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Year 4\Dissertation\Dissertation sections\"/>
    </mc:Choice>
  </mc:AlternateContent>
  <xr:revisionPtr revIDLastSave="0" documentId="13_ncr:1_{AA2A3F01-B5B8-4126-A9ED-577DEF837AC0}" xr6:coauthVersionLast="47" xr6:coauthVersionMax="47" xr10:uidLastSave="{00000000-0000-0000-0000-000000000000}"/>
  <bookViews>
    <workbookView xWindow="-120" yWindow="-120" windowWidth="20730" windowHeight="11160" xr2:uid="{A2424726-D627-4C11-AFB5-6FFC9F8421C2}"/>
  </bookViews>
  <sheets>
    <sheet name="European Alps" sheetId="2" r:id="rId1"/>
    <sheet name="Euro Alps Combo" sheetId="3" r:id="rId2"/>
    <sheet name="Alps Moraine" sheetId="5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3" i="3"/>
  <c r="I4" i="3"/>
  <c r="I5" i="3"/>
  <c r="I6" i="3"/>
  <c r="I7" i="3"/>
  <c r="I8" i="3"/>
  <c r="I3" i="3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N8" i="3"/>
  <c r="M8" i="3"/>
  <c r="L8" i="3"/>
  <c r="H8" i="3"/>
  <c r="G8" i="3"/>
  <c r="F8" i="3"/>
  <c r="E8" i="3"/>
  <c r="D8" i="3"/>
  <c r="C8" i="3"/>
  <c r="N7" i="3"/>
  <c r="M7" i="3"/>
  <c r="L7" i="3"/>
  <c r="H7" i="3"/>
  <c r="G7" i="3"/>
  <c r="F7" i="3"/>
  <c r="E7" i="3"/>
  <c r="D7" i="3"/>
  <c r="C7" i="3"/>
  <c r="N6" i="3"/>
  <c r="M6" i="3"/>
  <c r="L6" i="3"/>
  <c r="H6" i="3"/>
  <c r="G6" i="3"/>
  <c r="F6" i="3"/>
  <c r="E6" i="3"/>
  <c r="D6" i="3"/>
  <c r="C6" i="3"/>
  <c r="N5" i="3"/>
  <c r="M5" i="3"/>
  <c r="L5" i="3"/>
  <c r="H5" i="3"/>
  <c r="G5" i="3"/>
  <c r="F5" i="3"/>
  <c r="E5" i="3"/>
  <c r="D5" i="3"/>
  <c r="C5" i="3"/>
  <c r="N4" i="3"/>
  <c r="M4" i="3"/>
  <c r="L4" i="3"/>
  <c r="H4" i="3"/>
  <c r="G4" i="3"/>
  <c r="F4" i="3"/>
  <c r="E4" i="3"/>
  <c r="D4" i="3"/>
  <c r="C4" i="3"/>
  <c r="N3" i="3"/>
  <c r="M3" i="3"/>
  <c r="L3" i="3"/>
  <c r="H3" i="3"/>
  <c r="G3" i="3"/>
  <c r="F3" i="3"/>
  <c r="E3" i="3"/>
  <c r="D3" i="3"/>
  <c r="C3" i="3"/>
  <c r="H2483" i="2"/>
  <c r="H2480" i="2"/>
  <c r="H2477" i="2"/>
  <c r="H2476" i="2"/>
  <c r="H2475" i="2"/>
  <c r="H2468" i="2"/>
  <c r="H2467" i="2"/>
  <c r="H2466" i="2"/>
  <c r="H2465" i="2"/>
  <c r="H2463" i="2"/>
  <c r="H2462" i="2"/>
  <c r="H2459" i="2"/>
  <c r="H2458" i="2"/>
  <c r="H2450" i="2"/>
  <c r="H2420" i="2"/>
  <c r="H2418" i="2"/>
  <c r="H2417" i="2"/>
  <c r="H2416" i="2"/>
  <c r="H2415" i="2"/>
  <c r="H2412" i="2"/>
  <c r="H2399" i="2"/>
  <c r="H2398" i="2"/>
  <c r="H2393" i="2"/>
  <c r="H2392" i="2"/>
  <c r="H2361" i="2"/>
  <c r="H2360" i="2"/>
  <c r="H2359" i="2"/>
  <c r="H2358" i="2"/>
  <c r="H2357" i="2"/>
  <c r="H2356" i="2"/>
  <c r="H2355" i="2"/>
  <c r="H2354" i="2"/>
  <c r="H2353" i="2"/>
  <c r="H2352" i="2"/>
  <c r="H2350" i="2"/>
  <c r="H2347" i="2"/>
  <c r="H2345" i="2"/>
  <c r="H2343" i="2"/>
  <c r="H2342" i="2"/>
  <c r="H2341" i="2"/>
  <c r="H2340" i="2"/>
  <c r="H2339" i="2"/>
  <c r="H2338" i="2"/>
  <c r="H2337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2" i="2"/>
  <c r="H2311" i="2"/>
  <c r="H2308" i="2"/>
  <c r="H2307" i="2"/>
  <c r="H2303" i="2"/>
  <c r="H2297" i="2"/>
  <c r="H2294" i="2"/>
  <c r="H2281" i="2"/>
  <c r="H2279" i="2"/>
  <c r="H2275" i="2"/>
  <c r="H2274" i="2"/>
  <c r="H2273" i="2"/>
  <c r="H2272" i="2"/>
  <c r="H2270" i="2"/>
  <c r="H2267" i="2"/>
  <c r="H2264" i="2"/>
  <c r="H2261" i="2"/>
  <c r="H2260" i="2"/>
  <c r="H2253" i="2"/>
  <c r="H2252" i="2"/>
  <c r="H2251" i="2"/>
  <c r="H2249" i="2"/>
  <c r="H2248" i="2"/>
  <c r="H2247" i="2"/>
  <c r="H2246" i="2"/>
  <c r="H2245" i="2"/>
  <c r="H2243" i="2"/>
  <c r="H2234" i="2"/>
  <c r="H2227" i="2"/>
  <c r="H2225" i="2"/>
  <c r="H2224" i="2"/>
  <c r="H2223" i="2"/>
  <c r="H2221" i="2"/>
  <c r="H2220" i="2"/>
  <c r="H2219" i="2"/>
  <c r="H2218" i="2"/>
  <c r="H2217" i="2"/>
  <c r="H2215" i="2"/>
  <c r="H2211" i="2"/>
  <c r="H2210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87" i="2"/>
  <c r="H2182" i="2"/>
  <c r="H2181" i="2"/>
  <c r="H2180" i="2"/>
  <c r="H2179" i="2"/>
  <c r="H2178" i="2"/>
  <c r="H2177" i="2"/>
  <c r="H2176" i="2"/>
  <c r="H2174" i="2"/>
  <c r="H2173" i="2"/>
  <c r="H2172" i="2"/>
  <c r="H2170" i="2"/>
  <c r="H2165" i="2"/>
  <c r="H2160" i="2"/>
  <c r="H2159" i="2"/>
  <c r="H2156" i="2"/>
  <c r="H2155" i="2"/>
  <c r="H2154" i="2"/>
  <c r="H2153" i="2"/>
  <c r="H2152" i="2"/>
  <c r="H2150" i="2"/>
  <c r="H2149" i="2"/>
  <c r="H2141" i="2"/>
  <c r="H2136" i="2"/>
  <c r="H2135" i="2"/>
  <c r="H2134" i="2"/>
  <c r="H2133" i="2"/>
  <c r="H2132" i="2"/>
  <c r="H2130" i="2"/>
  <c r="H2128" i="2"/>
  <c r="H2120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4" i="2"/>
  <c r="H2083" i="2"/>
  <c r="H2082" i="2"/>
  <c r="H2081" i="2"/>
  <c r="H2079" i="2"/>
  <c r="H2048" i="2"/>
  <c r="H2047" i="2"/>
  <c r="H2046" i="2"/>
  <c r="H2045" i="2"/>
  <c r="H2044" i="2"/>
  <c r="H2043" i="2"/>
  <c r="H2040" i="2"/>
  <c r="H2039" i="2"/>
  <c r="H2038" i="2"/>
  <c r="H2037" i="2"/>
  <c r="H2036" i="2"/>
  <c r="H2035" i="2"/>
  <c r="H2032" i="2"/>
  <c r="H2026" i="2"/>
  <c r="H2025" i="2"/>
  <c r="H2024" i="2"/>
  <c r="H1999" i="2"/>
  <c r="H1997" i="2"/>
  <c r="H1996" i="2"/>
  <c r="H1995" i="2"/>
  <c r="H1994" i="2"/>
  <c r="H1987" i="2"/>
  <c r="H1984" i="2"/>
  <c r="H1981" i="2"/>
  <c r="H1980" i="2"/>
  <c r="H1979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2" i="2"/>
  <c r="H1961" i="2"/>
  <c r="H1960" i="2"/>
  <c r="H1959" i="2"/>
  <c r="H1958" i="2"/>
  <c r="H1957" i="2"/>
  <c r="H1956" i="2"/>
  <c r="H1955" i="2"/>
  <c r="H1954" i="2"/>
  <c r="H1953" i="2"/>
  <c r="H1940" i="2"/>
  <c r="H1932" i="2"/>
  <c r="H1908" i="2"/>
  <c r="H1898" i="2"/>
  <c r="H1897" i="2"/>
  <c r="H1894" i="2"/>
  <c r="H1884" i="2"/>
  <c r="H1881" i="2"/>
  <c r="H1880" i="2"/>
  <c r="H1879" i="2"/>
  <c r="H1878" i="2"/>
  <c r="H1877" i="2"/>
  <c r="H1876" i="2"/>
  <c r="H1871" i="2"/>
  <c r="H1868" i="2"/>
  <c r="H1862" i="2"/>
  <c r="H1859" i="2"/>
  <c r="H1858" i="2"/>
  <c r="H1857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1" i="2"/>
  <c r="H1840" i="2"/>
  <c r="H1839" i="2"/>
  <c r="H1838" i="2"/>
  <c r="H1833" i="2"/>
  <c r="H1832" i="2"/>
  <c r="H1821" i="2"/>
  <c r="H1818" i="2"/>
  <c r="H1817" i="2"/>
  <c r="H1812" i="2"/>
  <c r="H1810" i="2"/>
  <c r="H1809" i="2"/>
  <c r="H1808" i="2"/>
  <c r="H1807" i="2"/>
  <c r="H1806" i="2"/>
  <c r="H1805" i="2"/>
  <c r="H1804" i="2"/>
  <c r="H1803" i="2"/>
  <c r="H1802" i="2"/>
  <c r="H1801" i="2"/>
  <c r="H1796" i="2"/>
  <c r="H1795" i="2"/>
  <c r="H1794" i="2"/>
  <c r="H1793" i="2"/>
  <c r="H1792" i="2"/>
  <c r="H1791" i="2"/>
  <c r="H1790" i="2"/>
  <c r="H1784" i="2"/>
  <c r="H1783" i="2"/>
  <c r="H1778" i="2"/>
  <c r="H1770" i="2"/>
  <c r="H1769" i="2"/>
  <c r="H1767" i="2"/>
  <c r="H1766" i="2"/>
  <c r="H1763" i="2"/>
  <c r="H1760" i="2"/>
  <c r="H1758" i="2"/>
  <c r="H1756" i="2"/>
  <c r="H1739" i="2"/>
  <c r="H1738" i="2"/>
  <c r="H1737" i="2"/>
  <c r="H1735" i="2"/>
  <c r="H1719" i="2"/>
  <c r="H1709" i="2"/>
  <c r="H1699" i="2"/>
  <c r="H1698" i="2"/>
  <c r="H1695" i="2"/>
  <c r="H1694" i="2"/>
  <c r="H1693" i="2"/>
  <c r="H1692" i="2"/>
  <c r="H1677" i="2"/>
  <c r="H1676" i="2"/>
  <c r="H1674" i="2"/>
  <c r="H1673" i="2"/>
  <c r="H1654" i="2"/>
  <c r="H1653" i="2"/>
  <c r="H1649" i="2"/>
  <c r="H1646" i="2"/>
  <c r="H1638" i="2"/>
  <c r="H1634" i="2"/>
  <c r="H1631" i="2"/>
  <c r="H1624" i="2"/>
  <c r="H1623" i="2"/>
  <c r="H1621" i="2"/>
  <c r="H1620" i="2"/>
  <c r="H1619" i="2"/>
  <c r="H1618" i="2"/>
  <c r="H1616" i="2"/>
  <c r="H1614" i="2"/>
  <c r="H1612" i="2"/>
  <c r="H1611" i="2"/>
  <c r="H1609" i="2"/>
  <c r="H1606" i="2"/>
  <c r="H1597" i="2"/>
  <c r="H1593" i="2"/>
  <c r="H1592" i="2"/>
  <c r="H1590" i="2"/>
  <c r="H1581" i="2"/>
  <c r="H1579" i="2"/>
  <c r="H1578" i="2"/>
  <c r="H1577" i="2"/>
  <c r="H1576" i="2"/>
  <c r="H1575" i="2"/>
  <c r="H1574" i="2"/>
  <c r="H1573" i="2"/>
  <c r="H1571" i="2"/>
  <c r="H1558" i="2"/>
  <c r="H1545" i="2"/>
  <c r="H1531" i="2"/>
  <c r="H1523" i="2"/>
  <c r="H1522" i="2"/>
  <c r="H1518" i="2"/>
  <c r="H1516" i="2"/>
  <c r="H1509" i="2"/>
  <c r="H1506" i="2"/>
  <c r="H1478" i="2"/>
  <c r="H1475" i="2"/>
  <c r="H1449" i="2"/>
  <c r="H1448" i="2"/>
  <c r="H1447" i="2"/>
  <c r="H1445" i="2"/>
  <c r="H1444" i="2"/>
  <c r="H1442" i="2"/>
  <c r="H1441" i="2"/>
  <c r="H1427" i="2"/>
  <c r="H1422" i="2"/>
  <c r="H1420" i="2"/>
  <c r="H1413" i="2"/>
  <c r="H1412" i="2"/>
  <c r="H1411" i="2"/>
  <c r="H1409" i="2"/>
  <c r="H1408" i="2"/>
  <c r="H1401" i="2"/>
  <c r="H1398" i="2"/>
  <c r="H1397" i="2"/>
  <c r="H1379" i="2"/>
  <c r="H1368" i="2"/>
  <c r="H1367" i="2"/>
  <c r="H1365" i="2"/>
  <c r="H1364" i="2"/>
  <c r="H1363" i="2"/>
  <c r="H1362" i="2"/>
  <c r="H1361" i="2"/>
  <c r="H1357" i="2"/>
  <c r="H1340" i="2"/>
  <c r="H1339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18" i="2"/>
  <c r="H1317" i="2"/>
  <c r="H1311" i="2"/>
  <c r="H1310" i="2"/>
  <c r="H1309" i="2"/>
  <c r="H1308" i="2"/>
  <c r="H1307" i="2"/>
  <c r="H1305" i="2"/>
  <c r="H1303" i="2"/>
  <c r="H1302" i="2"/>
  <c r="H1301" i="2"/>
  <c r="H1300" i="2"/>
  <c r="H1298" i="2"/>
  <c r="H1286" i="2"/>
  <c r="H1282" i="2"/>
  <c r="H1281" i="2"/>
  <c r="H1276" i="2"/>
  <c r="H1275" i="2"/>
  <c r="H1274" i="2"/>
  <c r="H1259" i="2"/>
  <c r="H1257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A95" i="2"/>
  <c r="U94" i="2"/>
  <c r="U93" i="2"/>
  <c r="A93" i="2"/>
  <c r="U92" i="2"/>
  <c r="U91" i="2"/>
  <c r="U90" i="2"/>
  <c r="U89" i="2"/>
  <c r="U88" i="2"/>
  <c r="U87" i="2"/>
  <c r="U86" i="2"/>
  <c r="U85" i="2"/>
  <c r="U84" i="2"/>
  <c r="U83" i="2"/>
  <c r="U82" i="2"/>
  <c r="A82" i="2"/>
  <c r="U81" i="2"/>
  <c r="U80" i="2"/>
  <c r="A80" i="2"/>
  <c r="U79" i="2"/>
  <c r="A79" i="2"/>
  <c r="U78" i="2"/>
  <c r="U77" i="2"/>
  <c r="U76" i="2"/>
  <c r="U75" i="2"/>
  <c r="U74" i="2"/>
  <c r="A74" i="2"/>
  <c r="U73" i="2"/>
  <c r="U72" i="2"/>
  <c r="U71" i="2"/>
  <c r="U70" i="2"/>
  <c r="U69" i="2"/>
  <c r="U68" i="2"/>
  <c r="U67" i="2"/>
  <c r="U66" i="2"/>
  <c r="U65" i="2"/>
  <c r="U64" i="2"/>
  <c r="U63" i="2"/>
  <c r="U62" i="2"/>
  <c r="A53" i="2"/>
  <c r="A52" i="2"/>
  <c r="A50" i="2"/>
  <c r="A48" i="2"/>
  <c r="A47" i="2"/>
  <c r="A44" i="2"/>
  <c r="A43" i="2"/>
  <c r="A41" i="2"/>
  <c r="A40" i="2"/>
  <c r="A19" i="2"/>
</calcChain>
</file>

<file path=xl/sharedStrings.xml><?xml version="1.0" encoding="utf-8"?>
<sst xmlns="http://schemas.openxmlformats.org/spreadsheetml/2006/main" count="565" uniqueCount="62">
  <si>
    <t>Central Europe 2500 Year Tree Ring Summer Climate Reconstructions</t>
  </si>
  <si>
    <t>Büntgen, U., W. Tegel, K. Nicolussi, M. McCormick, D. Frank, V. Trouet, J.O. Kaplan, F. Herzig, K.-U. Heussner, H. Wanner, J. Luterbacher, and J. Esper. 2011. 2500 Years of European Climate Variability and Human Susceptibility. Science, Vol. 331, pp. 578-583, 4 February 2011. DOI: 10.1126/science.1197175</t>
  </si>
  <si>
    <t>Stalagmites - Grotta di Ernesto, Italy Speleothem Layer Thickness Data</t>
  </si>
  <si>
    <t>Frisia, S.;Borsato, A.;Preto, N.;McDermott, F. 2003. Late Holocene annual growth in three Alpine stalagmites records the influence of solar activity and the North Atlantic Oscillation on winter climate. Earth and Planetary Science Letters, 216 (3), 411-424.</t>
  </si>
  <si>
    <t>Northwestern Alps 1000 Year Warm Season Precipitation and Flood Reconstructions</t>
  </si>
  <si>
    <t>Amann, B.; Szidat, S.; Grosjean, M.</t>
  </si>
  <si>
    <t>Year</t>
  </si>
  <si>
    <t>PrecipAMJ</t>
  </si>
  <si>
    <t>PrecipAMJ-</t>
  </si>
  <si>
    <t>PrecipAMJ+</t>
  </si>
  <si>
    <t>Precip2010</t>
  </si>
  <si>
    <t>TempJJA</t>
  </si>
  <si>
    <t>TempJJA-</t>
  </si>
  <si>
    <t>TempJJA+</t>
  </si>
  <si>
    <t>Stalagmite ER76</t>
  </si>
  <si>
    <t>Stalagmite ER77</t>
  </si>
  <si>
    <t>Stalagmite ER78</t>
  </si>
  <si>
    <t>depth_cm</t>
  </si>
  <si>
    <t>age_calBP</t>
  </si>
  <si>
    <t>varve_mm</t>
  </si>
  <si>
    <t>precipMJJA</t>
  </si>
  <si>
    <t>precipMJ</t>
  </si>
  <si>
    <t>YearAD</t>
  </si>
  <si>
    <t>thickness</t>
  </si>
  <si>
    <t>no</t>
  </si>
  <si>
    <t>laminae</t>
  </si>
  <si>
    <t>Temperature</t>
  </si>
  <si>
    <t>Büntgen et al., 2011</t>
  </si>
  <si>
    <t>Frisia et al., 2003</t>
  </si>
  <si>
    <t>Casty et al., 2005</t>
  </si>
  <si>
    <t>Trachsel et al., 2012</t>
  </si>
  <si>
    <t xml:space="preserve">Amann et al., </t>
  </si>
  <si>
    <t>y = 0.0106x - 20.57</t>
  </si>
  <si>
    <t>y = 0.8505x - 1536.2</t>
  </si>
  <si>
    <t>y = 0.6854x - 1258.5</t>
  </si>
  <si>
    <t>y = 0.0021x - 1.5615</t>
  </si>
  <si>
    <t>y = 0.0028x - 5.5102</t>
  </si>
  <si>
    <t>y = 0.0046x - 8.967</t>
  </si>
  <si>
    <t xml:space="preserve">-0.0604x </t>
  </si>
  <si>
    <t>y = -0.0515x + 603.82</t>
  </si>
  <si>
    <t>y = 0.0559x - 33.544</t>
  </si>
  <si>
    <t xml:space="preserve">Sample </t>
  </si>
  <si>
    <t>Be10 age BP</t>
  </si>
  <si>
    <t>error</t>
  </si>
  <si>
    <t>Date AD</t>
  </si>
  <si>
    <t xml:space="preserve">Year </t>
  </si>
  <si>
    <t>Temp</t>
  </si>
  <si>
    <t>Moraine years</t>
  </si>
  <si>
    <t>Average (with equation)</t>
  </si>
  <si>
    <t>Year (AD)</t>
  </si>
  <si>
    <t>MJJA Precipitation</t>
  </si>
  <si>
    <t>Moraines</t>
  </si>
  <si>
    <t>Casty, C., et al.  2005. 
European Alps Temperature and Precipitation Reconstructions.
IGBP PAGES/World Data Center for Paleoclimatology 
Data Contribution Series # 2005-070.
NOAA/NCDC Paleoclimatology Program, Boulder CO, USA.</t>
  </si>
  <si>
    <t>Casty et al. 2005 European Alps Temperature and Precipitation Reconstructions</t>
  </si>
  <si>
    <t>Monthly precipitation (mm/yr)</t>
  </si>
  <si>
    <t>Temperature (^C)</t>
  </si>
  <si>
    <t xml:space="preserve">Trachsel et al., 2012 Raw Reconstructions </t>
  </si>
  <si>
    <t>[°C] wrt 1901 -2000]</t>
  </si>
  <si>
    <t>var1</t>
  </si>
  <si>
    <t>TT [°C] wrt 1901 -2000]</t>
  </si>
  <si>
    <t>NA</t>
  </si>
  <si>
    <t>var9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</si>
</sst>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444444"/>
      <name val="Open Sans"/>
      <family val="2"/>
    </font>
    <font>
      <sz val="10"/>
      <color rgb="FF000000"/>
      <name val="Arial Unicode MS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44444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readingOrder="1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469269731114118E-2"/>
                  <c:y val="-0.28292029434413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'European Alps'!$A$3:$A$2511</c:f>
              <c:numCache>
                <c:formatCode>General</c:formatCode>
                <c:ptCount val="2509"/>
                <c:pt idx="0">
                  <c:v>-500</c:v>
                </c:pt>
                <c:pt idx="1">
                  <c:v>-499</c:v>
                </c:pt>
                <c:pt idx="2">
                  <c:v>-498</c:v>
                </c:pt>
                <c:pt idx="3">
                  <c:v>-497</c:v>
                </c:pt>
                <c:pt idx="4">
                  <c:v>-496</c:v>
                </c:pt>
                <c:pt idx="5">
                  <c:v>-495</c:v>
                </c:pt>
                <c:pt idx="6">
                  <c:v>-494</c:v>
                </c:pt>
                <c:pt idx="7">
                  <c:v>-493</c:v>
                </c:pt>
                <c:pt idx="8">
                  <c:v>-492</c:v>
                </c:pt>
                <c:pt idx="9">
                  <c:v>-491</c:v>
                </c:pt>
                <c:pt idx="10">
                  <c:v>-490</c:v>
                </c:pt>
                <c:pt idx="11">
                  <c:v>-489</c:v>
                </c:pt>
                <c:pt idx="12">
                  <c:v>-488</c:v>
                </c:pt>
                <c:pt idx="13">
                  <c:v>-487</c:v>
                </c:pt>
                <c:pt idx="14">
                  <c:v>-486</c:v>
                </c:pt>
                <c:pt idx="15">
                  <c:v>-485</c:v>
                </c:pt>
                <c:pt idx="16">
                  <c:v>-484</c:v>
                </c:pt>
                <c:pt idx="17">
                  <c:v>-483</c:v>
                </c:pt>
                <c:pt idx="18">
                  <c:v>-482</c:v>
                </c:pt>
                <c:pt idx="19">
                  <c:v>-481</c:v>
                </c:pt>
                <c:pt idx="20">
                  <c:v>-480</c:v>
                </c:pt>
                <c:pt idx="21">
                  <c:v>-479</c:v>
                </c:pt>
                <c:pt idx="22">
                  <c:v>-478</c:v>
                </c:pt>
                <c:pt idx="23">
                  <c:v>-477</c:v>
                </c:pt>
                <c:pt idx="24">
                  <c:v>-476</c:v>
                </c:pt>
                <c:pt idx="25">
                  <c:v>-475</c:v>
                </c:pt>
                <c:pt idx="26">
                  <c:v>-474</c:v>
                </c:pt>
                <c:pt idx="27">
                  <c:v>-473</c:v>
                </c:pt>
                <c:pt idx="28">
                  <c:v>-472</c:v>
                </c:pt>
                <c:pt idx="29">
                  <c:v>-471</c:v>
                </c:pt>
                <c:pt idx="30">
                  <c:v>-470</c:v>
                </c:pt>
                <c:pt idx="31">
                  <c:v>-469</c:v>
                </c:pt>
                <c:pt idx="32">
                  <c:v>-468</c:v>
                </c:pt>
                <c:pt idx="33">
                  <c:v>-467</c:v>
                </c:pt>
                <c:pt idx="34">
                  <c:v>-466</c:v>
                </c:pt>
                <c:pt idx="35">
                  <c:v>-465</c:v>
                </c:pt>
                <c:pt idx="36">
                  <c:v>-464</c:v>
                </c:pt>
                <c:pt idx="37">
                  <c:v>-463</c:v>
                </c:pt>
                <c:pt idx="38">
                  <c:v>-462</c:v>
                </c:pt>
                <c:pt idx="39">
                  <c:v>-461</c:v>
                </c:pt>
                <c:pt idx="40">
                  <c:v>-460</c:v>
                </c:pt>
                <c:pt idx="41">
                  <c:v>-459</c:v>
                </c:pt>
                <c:pt idx="42">
                  <c:v>-458</c:v>
                </c:pt>
                <c:pt idx="43">
                  <c:v>-457</c:v>
                </c:pt>
                <c:pt idx="44">
                  <c:v>-456</c:v>
                </c:pt>
                <c:pt idx="45">
                  <c:v>-455</c:v>
                </c:pt>
                <c:pt idx="46">
                  <c:v>-454</c:v>
                </c:pt>
                <c:pt idx="47">
                  <c:v>-453</c:v>
                </c:pt>
                <c:pt idx="48">
                  <c:v>-452</c:v>
                </c:pt>
                <c:pt idx="49">
                  <c:v>-451</c:v>
                </c:pt>
                <c:pt idx="50">
                  <c:v>-450</c:v>
                </c:pt>
                <c:pt idx="51">
                  <c:v>-449</c:v>
                </c:pt>
                <c:pt idx="52">
                  <c:v>-448</c:v>
                </c:pt>
                <c:pt idx="53">
                  <c:v>-447</c:v>
                </c:pt>
                <c:pt idx="54">
                  <c:v>-446</c:v>
                </c:pt>
                <c:pt idx="55">
                  <c:v>-445</c:v>
                </c:pt>
                <c:pt idx="56">
                  <c:v>-444</c:v>
                </c:pt>
                <c:pt idx="57">
                  <c:v>-443</c:v>
                </c:pt>
                <c:pt idx="58">
                  <c:v>-442</c:v>
                </c:pt>
                <c:pt idx="59">
                  <c:v>-441</c:v>
                </c:pt>
                <c:pt idx="60">
                  <c:v>-440</c:v>
                </c:pt>
                <c:pt idx="61">
                  <c:v>-439</c:v>
                </c:pt>
                <c:pt idx="62">
                  <c:v>-438</c:v>
                </c:pt>
                <c:pt idx="63">
                  <c:v>-437</c:v>
                </c:pt>
                <c:pt idx="64">
                  <c:v>-436</c:v>
                </c:pt>
                <c:pt idx="65">
                  <c:v>-435</c:v>
                </c:pt>
                <c:pt idx="66">
                  <c:v>-434</c:v>
                </c:pt>
                <c:pt idx="67">
                  <c:v>-433</c:v>
                </c:pt>
                <c:pt idx="68">
                  <c:v>-432</c:v>
                </c:pt>
                <c:pt idx="69">
                  <c:v>-431</c:v>
                </c:pt>
                <c:pt idx="70">
                  <c:v>-430</c:v>
                </c:pt>
                <c:pt idx="71">
                  <c:v>-429</c:v>
                </c:pt>
                <c:pt idx="72">
                  <c:v>-428</c:v>
                </c:pt>
                <c:pt idx="73">
                  <c:v>-427</c:v>
                </c:pt>
                <c:pt idx="74">
                  <c:v>-426</c:v>
                </c:pt>
                <c:pt idx="75">
                  <c:v>-425</c:v>
                </c:pt>
                <c:pt idx="76">
                  <c:v>-424</c:v>
                </c:pt>
                <c:pt idx="77">
                  <c:v>-423</c:v>
                </c:pt>
                <c:pt idx="78">
                  <c:v>-422</c:v>
                </c:pt>
                <c:pt idx="79">
                  <c:v>-421</c:v>
                </c:pt>
                <c:pt idx="80">
                  <c:v>-420</c:v>
                </c:pt>
                <c:pt idx="81">
                  <c:v>-419</c:v>
                </c:pt>
                <c:pt idx="82">
                  <c:v>-418</c:v>
                </c:pt>
                <c:pt idx="83">
                  <c:v>-417</c:v>
                </c:pt>
                <c:pt idx="84">
                  <c:v>-416</c:v>
                </c:pt>
                <c:pt idx="85">
                  <c:v>-415</c:v>
                </c:pt>
                <c:pt idx="86">
                  <c:v>-414</c:v>
                </c:pt>
                <c:pt idx="87">
                  <c:v>-413</c:v>
                </c:pt>
                <c:pt idx="88">
                  <c:v>-412</c:v>
                </c:pt>
                <c:pt idx="89">
                  <c:v>-411</c:v>
                </c:pt>
                <c:pt idx="90">
                  <c:v>-410</c:v>
                </c:pt>
                <c:pt idx="91">
                  <c:v>-409</c:v>
                </c:pt>
                <c:pt idx="92">
                  <c:v>-408</c:v>
                </c:pt>
                <c:pt idx="93">
                  <c:v>-407</c:v>
                </c:pt>
                <c:pt idx="94">
                  <c:v>-406</c:v>
                </c:pt>
                <c:pt idx="95">
                  <c:v>-405</c:v>
                </c:pt>
                <c:pt idx="96">
                  <c:v>-404</c:v>
                </c:pt>
                <c:pt idx="97">
                  <c:v>-403</c:v>
                </c:pt>
                <c:pt idx="98">
                  <c:v>-402</c:v>
                </c:pt>
                <c:pt idx="99">
                  <c:v>-401</c:v>
                </c:pt>
                <c:pt idx="100">
                  <c:v>-400</c:v>
                </c:pt>
                <c:pt idx="101">
                  <c:v>-399</c:v>
                </c:pt>
                <c:pt idx="102">
                  <c:v>-398</c:v>
                </c:pt>
                <c:pt idx="103">
                  <c:v>-397</c:v>
                </c:pt>
                <c:pt idx="104">
                  <c:v>-396</c:v>
                </c:pt>
                <c:pt idx="105">
                  <c:v>-395</c:v>
                </c:pt>
                <c:pt idx="106">
                  <c:v>-394</c:v>
                </c:pt>
                <c:pt idx="107">
                  <c:v>-393</c:v>
                </c:pt>
                <c:pt idx="108">
                  <c:v>-392</c:v>
                </c:pt>
                <c:pt idx="109">
                  <c:v>-391</c:v>
                </c:pt>
                <c:pt idx="110">
                  <c:v>-390</c:v>
                </c:pt>
                <c:pt idx="111">
                  <c:v>-389</c:v>
                </c:pt>
                <c:pt idx="112">
                  <c:v>-388</c:v>
                </c:pt>
                <c:pt idx="113">
                  <c:v>-387</c:v>
                </c:pt>
                <c:pt idx="114">
                  <c:v>-386</c:v>
                </c:pt>
                <c:pt idx="115">
                  <c:v>-385</c:v>
                </c:pt>
                <c:pt idx="116">
                  <c:v>-384</c:v>
                </c:pt>
                <c:pt idx="117">
                  <c:v>-383</c:v>
                </c:pt>
                <c:pt idx="118">
                  <c:v>-382</c:v>
                </c:pt>
                <c:pt idx="119">
                  <c:v>-381</c:v>
                </c:pt>
                <c:pt idx="120">
                  <c:v>-380</c:v>
                </c:pt>
                <c:pt idx="121">
                  <c:v>-379</c:v>
                </c:pt>
                <c:pt idx="122">
                  <c:v>-378</c:v>
                </c:pt>
                <c:pt idx="123">
                  <c:v>-377</c:v>
                </c:pt>
                <c:pt idx="124">
                  <c:v>-376</c:v>
                </c:pt>
                <c:pt idx="125">
                  <c:v>-375</c:v>
                </c:pt>
                <c:pt idx="126">
                  <c:v>-374</c:v>
                </c:pt>
                <c:pt idx="127">
                  <c:v>-373</c:v>
                </c:pt>
                <c:pt idx="128">
                  <c:v>-372</c:v>
                </c:pt>
                <c:pt idx="129">
                  <c:v>-371</c:v>
                </c:pt>
                <c:pt idx="130">
                  <c:v>-370</c:v>
                </c:pt>
                <c:pt idx="131">
                  <c:v>-369</c:v>
                </c:pt>
                <c:pt idx="132">
                  <c:v>-368</c:v>
                </c:pt>
                <c:pt idx="133">
                  <c:v>-367</c:v>
                </c:pt>
                <c:pt idx="134">
                  <c:v>-366</c:v>
                </c:pt>
                <c:pt idx="135">
                  <c:v>-365</c:v>
                </c:pt>
                <c:pt idx="136">
                  <c:v>-364</c:v>
                </c:pt>
                <c:pt idx="137">
                  <c:v>-363</c:v>
                </c:pt>
                <c:pt idx="138">
                  <c:v>-362</c:v>
                </c:pt>
                <c:pt idx="139">
                  <c:v>-361</c:v>
                </c:pt>
                <c:pt idx="140">
                  <c:v>-360</c:v>
                </c:pt>
                <c:pt idx="141">
                  <c:v>-359</c:v>
                </c:pt>
                <c:pt idx="142">
                  <c:v>-358</c:v>
                </c:pt>
                <c:pt idx="143">
                  <c:v>-357</c:v>
                </c:pt>
                <c:pt idx="144">
                  <c:v>-356</c:v>
                </c:pt>
                <c:pt idx="145">
                  <c:v>-355</c:v>
                </c:pt>
                <c:pt idx="146">
                  <c:v>-354</c:v>
                </c:pt>
                <c:pt idx="147">
                  <c:v>-353</c:v>
                </c:pt>
                <c:pt idx="148">
                  <c:v>-352</c:v>
                </c:pt>
                <c:pt idx="149">
                  <c:v>-351</c:v>
                </c:pt>
                <c:pt idx="150">
                  <c:v>-350</c:v>
                </c:pt>
                <c:pt idx="151">
                  <c:v>-349</c:v>
                </c:pt>
                <c:pt idx="152">
                  <c:v>-348</c:v>
                </c:pt>
                <c:pt idx="153">
                  <c:v>-347</c:v>
                </c:pt>
                <c:pt idx="154">
                  <c:v>-346</c:v>
                </c:pt>
                <c:pt idx="155">
                  <c:v>-345</c:v>
                </c:pt>
                <c:pt idx="156">
                  <c:v>-344</c:v>
                </c:pt>
                <c:pt idx="157">
                  <c:v>-343</c:v>
                </c:pt>
                <c:pt idx="158">
                  <c:v>-342</c:v>
                </c:pt>
                <c:pt idx="159">
                  <c:v>-341</c:v>
                </c:pt>
                <c:pt idx="160">
                  <c:v>-340</c:v>
                </c:pt>
                <c:pt idx="161">
                  <c:v>-339</c:v>
                </c:pt>
                <c:pt idx="162">
                  <c:v>-338</c:v>
                </c:pt>
                <c:pt idx="163">
                  <c:v>-337</c:v>
                </c:pt>
                <c:pt idx="164">
                  <c:v>-336</c:v>
                </c:pt>
                <c:pt idx="165">
                  <c:v>-335</c:v>
                </c:pt>
                <c:pt idx="166">
                  <c:v>-334</c:v>
                </c:pt>
                <c:pt idx="167">
                  <c:v>-333</c:v>
                </c:pt>
                <c:pt idx="168">
                  <c:v>-332</c:v>
                </c:pt>
                <c:pt idx="169">
                  <c:v>-331</c:v>
                </c:pt>
                <c:pt idx="170">
                  <c:v>-330</c:v>
                </c:pt>
                <c:pt idx="171">
                  <c:v>-329</c:v>
                </c:pt>
                <c:pt idx="172">
                  <c:v>-328</c:v>
                </c:pt>
                <c:pt idx="173">
                  <c:v>-327</c:v>
                </c:pt>
                <c:pt idx="174">
                  <c:v>-326</c:v>
                </c:pt>
                <c:pt idx="175">
                  <c:v>-325</c:v>
                </c:pt>
                <c:pt idx="176">
                  <c:v>-324</c:v>
                </c:pt>
                <c:pt idx="177">
                  <c:v>-323</c:v>
                </c:pt>
                <c:pt idx="178">
                  <c:v>-322</c:v>
                </c:pt>
                <c:pt idx="179">
                  <c:v>-321</c:v>
                </c:pt>
                <c:pt idx="180">
                  <c:v>-320</c:v>
                </c:pt>
                <c:pt idx="181">
                  <c:v>-319</c:v>
                </c:pt>
                <c:pt idx="182">
                  <c:v>-318</c:v>
                </c:pt>
                <c:pt idx="183">
                  <c:v>-317</c:v>
                </c:pt>
                <c:pt idx="184">
                  <c:v>-316</c:v>
                </c:pt>
                <c:pt idx="185">
                  <c:v>-315</c:v>
                </c:pt>
                <c:pt idx="186">
                  <c:v>-314</c:v>
                </c:pt>
                <c:pt idx="187">
                  <c:v>-313</c:v>
                </c:pt>
                <c:pt idx="188">
                  <c:v>-312</c:v>
                </c:pt>
                <c:pt idx="189">
                  <c:v>-311</c:v>
                </c:pt>
                <c:pt idx="190">
                  <c:v>-310</c:v>
                </c:pt>
                <c:pt idx="191">
                  <c:v>-309</c:v>
                </c:pt>
                <c:pt idx="192">
                  <c:v>-308</c:v>
                </c:pt>
                <c:pt idx="193">
                  <c:v>-307</c:v>
                </c:pt>
                <c:pt idx="194">
                  <c:v>-306</c:v>
                </c:pt>
                <c:pt idx="195">
                  <c:v>-305</c:v>
                </c:pt>
                <c:pt idx="196">
                  <c:v>-304</c:v>
                </c:pt>
                <c:pt idx="197">
                  <c:v>-303</c:v>
                </c:pt>
                <c:pt idx="198">
                  <c:v>-302</c:v>
                </c:pt>
                <c:pt idx="199">
                  <c:v>-301</c:v>
                </c:pt>
                <c:pt idx="200">
                  <c:v>-300</c:v>
                </c:pt>
                <c:pt idx="201">
                  <c:v>-299</c:v>
                </c:pt>
                <c:pt idx="202">
                  <c:v>-298</c:v>
                </c:pt>
                <c:pt idx="203">
                  <c:v>-297</c:v>
                </c:pt>
                <c:pt idx="204">
                  <c:v>-296</c:v>
                </c:pt>
                <c:pt idx="205">
                  <c:v>-295</c:v>
                </c:pt>
                <c:pt idx="206">
                  <c:v>-294</c:v>
                </c:pt>
                <c:pt idx="207">
                  <c:v>-293</c:v>
                </c:pt>
                <c:pt idx="208">
                  <c:v>-292</c:v>
                </c:pt>
                <c:pt idx="209">
                  <c:v>-291</c:v>
                </c:pt>
                <c:pt idx="210">
                  <c:v>-290</c:v>
                </c:pt>
                <c:pt idx="211">
                  <c:v>-289</c:v>
                </c:pt>
                <c:pt idx="212">
                  <c:v>-288</c:v>
                </c:pt>
                <c:pt idx="213">
                  <c:v>-287</c:v>
                </c:pt>
                <c:pt idx="214">
                  <c:v>-286</c:v>
                </c:pt>
                <c:pt idx="215">
                  <c:v>-285</c:v>
                </c:pt>
                <c:pt idx="216">
                  <c:v>-284</c:v>
                </c:pt>
                <c:pt idx="217">
                  <c:v>-283</c:v>
                </c:pt>
                <c:pt idx="218">
                  <c:v>-282</c:v>
                </c:pt>
                <c:pt idx="219">
                  <c:v>-281</c:v>
                </c:pt>
                <c:pt idx="220">
                  <c:v>-280</c:v>
                </c:pt>
                <c:pt idx="221">
                  <c:v>-279</c:v>
                </c:pt>
                <c:pt idx="222">
                  <c:v>-278</c:v>
                </c:pt>
                <c:pt idx="223">
                  <c:v>-277</c:v>
                </c:pt>
                <c:pt idx="224">
                  <c:v>-276</c:v>
                </c:pt>
                <c:pt idx="225">
                  <c:v>-275</c:v>
                </c:pt>
                <c:pt idx="226">
                  <c:v>-274</c:v>
                </c:pt>
                <c:pt idx="227">
                  <c:v>-273</c:v>
                </c:pt>
                <c:pt idx="228">
                  <c:v>-272</c:v>
                </c:pt>
                <c:pt idx="229">
                  <c:v>-271</c:v>
                </c:pt>
                <c:pt idx="230">
                  <c:v>-270</c:v>
                </c:pt>
                <c:pt idx="231">
                  <c:v>-269</c:v>
                </c:pt>
                <c:pt idx="232">
                  <c:v>-268</c:v>
                </c:pt>
                <c:pt idx="233">
                  <c:v>-267</c:v>
                </c:pt>
                <c:pt idx="234">
                  <c:v>-266</c:v>
                </c:pt>
                <c:pt idx="235">
                  <c:v>-265</c:v>
                </c:pt>
                <c:pt idx="236">
                  <c:v>-264</c:v>
                </c:pt>
                <c:pt idx="237">
                  <c:v>-263</c:v>
                </c:pt>
                <c:pt idx="238">
                  <c:v>-262</c:v>
                </c:pt>
                <c:pt idx="239">
                  <c:v>-261</c:v>
                </c:pt>
                <c:pt idx="240">
                  <c:v>-260</c:v>
                </c:pt>
                <c:pt idx="241">
                  <c:v>-259</c:v>
                </c:pt>
                <c:pt idx="242">
                  <c:v>-258</c:v>
                </c:pt>
                <c:pt idx="243">
                  <c:v>-257</c:v>
                </c:pt>
                <c:pt idx="244">
                  <c:v>-256</c:v>
                </c:pt>
                <c:pt idx="245">
                  <c:v>-255</c:v>
                </c:pt>
                <c:pt idx="246">
                  <c:v>-254</c:v>
                </c:pt>
                <c:pt idx="247">
                  <c:v>-253</c:v>
                </c:pt>
                <c:pt idx="248">
                  <c:v>-252</c:v>
                </c:pt>
                <c:pt idx="249">
                  <c:v>-251</c:v>
                </c:pt>
                <c:pt idx="250">
                  <c:v>-250</c:v>
                </c:pt>
                <c:pt idx="251">
                  <c:v>-249</c:v>
                </c:pt>
                <c:pt idx="252">
                  <c:v>-248</c:v>
                </c:pt>
                <c:pt idx="253">
                  <c:v>-247</c:v>
                </c:pt>
                <c:pt idx="254">
                  <c:v>-246</c:v>
                </c:pt>
                <c:pt idx="255">
                  <c:v>-245</c:v>
                </c:pt>
                <c:pt idx="256">
                  <c:v>-244</c:v>
                </c:pt>
                <c:pt idx="257">
                  <c:v>-243</c:v>
                </c:pt>
                <c:pt idx="258">
                  <c:v>-242</c:v>
                </c:pt>
                <c:pt idx="259">
                  <c:v>-241</c:v>
                </c:pt>
                <c:pt idx="260">
                  <c:v>-240</c:v>
                </c:pt>
                <c:pt idx="261">
                  <c:v>-239</c:v>
                </c:pt>
                <c:pt idx="262">
                  <c:v>-238</c:v>
                </c:pt>
                <c:pt idx="263">
                  <c:v>-237</c:v>
                </c:pt>
                <c:pt idx="264">
                  <c:v>-236</c:v>
                </c:pt>
                <c:pt idx="265">
                  <c:v>-235</c:v>
                </c:pt>
                <c:pt idx="266">
                  <c:v>-234</c:v>
                </c:pt>
                <c:pt idx="267">
                  <c:v>-233</c:v>
                </c:pt>
                <c:pt idx="268">
                  <c:v>-232</c:v>
                </c:pt>
                <c:pt idx="269">
                  <c:v>-231</c:v>
                </c:pt>
                <c:pt idx="270">
                  <c:v>-230</c:v>
                </c:pt>
                <c:pt idx="271">
                  <c:v>-229</c:v>
                </c:pt>
                <c:pt idx="272">
                  <c:v>-228</c:v>
                </c:pt>
                <c:pt idx="273">
                  <c:v>-227</c:v>
                </c:pt>
                <c:pt idx="274">
                  <c:v>-226</c:v>
                </c:pt>
                <c:pt idx="275">
                  <c:v>-225</c:v>
                </c:pt>
                <c:pt idx="276">
                  <c:v>-224</c:v>
                </c:pt>
                <c:pt idx="277">
                  <c:v>-223</c:v>
                </c:pt>
                <c:pt idx="278">
                  <c:v>-222</c:v>
                </c:pt>
                <c:pt idx="279">
                  <c:v>-221</c:v>
                </c:pt>
                <c:pt idx="280">
                  <c:v>-220</c:v>
                </c:pt>
                <c:pt idx="281">
                  <c:v>-219</c:v>
                </c:pt>
                <c:pt idx="282">
                  <c:v>-218</c:v>
                </c:pt>
                <c:pt idx="283">
                  <c:v>-217</c:v>
                </c:pt>
                <c:pt idx="284">
                  <c:v>-216</c:v>
                </c:pt>
                <c:pt idx="285">
                  <c:v>-215</c:v>
                </c:pt>
                <c:pt idx="286">
                  <c:v>-214</c:v>
                </c:pt>
                <c:pt idx="287">
                  <c:v>-213</c:v>
                </c:pt>
                <c:pt idx="288">
                  <c:v>-212</c:v>
                </c:pt>
                <c:pt idx="289">
                  <c:v>-211</c:v>
                </c:pt>
                <c:pt idx="290">
                  <c:v>-210</c:v>
                </c:pt>
                <c:pt idx="291">
                  <c:v>-209</c:v>
                </c:pt>
                <c:pt idx="292">
                  <c:v>-208</c:v>
                </c:pt>
                <c:pt idx="293">
                  <c:v>-207</c:v>
                </c:pt>
                <c:pt idx="294">
                  <c:v>-206</c:v>
                </c:pt>
                <c:pt idx="295">
                  <c:v>-205</c:v>
                </c:pt>
                <c:pt idx="296">
                  <c:v>-204</c:v>
                </c:pt>
                <c:pt idx="297">
                  <c:v>-203</c:v>
                </c:pt>
                <c:pt idx="298">
                  <c:v>-202</c:v>
                </c:pt>
                <c:pt idx="299">
                  <c:v>-201</c:v>
                </c:pt>
                <c:pt idx="300">
                  <c:v>-200</c:v>
                </c:pt>
                <c:pt idx="301">
                  <c:v>-199</c:v>
                </c:pt>
                <c:pt idx="302">
                  <c:v>-198</c:v>
                </c:pt>
                <c:pt idx="303">
                  <c:v>-197</c:v>
                </c:pt>
                <c:pt idx="304">
                  <c:v>-196</c:v>
                </c:pt>
                <c:pt idx="305">
                  <c:v>-195</c:v>
                </c:pt>
                <c:pt idx="306">
                  <c:v>-194</c:v>
                </c:pt>
                <c:pt idx="307">
                  <c:v>-193</c:v>
                </c:pt>
                <c:pt idx="308">
                  <c:v>-192</c:v>
                </c:pt>
                <c:pt idx="309">
                  <c:v>-191</c:v>
                </c:pt>
                <c:pt idx="310">
                  <c:v>-190</c:v>
                </c:pt>
                <c:pt idx="311">
                  <c:v>-189</c:v>
                </c:pt>
                <c:pt idx="312">
                  <c:v>-188</c:v>
                </c:pt>
                <c:pt idx="313">
                  <c:v>-187</c:v>
                </c:pt>
                <c:pt idx="314">
                  <c:v>-186</c:v>
                </c:pt>
                <c:pt idx="315">
                  <c:v>-185</c:v>
                </c:pt>
                <c:pt idx="316">
                  <c:v>-184</c:v>
                </c:pt>
                <c:pt idx="317">
                  <c:v>-183</c:v>
                </c:pt>
                <c:pt idx="318">
                  <c:v>-182</c:v>
                </c:pt>
                <c:pt idx="319">
                  <c:v>-181</c:v>
                </c:pt>
                <c:pt idx="320">
                  <c:v>-180</c:v>
                </c:pt>
                <c:pt idx="321">
                  <c:v>-179</c:v>
                </c:pt>
                <c:pt idx="322">
                  <c:v>-178</c:v>
                </c:pt>
                <c:pt idx="323">
                  <c:v>-177</c:v>
                </c:pt>
                <c:pt idx="324">
                  <c:v>-176</c:v>
                </c:pt>
                <c:pt idx="325">
                  <c:v>-175</c:v>
                </c:pt>
                <c:pt idx="326">
                  <c:v>-174</c:v>
                </c:pt>
                <c:pt idx="327">
                  <c:v>-173</c:v>
                </c:pt>
                <c:pt idx="328">
                  <c:v>-172</c:v>
                </c:pt>
                <c:pt idx="329">
                  <c:v>-171</c:v>
                </c:pt>
                <c:pt idx="330">
                  <c:v>-170</c:v>
                </c:pt>
                <c:pt idx="331">
                  <c:v>-169</c:v>
                </c:pt>
                <c:pt idx="332">
                  <c:v>-168</c:v>
                </c:pt>
                <c:pt idx="333">
                  <c:v>-167</c:v>
                </c:pt>
                <c:pt idx="334">
                  <c:v>-166</c:v>
                </c:pt>
                <c:pt idx="335">
                  <c:v>-165</c:v>
                </c:pt>
                <c:pt idx="336">
                  <c:v>-164</c:v>
                </c:pt>
                <c:pt idx="337">
                  <c:v>-163</c:v>
                </c:pt>
                <c:pt idx="338">
                  <c:v>-162</c:v>
                </c:pt>
                <c:pt idx="339">
                  <c:v>-161</c:v>
                </c:pt>
                <c:pt idx="340">
                  <c:v>-160</c:v>
                </c:pt>
                <c:pt idx="341">
                  <c:v>-159</c:v>
                </c:pt>
                <c:pt idx="342">
                  <c:v>-158</c:v>
                </c:pt>
                <c:pt idx="343">
                  <c:v>-157</c:v>
                </c:pt>
                <c:pt idx="344">
                  <c:v>-156</c:v>
                </c:pt>
                <c:pt idx="345">
                  <c:v>-155</c:v>
                </c:pt>
                <c:pt idx="346">
                  <c:v>-154</c:v>
                </c:pt>
                <c:pt idx="347">
                  <c:v>-153</c:v>
                </c:pt>
                <c:pt idx="348">
                  <c:v>-152</c:v>
                </c:pt>
                <c:pt idx="349">
                  <c:v>-151</c:v>
                </c:pt>
                <c:pt idx="350">
                  <c:v>-150</c:v>
                </c:pt>
                <c:pt idx="351">
                  <c:v>-149</c:v>
                </c:pt>
                <c:pt idx="352">
                  <c:v>-148</c:v>
                </c:pt>
                <c:pt idx="353">
                  <c:v>-147</c:v>
                </c:pt>
                <c:pt idx="354">
                  <c:v>-146</c:v>
                </c:pt>
                <c:pt idx="355">
                  <c:v>-145</c:v>
                </c:pt>
                <c:pt idx="356">
                  <c:v>-144</c:v>
                </c:pt>
                <c:pt idx="357">
                  <c:v>-143</c:v>
                </c:pt>
                <c:pt idx="358">
                  <c:v>-142</c:v>
                </c:pt>
                <c:pt idx="359">
                  <c:v>-141</c:v>
                </c:pt>
                <c:pt idx="360">
                  <c:v>-140</c:v>
                </c:pt>
                <c:pt idx="361">
                  <c:v>-139</c:v>
                </c:pt>
                <c:pt idx="362">
                  <c:v>-138</c:v>
                </c:pt>
                <c:pt idx="363">
                  <c:v>-137</c:v>
                </c:pt>
                <c:pt idx="364">
                  <c:v>-136</c:v>
                </c:pt>
                <c:pt idx="365">
                  <c:v>-135</c:v>
                </c:pt>
                <c:pt idx="366">
                  <c:v>-134</c:v>
                </c:pt>
                <c:pt idx="367">
                  <c:v>-133</c:v>
                </c:pt>
                <c:pt idx="368">
                  <c:v>-132</c:v>
                </c:pt>
                <c:pt idx="369">
                  <c:v>-131</c:v>
                </c:pt>
                <c:pt idx="370">
                  <c:v>-130</c:v>
                </c:pt>
                <c:pt idx="371">
                  <c:v>-129</c:v>
                </c:pt>
                <c:pt idx="372">
                  <c:v>-128</c:v>
                </c:pt>
                <c:pt idx="373">
                  <c:v>-127</c:v>
                </c:pt>
                <c:pt idx="374">
                  <c:v>-126</c:v>
                </c:pt>
                <c:pt idx="375">
                  <c:v>-125</c:v>
                </c:pt>
                <c:pt idx="376">
                  <c:v>-124</c:v>
                </c:pt>
                <c:pt idx="377">
                  <c:v>-123</c:v>
                </c:pt>
                <c:pt idx="378">
                  <c:v>-122</c:v>
                </c:pt>
                <c:pt idx="379">
                  <c:v>-121</c:v>
                </c:pt>
                <c:pt idx="380">
                  <c:v>-120</c:v>
                </c:pt>
                <c:pt idx="381">
                  <c:v>-119</c:v>
                </c:pt>
                <c:pt idx="382">
                  <c:v>-118</c:v>
                </c:pt>
                <c:pt idx="383">
                  <c:v>-117</c:v>
                </c:pt>
                <c:pt idx="384">
                  <c:v>-116</c:v>
                </c:pt>
                <c:pt idx="385">
                  <c:v>-115</c:v>
                </c:pt>
                <c:pt idx="386">
                  <c:v>-114</c:v>
                </c:pt>
                <c:pt idx="387">
                  <c:v>-113</c:v>
                </c:pt>
                <c:pt idx="388">
                  <c:v>-112</c:v>
                </c:pt>
                <c:pt idx="389">
                  <c:v>-111</c:v>
                </c:pt>
                <c:pt idx="390">
                  <c:v>-110</c:v>
                </c:pt>
                <c:pt idx="391">
                  <c:v>-109</c:v>
                </c:pt>
                <c:pt idx="392">
                  <c:v>-108</c:v>
                </c:pt>
                <c:pt idx="393">
                  <c:v>-107</c:v>
                </c:pt>
                <c:pt idx="394">
                  <c:v>-106</c:v>
                </c:pt>
                <c:pt idx="395">
                  <c:v>-105</c:v>
                </c:pt>
                <c:pt idx="396">
                  <c:v>-104</c:v>
                </c:pt>
                <c:pt idx="397">
                  <c:v>-103</c:v>
                </c:pt>
                <c:pt idx="398">
                  <c:v>-102</c:v>
                </c:pt>
                <c:pt idx="399">
                  <c:v>-101</c:v>
                </c:pt>
                <c:pt idx="400">
                  <c:v>-100</c:v>
                </c:pt>
                <c:pt idx="401">
                  <c:v>-99</c:v>
                </c:pt>
                <c:pt idx="402">
                  <c:v>-98</c:v>
                </c:pt>
                <c:pt idx="403">
                  <c:v>-97</c:v>
                </c:pt>
                <c:pt idx="404">
                  <c:v>-96</c:v>
                </c:pt>
                <c:pt idx="405">
                  <c:v>-95</c:v>
                </c:pt>
                <c:pt idx="406">
                  <c:v>-94</c:v>
                </c:pt>
                <c:pt idx="407">
                  <c:v>-93</c:v>
                </c:pt>
                <c:pt idx="408">
                  <c:v>-92</c:v>
                </c:pt>
                <c:pt idx="409">
                  <c:v>-91</c:v>
                </c:pt>
                <c:pt idx="410">
                  <c:v>-90</c:v>
                </c:pt>
                <c:pt idx="411">
                  <c:v>-89</c:v>
                </c:pt>
                <c:pt idx="412">
                  <c:v>-88</c:v>
                </c:pt>
                <c:pt idx="413">
                  <c:v>-87</c:v>
                </c:pt>
                <c:pt idx="414">
                  <c:v>-86</c:v>
                </c:pt>
                <c:pt idx="415">
                  <c:v>-85</c:v>
                </c:pt>
                <c:pt idx="416">
                  <c:v>-84</c:v>
                </c:pt>
                <c:pt idx="417">
                  <c:v>-83</c:v>
                </c:pt>
                <c:pt idx="418">
                  <c:v>-82</c:v>
                </c:pt>
                <c:pt idx="419">
                  <c:v>-81</c:v>
                </c:pt>
                <c:pt idx="420">
                  <c:v>-80</c:v>
                </c:pt>
                <c:pt idx="421">
                  <c:v>-79</c:v>
                </c:pt>
                <c:pt idx="422">
                  <c:v>-78</c:v>
                </c:pt>
                <c:pt idx="423">
                  <c:v>-77</c:v>
                </c:pt>
                <c:pt idx="424">
                  <c:v>-76</c:v>
                </c:pt>
                <c:pt idx="425">
                  <c:v>-75</c:v>
                </c:pt>
                <c:pt idx="426">
                  <c:v>-74</c:v>
                </c:pt>
                <c:pt idx="427">
                  <c:v>-73</c:v>
                </c:pt>
                <c:pt idx="428">
                  <c:v>-72</c:v>
                </c:pt>
                <c:pt idx="429">
                  <c:v>-71</c:v>
                </c:pt>
                <c:pt idx="430">
                  <c:v>-70</c:v>
                </c:pt>
                <c:pt idx="431">
                  <c:v>-69</c:v>
                </c:pt>
                <c:pt idx="432">
                  <c:v>-68</c:v>
                </c:pt>
                <c:pt idx="433">
                  <c:v>-67</c:v>
                </c:pt>
                <c:pt idx="434">
                  <c:v>-66</c:v>
                </c:pt>
                <c:pt idx="435">
                  <c:v>-65</c:v>
                </c:pt>
                <c:pt idx="436">
                  <c:v>-64</c:v>
                </c:pt>
                <c:pt idx="437">
                  <c:v>-63</c:v>
                </c:pt>
                <c:pt idx="438">
                  <c:v>-62</c:v>
                </c:pt>
                <c:pt idx="439">
                  <c:v>-61</c:v>
                </c:pt>
                <c:pt idx="440">
                  <c:v>-60</c:v>
                </c:pt>
                <c:pt idx="441">
                  <c:v>-59</c:v>
                </c:pt>
                <c:pt idx="442">
                  <c:v>-58</c:v>
                </c:pt>
                <c:pt idx="443">
                  <c:v>-57</c:v>
                </c:pt>
                <c:pt idx="444">
                  <c:v>-56</c:v>
                </c:pt>
                <c:pt idx="445">
                  <c:v>-55</c:v>
                </c:pt>
                <c:pt idx="446">
                  <c:v>-54</c:v>
                </c:pt>
                <c:pt idx="447">
                  <c:v>-53</c:v>
                </c:pt>
                <c:pt idx="448">
                  <c:v>-52</c:v>
                </c:pt>
                <c:pt idx="449">
                  <c:v>-51</c:v>
                </c:pt>
                <c:pt idx="450">
                  <c:v>-50</c:v>
                </c:pt>
                <c:pt idx="451">
                  <c:v>-49</c:v>
                </c:pt>
                <c:pt idx="452">
                  <c:v>-48</c:v>
                </c:pt>
                <c:pt idx="453">
                  <c:v>-47</c:v>
                </c:pt>
                <c:pt idx="454">
                  <c:v>-46</c:v>
                </c:pt>
                <c:pt idx="455">
                  <c:v>-45</c:v>
                </c:pt>
                <c:pt idx="456">
                  <c:v>-44</c:v>
                </c:pt>
                <c:pt idx="457">
                  <c:v>-43</c:v>
                </c:pt>
                <c:pt idx="458">
                  <c:v>-42</c:v>
                </c:pt>
                <c:pt idx="459">
                  <c:v>-41</c:v>
                </c:pt>
                <c:pt idx="460">
                  <c:v>-40</c:v>
                </c:pt>
                <c:pt idx="461">
                  <c:v>-39</c:v>
                </c:pt>
                <c:pt idx="462">
                  <c:v>-38</c:v>
                </c:pt>
                <c:pt idx="463">
                  <c:v>-37</c:v>
                </c:pt>
                <c:pt idx="464">
                  <c:v>-36</c:v>
                </c:pt>
                <c:pt idx="465">
                  <c:v>-35</c:v>
                </c:pt>
                <c:pt idx="466">
                  <c:v>-34</c:v>
                </c:pt>
                <c:pt idx="467">
                  <c:v>-33</c:v>
                </c:pt>
                <c:pt idx="468">
                  <c:v>-32</c:v>
                </c:pt>
                <c:pt idx="469">
                  <c:v>-31</c:v>
                </c:pt>
                <c:pt idx="470">
                  <c:v>-30</c:v>
                </c:pt>
                <c:pt idx="471">
                  <c:v>-29</c:v>
                </c:pt>
                <c:pt idx="472">
                  <c:v>-28</c:v>
                </c:pt>
                <c:pt idx="473">
                  <c:v>-27</c:v>
                </c:pt>
                <c:pt idx="474">
                  <c:v>-26</c:v>
                </c:pt>
                <c:pt idx="475">
                  <c:v>-25</c:v>
                </c:pt>
                <c:pt idx="476">
                  <c:v>-24</c:v>
                </c:pt>
                <c:pt idx="477">
                  <c:v>-23</c:v>
                </c:pt>
                <c:pt idx="478">
                  <c:v>-22</c:v>
                </c:pt>
                <c:pt idx="479">
                  <c:v>-21</c:v>
                </c:pt>
                <c:pt idx="480">
                  <c:v>-20</c:v>
                </c:pt>
                <c:pt idx="481">
                  <c:v>-19</c:v>
                </c:pt>
                <c:pt idx="482">
                  <c:v>-18</c:v>
                </c:pt>
                <c:pt idx="483">
                  <c:v>-17</c:v>
                </c:pt>
                <c:pt idx="484">
                  <c:v>-16</c:v>
                </c:pt>
                <c:pt idx="485">
                  <c:v>-15</c:v>
                </c:pt>
                <c:pt idx="486">
                  <c:v>-14</c:v>
                </c:pt>
                <c:pt idx="487">
                  <c:v>-13</c:v>
                </c:pt>
                <c:pt idx="488">
                  <c:v>-12</c:v>
                </c:pt>
                <c:pt idx="489">
                  <c:v>-11</c:v>
                </c:pt>
                <c:pt idx="490">
                  <c:v>-10</c:v>
                </c:pt>
                <c:pt idx="491">
                  <c:v>-9</c:v>
                </c:pt>
                <c:pt idx="492">
                  <c:v>-8</c:v>
                </c:pt>
                <c:pt idx="493">
                  <c:v>-7</c:v>
                </c:pt>
                <c:pt idx="494">
                  <c:v>-6</c:v>
                </c:pt>
                <c:pt idx="495">
                  <c:v>-5</c:v>
                </c:pt>
                <c:pt idx="496">
                  <c:v>-4</c:v>
                </c:pt>
                <c:pt idx="497">
                  <c:v>-3</c:v>
                </c:pt>
                <c:pt idx="498">
                  <c:v>-2</c:v>
                </c:pt>
                <c:pt idx="499">
                  <c:v>-1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4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8</c:v>
                </c:pt>
                <c:pt idx="509">
                  <c:v>9</c:v>
                </c:pt>
                <c:pt idx="510">
                  <c:v>10</c:v>
                </c:pt>
                <c:pt idx="511">
                  <c:v>11</c:v>
                </c:pt>
                <c:pt idx="512">
                  <c:v>12</c:v>
                </c:pt>
                <c:pt idx="513">
                  <c:v>13</c:v>
                </c:pt>
                <c:pt idx="514">
                  <c:v>14</c:v>
                </c:pt>
                <c:pt idx="515">
                  <c:v>15</c:v>
                </c:pt>
                <c:pt idx="516">
                  <c:v>16</c:v>
                </c:pt>
                <c:pt idx="517">
                  <c:v>17</c:v>
                </c:pt>
                <c:pt idx="518">
                  <c:v>18</c:v>
                </c:pt>
                <c:pt idx="519">
                  <c:v>19</c:v>
                </c:pt>
                <c:pt idx="520">
                  <c:v>20</c:v>
                </c:pt>
                <c:pt idx="521">
                  <c:v>21</c:v>
                </c:pt>
                <c:pt idx="522">
                  <c:v>22</c:v>
                </c:pt>
                <c:pt idx="523">
                  <c:v>23</c:v>
                </c:pt>
                <c:pt idx="524">
                  <c:v>24</c:v>
                </c:pt>
                <c:pt idx="525">
                  <c:v>25</c:v>
                </c:pt>
                <c:pt idx="526">
                  <c:v>26</c:v>
                </c:pt>
                <c:pt idx="527">
                  <c:v>27</c:v>
                </c:pt>
                <c:pt idx="528">
                  <c:v>28</c:v>
                </c:pt>
                <c:pt idx="529">
                  <c:v>29</c:v>
                </c:pt>
                <c:pt idx="530">
                  <c:v>30</c:v>
                </c:pt>
                <c:pt idx="531">
                  <c:v>31</c:v>
                </c:pt>
                <c:pt idx="532">
                  <c:v>32</c:v>
                </c:pt>
                <c:pt idx="533">
                  <c:v>33</c:v>
                </c:pt>
                <c:pt idx="534">
                  <c:v>34</c:v>
                </c:pt>
                <c:pt idx="535">
                  <c:v>35</c:v>
                </c:pt>
                <c:pt idx="536">
                  <c:v>36</c:v>
                </c:pt>
                <c:pt idx="537">
                  <c:v>37</c:v>
                </c:pt>
                <c:pt idx="538">
                  <c:v>38</c:v>
                </c:pt>
                <c:pt idx="539">
                  <c:v>39</c:v>
                </c:pt>
                <c:pt idx="540">
                  <c:v>40</c:v>
                </c:pt>
                <c:pt idx="541">
                  <c:v>41</c:v>
                </c:pt>
                <c:pt idx="542">
                  <c:v>42</c:v>
                </c:pt>
                <c:pt idx="543">
                  <c:v>43</c:v>
                </c:pt>
                <c:pt idx="544">
                  <c:v>44</c:v>
                </c:pt>
                <c:pt idx="545">
                  <c:v>45</c:v>
                </c:pt>
                <c:pt idx="546">
                  <c:v>46</c:v>
                </c:pt>
                <c:pt idx="547">
                  <c:v>47</c:v>
                </c:pt>
                <c:pt idx="548">
                  <c:v>48</c:v>
                </c:pt>
                <c:pt idx="549">
                  <c:v>49</c:v>
                </c:pt>
                <c:pt idx="550">
                  <c:v>50</c:v>
                </c:pt>
                <c:pt idx="551">
                  <c:v>51</c:v>
                </c:pt>
                <c:pt idx="552">
                  <c:v>52</c:v>
                </c:pt>
                <c:pt idx="553">
                  <c:v>53</c:v>
                </c:pt>
                <c:pt idx="554">
                  <c:v>54</c:v>
                </c:pt>
                <c:pt idx="555">
                  <c:v>55</c:v>
                </c:pt>
                <c:pt idx="556">
                  <c:v>56</c:v>
                </c:pt>
                <c:pt idx="557">
                  <c:v>57</c:v>
                </c:pt>
                <c:pt idx="558">
                  <c:v>58</c:v>
                </c:pt>
                <c:pt idx="559">
                  <c:v>59</c:v>
                </c:pt>
                <c:pt idx="560">
                  <c:v>60</c:v>
                </c:pt>
                <c:pt idx="561">
                  <c:v>61</c:v>
                </c:pt>
                <c:pt idx="562">
                  <c:v>62</c:v>
                </c:pt>
                <c:pt idx="563">
                  <c:v>63</c:v>
                </c:pt>
                <c:pt idx="564">
                  <c:v>64</c:v>
                </c:pt>
                <c:pt idx="565">
                  <c:v>65</c:v>
                </c:pt>
                <c:pt idx="566">
                  <c:v>66</c:v>
                </c:pt>
                <c:pt idx="567">
                  <c:v>67</c:v>
                </c:pt>
                <c:pt idx="568">
                  <c:v>68</c:v>
                </c:pt>
                <c:pt idx="569">
                  <c:v>69</c:v>
                </c:pt>
                <c:pt idx="570">
                  <c:v>70</c:v>
                </c:pt>
                <c:pt idx="571">
                  <c:v>71</c:v>
                </c:pt>
                <c:pt idx="572">
                  <c:v>72</c:v>
                </c:pt>
                <c:pt idx="573">
                  <c:v>73</c:v>
                </c:pt>
                <c:pt idx="574">
                  <c:v>74</c:v>
                </c:pt>
                <c:pt idx="575">
                  <c:v>75</c:v>
                </c:pt>
                <c:pt idx="576">
                  <c:v>76</c:v>
                </c:pt>
                <c:pt idx="577">
                  <c:v>77</c:v>
                </c:pt>
                <c:pt idx="578">
                  <c:v>78</c:v>
                </c:pt>
                <c:pt idx="579">
                  <c:v>79</c:v>
                </c:pt>
                <c:pt idx="580">
                  <c:v>80</c:v>
                </c:pt>
                <c:pt idx="581">
                  <c:v>81</c:v>
                </c:pt>
                <c:pt idx="582">
                  <c:v>82</c:v>
                </c:pt>
                <c:pt idx="583">
                  <c:v>83</c:v>
                </c:pt>
                <c:pt idx="584">
                  <c:v>84</c:v>
                </c:pt>
                <c:pt idx="585">
                  <c:v>85</c:v>
                </c:pt>
                <c:pt idx="586">
                  <c:v>86</c:v>
                </c:pt>
                <c:pt idx="587">
                  <c:v>87</c:v>
                </c:pt>
                <c:pt idx="588">
                  <c:v>88</c:v>
                </c:pt>
                <c:pt idx="589">
                  <c:v>89</c:v>
                </c:pt>
                <c:pt idx="590">
                  <c:v>90</c:v>
                </c:pt>
                <c:pt idx="591">
                  <c:v>91</c:v>
                </c:pt>
                <c:pt idx="592">
                  <c:v>92</c:v>
                </c:pt>
                <c:pt idx="593">
                  <c:v>93</c:v>
                </c:pt>
                <c:pt idx="594">
                  <c:v>94</c:v>
                </c:pt>
                <c:pt idx="595">
                  <c:v>95</c:v>
                </c:pt>
                <c:pt idx="596">
                  <c:v>96</c:v>
                </c:pt>
                <c:pt idx="597">
                  <c:v>97</c:v>
                </c:pt>
                <c:pt idx="598">
                  <c:v>98</c:v>
                </c:pt>
                <c:pt idx="599">
                  <c:v>99</c:v>
                </c:pt>
                <c:pt idx="600">
                  <c:v>100</c:v>
                </c:pt>
                <c:pt idx="601">
                  <c:v>101</c:v>
                </c:pt>
                <c:pt idx="602">
                  <c:v>102</c:v>
                </c:pt>
                <c:pt idx="603">
                  <c:v>103</c:v>
                </c:pt>
                <c:pt idx="604">
                  <c:v>104</c:v>
                </c:pt>
                <c:pt idx="605">
                  <c:v>105</c:v>
                </c:pt>
                <c:pt idx="606">
                  <c:v>106</c:v>
                </c:pt>
                <c:pt idx="607">
                  <c:v>107</c:v>
                </c:pt>
                <c:pt idx="608">
                  <c:v>108</c:v>
                </c:pt>
                <c:pt idx="609">
                  <c:v>109</c:v>
                </c:pt>
                <c:pt idx="610">
                  <c:v>110</c:v>
                </c:pt>
                <c:pt idx="611">
                  <c:v>111</c:v>
                </c:pt>
                <c:pt idx="612">
                  <c:v>112</c:v>
                </c:pt>
                <c:pt idx="613">
                  <c:v>113</c:v>
                </c:pt>
                <c:pt idx="614">
                  <c:v>114</c:v>
                </c:pt>
                <c:pt idx="615">
                  <c:v>115</c:v>
                </c:pt>
                <c:pt idx="616">
                  <c:v>116</c:v>
                </c:pt>
                <c:pt idx="617">
                  <c:v>117</c:v>
                </c:pt>
                <c:pt idx="618">
                  <c:v>118</c:v>
                </c:pt>
                <c:pt idx="619">
                  <c:v>119</c:v>
                </c:pt>
                <c:pt idx="620">
                  <c:v>120</c:v>
                </c:pt>
                <c:pt idx="621">
                  <c:v>121</c:v>
                </c:pt>
                <c:pt idx="622">
                  <c:v>122</c:v>
                </c:pt>
                <c:pt idx="623">
                  <c:v>123</c:v>
                </c:pt>
                <c:pt idx="624">
                  <c:v>124</c:v>
                </c:pt>
                <c:pt idx="625">
                  <c:v>125</c:v>
                </c:pt>
                <c:pt idx="626">
                  <c:v>126</c:v>
                </c:pt>
                <c:pt idx="627">
                  <c:v>127</c:v>
                </c:pt>
                <c:pt idx="628">
                  <c:v>128</c:v>
                </c:pt>
                <c:pt idx="629">
                  <c:v>129</c:v>
                </c:pt>
                <c:pt idx="630">
                  <c:v>130</c:v>
                </c:pt>
                <c:pt idx="631">
                  <c:v>131</c:v>
                </c:pt>
                <c:pt idx="632">
                  <c:v>132</c:v>
                </c:pt>
                <c:pt idx="633">
                  <c:v>133</c:v>
                </c:pt>
                <c:pt idx="634">
                  <c:v>134</c:v>
                </c:pt>
                <c:pt idx="635">
                  <c:v>135</c:v>
                </c:pt>
                <c:pt idx="636">
                  <c:v>136</c:v>
                </c:pt>
                <c:pt idx="637">
                  <c:v>137</c:v>
                </c:pt>
                <c:pt idx="638">
                  <c:v>138</c:v>
                </c:pt>
                <c:pt idx="639">
                  <c:v>139</c:v>
                </c:pt>
                <c:pt idx="640">
                  <c:v>140</c:v>
                </c:pt>
                <c:pt idx="641">
                  <c:v>141</c:v>
                </c:pt>
                <c:pt idx="642">
                  <c:v>142</c:v>
                </c:pt>
                <c:pt idx="643">
                  <c:v>143</c:v>
                </c:pt>
                <c:pt idx="644">
                  <c:v>144</c:v>
                </c:pt>
                <c:pt idx="645">
                  <c:v>145</c:v>
                </c:pt>
                <c:pt idx="646">
                  <c:v>146</c:v>
                </c:pt>
                <c:pt idx="647">
                  <c:v>147</c:v>
                </c:pt>
                <c:pt idx="648">
                  <c:v>148</c:v>
                </c:pt>
                <c:pt idx="649">
                  <c:v>149</c:v>
                </c:pt>
                <c:pt idx="650">
                  <c:v>150</c:v>
                </c:pt>
                <c:pt idx="651">
                  <c:v>151</c:v>
                </c:pt>
                <c:pt idx="652">
                  <c:v>152</c:v>
                </c:pt>
                <c:pt idx="653">
                  <c:v>153</c:v>
                </c:pt>
                <c:pt idx="654">
                  <c:v>154</c:v>
                </c:pt>
                <c:pt idx="655">
                  <c:v>155</c:v>
                </c:pt>
                <c:pt idx="656">
                  <c:v>156</c:v>
                </c:pt>
                <c:pt idx="657">
                  <c:v>157</c:v>
                </c:pt>
                <c:pt idx="658">
                  <c:v>158</c:v>
                </c:pt>
                <c:pt idx="659">
                  <c:v>159</c:v>
                </c:pt>
                <c:pt idx="660">
                  <c:v>160</c:v>
                </c:pt>
                <c:pt idx="661">
                  <c:v>161</c:v>
                </c:pt>
                <c:pt idx="662">
                  <c:v>162</c:v>
                </c:pt>
                <c:pt idx="663">
                  <c:v>163</c:v>
                </c:pt>
                <c:pt idx="664">
                  <c:v>164</c:v>
                </c:pt>
                <c:pt idx="665">
                  <c:v>165</c:v>
                </c:pt>
                <c:pt idx="666">
                  <c:v>166</c:v>
                </c:pt>
                <c:pt idx="667">
                  <c:v>167</c:v>
                </c:pt>
                <c:pt idx="668">
                  <c:v>168</c:v>
                </c:pt>
                <c:pt idx="669">
                  <c:v>169</c:v>
                </c:pt>
                <c:pt idx="670">
                  <c:v>170</c:v>
                </c:pt>
                <c:pt idx="671">
                  <c:v>171</c:v>
                </c:pt>
                <c:pt idx="672">
                  <c:v>172</c:v>
                </c:pt>
                <c:pt idx="673">
                  <c:v>173</c:v>
                </c:pt>
                <c:pt idx="674">
                  <c:v>174</c:v>
                </c:pt>
                <c:pt idx="675">
                  <c:v>175</c:v>
                </c:pt>
                <c:pt idx="676">
                  <c:v>176</c:v>
                </c:pt>
                <c:pt idx="677">
                  <c:v>177</c:v>
                </c:pt>
                <c:pt idx="678">
                  <c:v>178</c:v>
                </c:pt>
                <c:pt idx="679">
                  <c:v>179</c:v>
                </c:pt>
                <c:pt idx="680">
                  <c:v>180</c:v>
                </c:pt>
                <c:pt idx="681">
                  <c:v>181</c:v>
                </c:pt>
                <c:pt idx="682">
                  <c:v>182</c:v>
                </c:pt>
                <c:pt idx="683">
                  <c:v>183</c:v>
                </c:pt>
                <c:pt idx="684">
                  <c:v>184</c:v>
                </c:pt>
                <c:pt idx="685">
                  <c:v>185</c:v>
                </c:pt>
                <c:pt idx="686">
                  <c:v>186</c:v>
                </c:pt>
                <c:pt idx="687">
                  <c:v>187</c:v>
                </c:pt>
                <c:pt idx="688">
                  <c:v>188</c:v>
                </c:pt>
                <c:pt idx="689">
                  <c:v>189</c:v>
                </c:pt>
                <c:pt idx="690">
                  <c:v>190</c:v>
                </c:pt>
                <c:pt idx="691">
                  <c:v>191</c:v>
                </c:pt>
                <c:pt idx="692">
                  <c:v>192</c:v>
                </c:pt>
                <c:pt idx="693">
                  <c:v>193</c:v>
                </c:pt>
                <c:pt idx="694">
                  <c:v>194</c:v>
                </c:pt>
                <c:pt idx="695">
                  <c:v>195</c:v>
                </c:pt>
                <c:pt idx="696">
                  <c:v>196</c:v>
                </c:pt>
                <c:pt idx="697">
                  <c:v>197</c:v>
                </c:pt>
                <c:pt idx="698">
                  <c:v>198</c:v>
                </c:pt>
                <c:pt idx="699">
                  <c:v>199</c:v>
                </c:pt>
                <c:pt idx="700">
                  <c:v>200</c:v>
                </c:pt>
                <c:pt idx="701">
                  <c:v>201</c:v>
                </c:pt>
                <c:pt idx="702">
                  <c:v>202</c:v>
                </c:pt>
                <c:pt idx="703">
                  <c:v>203</c:v>
                </c:pt>
                <c:pt idx="704">
                  <c:v>204</c:v>
                </c:pt>
                <c:pt idx="705">
                  <c:v>205</c:v>
                </c:pt>
                <c:pt idx="706">
                  <c:v>206</c:v>
                </c:pt>
                <c:pt idx="707">
                  <c:v>207</c:v>
                </c:pt>
                <c:pt idx="708">
                  <c:v>208</c:v>
                </c:pt>
                <c:pt idx="709">
                  <c:v>209</c:v>
                </c:pt>
                <c:pt idx="710">
                  <c:v>210</c:v>
                </c:pt>
                <c:pt idx="711">
                  <c:v>211</c:v>
                </c:pt>
                <c:pt idx="712">
                  <c:v>212</c:v>
                </c:pt>
                <c:pt idx="713">
                  <c:v>213</c:v>
                </c:pt>
                <c:pt idx="714">
                  <c:v>214</c:v>
                </c:pt>
                <c:pt idx="715">
                  <c:v>215</c:v>
                </c:pt>
                <c:pt idx="716">
                  <c:v>216</c:v>
                </c:pt>
                <c:pt idx="717">
                  <c:v>217</c:v>
                </c:pt>
                <c:pt idx="718">
                  <c:v>218</c:v>
                </c:pt>
                <c:pt idx="719">
                  <c:v>219</c:v>
                </c:pt>
                <c:pt idx="720">
                  <c:v>220</c:v>
                </c:pt>
                <c:pt idx="721">
                  <c:v>221</c:v>
                </c:pt>
                <c:pt idx="722">
                  <c:v>222</c:v>
                </c:pt>
                <c:pt idx="723">
                  <c:v>223</c:v>
                </c:pt>
                <c:pt idx="724">
                  <c:v>224</c:v>
                </c:pt>
                <c:pt idx="725">
                  <c:v>225</c:v>
                </c:pt>
                <c:pt idx="726">
                  <c:v>226</c:v>
                </c:pt>
                <c:pt idx="727">
                  <c:v>227</c:v>
                </c:pt>
                <c:pt idx="728">
                  <c:v>228</c:v>
                </c:pt>
                <c:pt idx="729">
                  <c:v>229</c:v>
                </c:pt>
                <c:pt idx="730">
                  <c:v>230</c:v>
                </c:pt>
                <c:pt idx="731">
                  <c:v>231</c:v>
                </c:pt>
                <c:pt idx="732">
                  <c:v>232</c:v>
                </c:pt>
                <c:pt idx="733">
                  <c:v>233</c:v>
                </c:pt>
                <c:pt idx="734">
                  <c:v>234</c:v>
                </c:pt>
                <c:pt idx="735">
                  <c:v>235</c:v>
                </c:pt>
                <c:pt idx="736">
                  <c:v>236</c:v>
                </c:pt>
                <c:pt idx="737">
                  <c:v>237</c:v>
                </c:pt>
                <c:pt idx="738">
                  <c:v>238</c:v>
                </c:pt>
                <c:pt idx="739">
                  <c:v>239</c:v>
                </c:pt>
                <c:pt idx="740">
                  <c:v>240</c:v>
                </c:pt>
                <c:pt idx="741">
                  <c:v>241</c:v>
                </c:pt>
                <c:pt idx="742">
                  <c:v>242</c:v>
                </c:pt>
                <c:pt idx="743">
                  <c:v>243</c:v>
                </c:pt>
                <c:pt idx="744">
                  <c:v>244</c:v>
                </c:pt>
                <c:pt idx="745">
                  <c:v>245</c:v>
                </c:pt>
                <c:pt idx="746">
                  <c:v>246</c:v>
                </c:pt>
                <c:pt idx="747">
                  <c:v>247</c:v>
                </c:pt>
                <c:pt idx="748">
                  <c:v>248</c:v>
                </c:pt>
                <c:pt idx="749">
                  <c:v>249</c:v>
                </c:pt>
                <c:pt idx="750">
                  <c:v>250</c:v>
                </c:pt>
                <c:pt idx="751">
                  <c:v>251</c:v>
                </c:pt>
                <c:pt idx="752">
                  <c:v>252</c:v>
                </c:pt>
                <c:pt idx="753">
                  <c:v>253</c:v>
                </c:pt>
                <c:pt idx="754">
                  <c:v>254</c:v>
                </c:pt>
                <c:pt idx="755">
                  <c:v>255</c:v>
                </c:pt>
                <c:pt idx="756">
                  <c:v>256</c:v>
                </c:pt>
                <c:pt idx="757">
                  <c:v>257</c:v>
                </c:pt>
                <c:pt idx="758">
                  <c:v>258</c:v>
                </c:pt>
                <c:pt idx="759">
                  <c:v>259</c:v>
                </c:pt>
                <c:pt idx="760">
                  <c:v>260</c:v>
                </c:pt>
                <c:pt idx="761">
                  <c:v>261</c:v>
                </c:pt>
                <c:pt idx="762">
                  <c:v>262</c:v>
                </c:pt>
                <c:pt idx="763">
                  <c:v>263</c:v>
                </c:pt>
                <c:pt idx="764">
                  <c:v>264</c:v>
                </c:pt>
                <c:pt idx="765">
                  <c:v>265</c:v>
                </c:pt>
                <c:pt idx="766">
                  <c:v>266</c:v>
                </c:pt>
                <c:pt idx="767">
                  <c:v>267</c:v>
                </c:pt>
                <c:pt idx="768">
                  <c:v>268</c:v>
                </c:pt>
                <c:pt idx="769">
                  <c:v>269</c:v>
                </c:pt>
                <c:pt idx="770">
                  <c:v>270</c:v>
                </c:pt>
                <c:pt idx="771">
                  <c:v>271</c:v>
                </c:pt>
                <c:pt idx="772">
                  <c:v>272</c:v>
                </c:pt>
                <c:pt idx="773">
                  <c:v>273</c:v>
                </c:pt>
                <c:pt idx="774">
                  <c:v>274</c:v>
                </c:pt>
                <c:pt idx="775">
                  <c:v>275</c:v>
                </c:pt>
                <c:pt idx="776">
                  <c:v>276</c:v>
                </c:pt>
                <c:pt idx="777">
                  <c:v>277</c:v>
                </c:pt>
                <c:pt idx="778">
                  <c:v>278</c:v>
                </c:pt>
                <c:pt idx="779">
                  <c:v>279</c:v>
                </c:pt>
                <c:pt idx="780">
                  <c:v>280</c:v>
                </c:pt>
                <c:pt idx="781">
                  <c:v>281</c:v>
                </c:pt>
                <c:pt idx="782">
                  <c:v>282</c:v>
                </c:pt>
                <c:pt idx="783">
                  <c:v>283</c:v>
                </c:pt>
                <c:pt idx="784">
                  <c:v>284</c:v>
                </c:pt>
                <c:pt idx="785">
                  <c:v>285</c:v>
                </c:pt>
                <c:pt idx="786">
                  <c:v>286</c:v>
                </c:pt>
                <c:pt idx="787">
                  <c:v>287</c:v>
                </c:pt>
                <c:pt idx="788">
                  <c:v>288</c:v>
                </c:pt>
                <c:pt idx="789">
                  <c:v>289</c:v>
                </c:pt>
                <c:pt idx="790">
                  <c:v>290</c:v>
                </c:pt>
                <c:pt idx="791">
                  <c:v>291</c:v>
                </c:pt>
                <c:pt idx="792">
                  <c:v>292</c:v>
                </c:pt>
                <c:pt idx="793">
                  <c:v>293</c:v>
                </c:pt>
                <c:pt idx="794">
                  <c:v>294</c:v>
                </c:pt>
                <c:pt idx="795">
                  <c:v>295</c:v>
                </c:pt>
                <c:pt idx="796">
                  <c:v>296</c:v>
                </c:pt>
                <c:pt idx="797">
                  <c:v>297</c:v>
                </c:pt>
                <c:pt idx="798">
                  <c:v>298</c:v>
                </c:pt>
                <c:pt idx="799">
                  <c:v>299</c:v>
                </c:pt>
                <c:pt idx="800">
                  <c:v>300</c:v>
                </c:pt>
                <c:pt idx="801">
                  <c:v>301</c:v>
                </c:pt>
                <c:pt idx="802">
                  <c:v>302</c:v>
                </c:pt>
                <c:pt idx="803">
                  <c:v>303</c:v>
                </c:pt>
                <c:pt idx="804">
                  <c:v>304</c:v>
                </c:pt>
                <c:pt idx="805">
                  <c:v>305</c:v>
                </c:pt>
                <c:pt idx="806">
                  <c:v>306</c:v>
                </c:pt>
                <c:pt idx="807">
                  <c:v>307</c:v>
                </c:pt>
                <c:pt idx="808">
                  <c:v>308</c:v>
                </c:pt>
                <c:pt idx="809">
                  <c:v>309</c:v>
                </c:pt>
                <c:pt idx="810">
                  <c:v>310</c:v>
                </c:pt>
                <c:pt idx="811">
                  <c:v>311</c:v>
                </c:pt>
                <c:pt idx="812">
                  <c:v>312</c:v>
                </c:pt>
                <c:pt idx="813">
                  <c:v>313</c:v>
                </c:pt>
                <c:pt idx="814">
                  <c:v>314</c:v>
                </c:pt>
                <c:pt idx="815">
                  <c:v>315</c:v>
                </c:pt>
                <c:pt idx="816">
                  <c:v>316</c:v>
                </c:pt>
                <c:pt idx="817">
                  <c:v>317</c:v>
                </c:pt>
                <c:pt idx="818">
                  <c:v>318</c:v>
                </c:pt>
                <c:pt idx="819">
                  <c:v>319</c:v>
                </c:pt>
                <c:pt idx="820">
                  <c:v>320</c:v>
                </c:pt>
                <c:pt idx="821">
                  <c:v>321</c:v>
                </c:pt>
                <c:pt idx="822">
                  <c:v>322</c:v>
                </c:pt>
                <c:pt idx="823">
                  <c:v>323</c:v>
                </c:pt>
                <c:pt idx="824">
                  <c:v>324</c:v>
                </c:pt>
                <c:pt idx="825">
                  <c:v>325</c:v>
                </c:pt>
                <c:pt idx="826">
                  <c:v>326</c:v>
                </c:pt>
                <c:pt idx="827">
                  <c:v>327</c:v>
                </c:pt>
                <c:pt idx="828">
                  <c:v>328</c:v>
                </c:pt>
                <c:pt idx="829">
                  <c:v>329</c:v>
                </c:pt>
                <c:pt idx="830">
                  <c:v>330</c:v>
                </c:pt>
                <c:pt idx="831">
                  <c:v>331</c:v>
                </c:pt>
                <c:pt idx="832">
                  <c:v>332</c:v>
                </c:pt>
                <c:pt idx="833">
                  <c:v>333</c:v>
                </c:pt>
                <c:pt idx="834">
                  <c:v>334</c:v>
                </c:pt>
                <c:pt idx="835">
                  <c:v>335</c:v>
                </c:pt>
                <c:pt idx="836">
                  <c:v>336</c:v>
                </c:pt>
                <c:pt idx="837">
                  <c:v>337</c:v>
                </c:pt>
                <c:pt idx="838">
                  <c:v>338</c:v>
                </c:pt>
                <c:pt idx="839">
                  <c:v>339</c:v>
                </c:pt>
                <c:pt idx="840">
                  <c:v>340</c:v>
                </c:pt>
                <c:pt idx="841">
                  <c:v>341</c:v>
                </c:pt>
                <c:pt idx="842">
                  <c:v>342</c:v>
                </c:pt>
                <c:pt idx="843">
                  <c:v>343</c:v>
                </c:pt>
                <c:pt idx="844">
                  <c:v>344</c:v>
                </c:pt>
                <c:pt idx="845">
                  <c:v>345</c:v>
                </c:pt>
                <c:pt idx="846">
                  <c:v>346</c:v>
                </c:pt>
                <c:pt idx="847">
                  <c:v>347</c:v>
                </c:pt>
                <c:pt idx="848">
                  <c:v>348</c:v>
                </c:pt>
                <c:pt idx="849">
                  <c:v>349</c:v>
                </c:pt>
                <c:pt idx="850">
                  <c:v>350</c:v>
                </c:pt>
                <c:pt idx="851">
                  <c:v>351</c:v>
                </c:pt>
                <c:pt idx="852">
                  <c:v>352</c:v>
                </c:pt>
                <c:pt idx="853">
                  <c:v>353</c:v>
                </c:pt>
                <c:pt idx="854">
                  <c:v>354</c:v>
                </c:pt>
                <c:pt idx="855">
                  <c:v>355</c:v>
                </c:pt>
                <c:pt idx="856">
                  <c:v>356</c:v>
                </c:pt>
                <c:pt idx="857">
                  <c:v>357</c:v>
                </c:pt>
                <c:pt idx="858">
                  <c:v>358</c:v>
                </c:pt>
                <c:pt idx="859">
                  <c:v>359</c:v>
                </c:pt>
                <c:pt idx="860">
                  <c:v>360</c:v>
                </c:pt>
                <c:pt idx="861">
                  <c:v>361</c:v>
                </c:pt>
                <c:pt idx="862">
                  <c:v>362</c:v>
                </c:pt>
                <c:pt idx="863">
                  <c:v>363</c:v>
                </c:pt>
                <c:pt idx="864">
                  <c:v>364</c:v>
                </c:pt>
                <c:pt idx="865">
                  <c:v>365</c:v>
                </c:pt>
                <c:pt idx="866">
                  <c:v>366</c:v>
                </c:pt>
                <c:pt idx="867">
                  <c:v>367</c:v>
                </c:pt>
                <c:pt idx="868">
                  <c:v>368</c:v>
                </c:pt>
                <c:pt idx="869">
                  <c:v>369</c:v>
                </c:pt>
                <c:pt idx="870">
                  <c:v>370</c:v>
                </c:pt>
                <c:pt idx="871">
                  <c:v>371</c:v>
                </c:pt>
                <c:pt idx="872">
                  <c:v>372</c:v>
                </c:pt>
                <c:pt idx="873">
                  <c:v>373</c:v>
                </c:pt>
                <c:pt idx="874">
                  <c:v>374</c:v>
                </c:pt>
                <c:pt idx="875">
                  <c:v>375</c:v>
                </c:pt>
                <c:pt idx="876">
                  <c:v>376</c:v>
                </c:pt>
                <c:pt idx="877">
                  <c:v>377</c:v>
                </c:pt>
                <c:pt idx="878">
                  <c:v>378</c:v>
                </c:pt>
                <c:pt idx="879">
                  <c:v>379</c:v>
                </c:pt>
                <c:pt idx="880">
                  <c:v>380</c:v>
                </c:pt>
                <c:pt idx="881">
                  <c:v>381</c:v>
                </c:pt>
                <c:pt idx="882">
                  <c:v>382</c:v>
                </c:pt>
                <c:pt idx="883">
                  <c:v>383</c:v>
                </c:pt>
                <c:pt idx="884">
                  <c:v>384</c:v>
                </c:pt>
                <c:pt idx="885">
                  <c:v>385</c:v>
                </c:pt>
                <c:pt idx="886">
                  <c:v>386</c:v>
                </c:pt>
                <c:pt idx="887">
                  <c:v>387</c:v>
                </c:pt>
                <c:pt idx="888">
                  <c:v>388</c:v>
                </c:pt>
                <c:pt idx="889">
                  <c:v>389</c:v>
                </c:pt>
                <c:pt idx="890">
                  <c:v>390</c:v>
                </c:pt>
                <c:pt idx="891">
                  <c:v>391</c:v>
                </c:pt>
                <c:pt idx="892">
                  <c:v>392</c:v>
                </c:pt>
                <c:pt idx="893">
                  <c:v>393</c:v>
                </c:pt>
                <c:pt idx="894">
                  <c:v>394</c:v>
                </c:pt>
                <c:pt idx="895">
                  <c:v>395</c:v>
                </c:pt>
                <c:pt idx="896">
                  <c:v>396</c:v>
                </c:pt>
                <c:pt idx="897">
                  <c:v>397</c:v>
                </c:pt>
                <c:pt idx="898">
                  <c:v>398</c:v>
                </c:pt>
                <c:pt idx="899">
                  <c:v>399</c:v>
                </c:pt>
                <c:pt idx="900">
                  <c:v>400</c:v>
                </c:pt>
                <c:pt idx="901">
                  <c:v>401</c:v>
                </c:pt>
                <c:pt idx="902">
                  <c:v>402</c:v>
                </c:pt>
                <c:pt idx="903">
                  <c:v>403</c:v>
                </c:pt>
                <c:pt idx="904">
                  <c:v>404</c:v>
                </c:pt>
                <c:pt idx="905">
                  <c:v>405</c:v>
                </c:pt>
                <c:pt idx="906">
                  <c:v>406</c:v>
                </c:pt>
                <c:pt idx="907">
                  <c:v>407</c:v>
                </c:pt>
                <c:pt idx="908">
                  <c:v>408</c:v>
                </c:pt>
                <c:pt idx="909">
                  <c:v>409</c:v>
                </c:pt>
                <c:pt idx="910">
                  <c:v>410</c:v>
                </c:pt>
                <c:pt idx="911">
                  <c:v>411</c:v>
                </c:pt>
                <c:pt idx="912">
                  <c:v>412</c:v>
                </c:pt>
                <c:pt idx="913">
                  <c:v>413</c:v>
                </c:pt>
                <c:pt idx="914">
                  <c:v>414</c:v>
                </c:pt>
                <c:pt idx="915">
                  <c:v>415</c:v>
                </c:pt>
                <c:pt idx="916">
                  <c:v>416</c:v>
                </c:pt>
                <c:pt idx="917">
                  <c:v>417</c:v>
                </c:pt>
                <c:pt idx="918">
                  <c:v>418</c:v>
                </c:pt>
                <c:pt idx="919">
                  <c:v>419</c:v>
                </c:pt>
                <c:pt idx="920">
                  <c:v>420</c:v>
                </c:pt>
                <c:pt idx="921">
                  <c:v>421</c:v>
                </c:pt>
                <c:pt idx="922">
                  <c:v>422</c:v>
                </c:pt>
                <c:pt idx="923">
                  <c:v>423</c:v>
                </c:pt>
                <c:pt idx="924">
                  <c:v>424</c:v>
                </c:pt>
                <c:pt idx="925">
                  <c:v>425</c:v>
                </c:pt>
                <c:pt idx="926">
                  <c:v>426</c:v>
                </c:pt>
                <c:pt idx="927">
                  <c:v>427</c:v>
                </c:pt>
                <c:pt idx="928">
                  <c:v>428</c:v>
                </c:pt>
                <c:pt idx="929">
                  <c:v>429</c:v>
                </c:pt>
                <c:pt idx="930">
                  <c:v>430</c:v>
                </c:pt>
                <c:pt idx="931">
                  <c:v>431</c:v>
                </c:pt>
                <c:pt idx="932">
                  <c:v>432</c:v>
                </c:pt>
                <c:pt idx="933">
                  <c:v>433</c:v>
                </c:pt>
                <c:pt idx="934">
                  <c:v>434</c:v>
                </c:pt>
                <c:pt idx="935">
                  <c:v>435</c:v>
                </c:pt>
                <c:pt idx="936">
                  <c:v>436</c:v>
                </c:pt>
                <c:pt idx="937">
                  <c:v>437</c:v>
                </c:pt>
                <c:pt idx="938">
                  <c:v>438</c:v>
                </c:pt>
                <c:pt idx="939">
                  <c:v>439</c:v>
                </c:pt>
                <c:pt idx="940">
                  <c:v>440</c:v>
                </c:pt>
                <c:pt idx="941">
                  <c:v>441</c:v>
                </c:pt>
                <c:pt idx="942">
                  <c:v>442</c:v>
                </c:pt>
                <c:pt idx="943">
                  <c:v>443</c:v>
                </c:pt>
                <c:pt idx="944">
                  <c:v>444</c:v>
                </c:pt>
                <c:pt idx="945">
                  <c:v>445</c:v>
                </c:pt>
                <c:pt idx="946">
                  <c:v>446</c:v>
                </c:pt>
                <c:pt idx="947">
                  <c:v>447</c:v>
                </c:pt>
                <c:pt idx="948">
                  <c:v>448</c:v>
                </c:pt>
                <c:pt idx="949">
                  <c:v>449</c:v>
                </c:pt>
                <c:pt idx="950">
                  <c:v>450</c:v>
                </c:pt>
                <c:pt idx="951">
                  <c:v>451</c:v>
                </c:pt>
                <c:pt idx="952">
                  <c:v>452</c:v>
                </c:pt>
                <c:pt idx="953">
                  <c:v>453</c:v>
                </c:pt>
                <c:pt idx="954">
                  <c:v>454</c:v>
                </c:pt>
                <c:pt idx="955">
                  <c:v>455</c:v>
                </c:pt>
                <c:pt idx="956">
                  <c:v>456</c:v>
                </c:pt>
                <c:pt idx="957">
                  <c:v>457</c:v>
                </c:pt>
                <c:pt idx="958">
                  <c:v>458</c:v>
                </c:pt>
                <c:pt idx="959">
                  <c:v>459</c:v>
                </c:pt>
                <c:pt idx="960">
                  <c:v>460</c:v>
                </c:pt>
                <c:pt idx="961">
                  <c:v>461</c:v>
                </c:pt>
                <c:pt idx="962">
                  <c:v>462</c:v>
                </c:pt>
                <c:pt idx="963">
                  <c:v>463</c:v>
                </c:pt>
                <c:pt idx="964">
                  <c:v>464</c:v>
                </c:pt>
                <c:pt idx="965">
                  <c:v>465</c:v>
                </c:pt>
                <c:pt idx="966">
                  <c:v>466</c:v>
                </c:pt>
                <c:pt idx="967">
                  <c:v>467</c:v>
                </c:pt>
                <c:pt idx="968">
                  <c:v>468</c:v>
                </c:pt>
                <c:pt idx="969">
                  <c:v>469</c:v>
                </c:pt>
                <c:pt idx="970">
                  <c:v>470</c:v>
                </c:pt>
                <c:pt idx="971">
                  <c:v>471</c:v>
                </c:pt>
                <c:pt idx="972">
                  <c:v>472</c:v>
                </c:pt>
                <c:pt idx="973">
                  <c:v>473</c:v>
                </c:pt>
                <c:pt idx="974">
                  <c:v>474</c:v>
                </c:pt>
                <c:pt idx="975">
                  <c:v>475</c:v>
                </c:pt>
                <c:pt idx="976">
                  <c:v>476</c:v>
                </c:pt>
                <c:pt idx="977">
                  <c:v>477</c:v>
                </c:pt>
                <c:pt idx="978">
                  <c:v>478</c:v>
                </c:pt>
                <c:pt idx="979">
                  <c:v>479</c:v>
                </c:pt>
                <c:pt idx="980">
                  <c:v>480</c:v>
                </c:pt>
                <c:pt idx="981">
                  <c:v>481</c:v>
                </c:pt>
                <c:pt idx="982">
                  <c:v>482</c:v>
                </c:pt>
                <c:pt idx="983">
                  <c:v>483</c:v>
                </c:pt>
                <c:pt idx="984">
                  <c:v>484</c:v>
                </c:pt>
                <c:pt idx="985">
                  <c:v>485</c:v>
                </c:pt>
                <c:pt idx="986">
                  <c:v>486</c:v>
                </c:pt>
                <c:pt idx="987">
                  <c:v>487</c:v>
                </c:pt>
                <c:pt idx="988">
                  <c:v>488</c:v>
                </c:pt>
                <c:pt idx="989">
                  <c:v>489</c:v>
                </c:pt>
                <c:pt idx="990">
                  <c:v>490</c:v>
                </c:pt>
                <c:pt idx="991">
                  <c:v>491</c:v>
                </c:pt>
                <c:pt idx="992">
                  <c:v>492</c:v>
                </c:pt>
                <c:pt idx="993">
                  <c:v>493</c:v>
                </c:pt>
                <c:pt idx="994">
                  <c:v>494</c:v>
                </c:pt>
                <c:pt idx="995">
                  <c:v>495</c:v>
                </c:pt>
                <c:pt idx="996">
                  <c:v>496</c:v>
                </c:pt>
                <c:pt idx="997">
                  <c:v>497</c:v>
                </c:pt>
                <c:pt idx="998">
                  <c:v>498</c:v>
                </c:pt>
                <c:pt idx="999">
                  <c:v>499</c:v>
                </c:pt>
                <c:pt idx="1000">
                  <c:v>500</c:v>
                </c:pt>
                <c:pt idx="1001">
                  <c:v>501</c:v>
                </c:pt>
                <c:pt idx="1002">
                  <c:v>502</c:v>
                </c:pt>
                <c:pt idx="1003">
                  <c:v>503</c:v>
                </c:pt>
                <c:pt idx="1004">
                  <c:v>504</c:v>
                </c:pt>
                <c:pt idx="1005">
                  <c:v>505</c:v>
                </c:pt>
                <c:pt idx="1006">
                  <c:v>506</c:v>
                </c:pt>
                <c:pt idx="1007">
                  <c:v>507</c:v>
                </c:pt>
                <c:pt idx="1008">
                  <c:v>508</c:v>
                </c:pt>
                <c:pt idx="1009">
                  <c:v>509</c:v>
                </c:pt>
                <c:pt idx="1010">
                  <c:v>510</c:v>
                </c:pt>
                <c:pt idx="1011">
                  <c:v>511</c:v>
                </c:pt>
                <c:pt idx="1012">
                  <c:v>512</c:v>
                </c:pt>
                <c:pt idx="1013">
                  <c:v>513</c:v>
                </c:pt>
                <c:pt idx="1014">
                  <c:v>514</c:v>
                </c:pt>
                <c:pt idx="1015">
                  <c:v>515</c:v>
                </c:pt>
                <c:pt idx="1016">
                  <c:v>516</c:v>
                </c:pt>
                <c:pt idx="1017">
                  <c:v>517</c:v>
                </c:pt>
                <c:pt idx="1018">
                  <c:v>518</c:v>
                </c:pt>
                <c:pt idx="1019">
                  <c:v>519</c:v>
                </c:pt>
                <c:pt idx="1020">
                  <c:v>520</c:v>
                </c:pt>
                <c:pt idx="1021">
                  <c:v>521</c:v>
                </c:pt>
                <c:pt idx="1022">
                  <c:v>522</c:v>
                </c:pt>
                <c:pt idx="1023">
                  <c:v>523</c:v>
                </c:pt>
                <c:pt idx="1024">
                  <c:v>524</c:v>
                </c:pt>
                <c:pt idx="1025">
                  <c:v>525</c:v>
                </c:pt>
                <c:pt idx="1026">
                  <c:v>526</c:v>
                </c:pt>
                <c:pt idx="1027">
                  <c:v>527</c:v>
                </c:pt>
                <c:pt idx="1028">
                  <c:v>528</c:v>
                </c:pt>
                <c:pt idx="1029">
                  <c:v>529</c:v>
                </c:pt>
                <c:pt idx="1030">
                  <c:v>530</c:v>
                </c:pt>
                <c:pt idx="1031">
                  <c:v>531</c:v>
                </c:pt>
                <c:pt idx="1032">
                  <c:v>532</c:v>
                </c:pt>
                <c:pt idx="1033">
                  <c:v>533</c:v>
                </c:pt>
                <c:pt idx="1034">
                  <c:v>534</c:v>
                </c:pt>
                <c:pt idx="1035">
                  <c:v>535</c:v>
                </c:pt>
                <c:pt idx="1036">
                  <c:v>536</c:v>
                </c:pt>
                <c:pt idx="1037">
                  <c:v>537</c:v>
                </c:pt>
                <c:pt idx="1038">
                  <c:v>538</c:v>
                </c:pt>
                <c:pt idx="1039">
                  <c:v>539</c:v>
                </c:pt>
                <c:pt idx="1040">
                  <c:v>540</c:v>
                </c:pt>
                <c:pt idx="1041">
                  <c:v>541</c:v>
                </c:pt>
                <c:pt idx="1042">
                  <c:v>542</c:v>
                </c:pt>
                <c:pt idx="1043">
                  <c:v>543</c:v>
                </c:pt>
                <c:pt idx="1044">
                  <c:v>544</c:v>
                </c:pt>
                <c:pt idx="1045">
                  <c:v>545</c:v>
                </c:pt>
                <c:pt idx="1046">
                  <c:v>546</c:v>
                </c:pt>
                <c:pt idx="1047">
                  <c:v>547</c:v>
                </c:pt>
                <c:pt idx="1048">
                  <c:v>548</c:v>
                </c:pt>
                <c:pt idx="1049">
                  <c:v>549</c:v>
                </c:pt>
                <c:pt idx="1050">
                  <c:v>550</c:v>
                </c:pt>
                <c:pt idx="1051">
                  <c:v>551</c:v>
                </c:pt>
                <c:pt idx="1052">
                  <c:v>552</c:v>
                </c:pt>
                <c:pt idx="1053">
                  <c:v>553</c:v>
                </c:pt>
                <c:pt idx="1054">
                  <c:v>554</c:v>
                </c:pt>
                <c:pt idx="1055">
                  <c:v>555</c:v>
                </c:pt>
                <c:pt idx="1056">
                  <c:v>556</c:v>
                </c:pt>
                <c:pt idx="1057">
                  <c:v>557</c:v>
                </c:pt>
                <c:pt idx="1058">
                  <c:v>558</c:v>
                </c:pt>
                <c:pt idx="1059">
                  <c:v>559</c:v>
                </c:pt>
                <c:pt idx="1060">
                  <c:v>560</c:v>
                </c:pt>
                <c:pt idx="1061">
                  <c:v>561</c:v>
                </c:pt>
                <c:pt idx="1062">
                  <c:v>562</c:v>
                </c:pt>
                <c:pt idx="1063">
                  <c:v>563</c:v>
                </c:pt>
                <c:pt idx="1064">
                  <c:v>564</c:v>
                </c:pt>
                <c:pt idx="1065">
                  <c:v>565</c:v>
                </c:pt>
                <c:pt idx="1066">
                  <c:v>566</c:v>
                </c:pt>
                <c:pt idx="1067">
                  <c:v>567</c:v>
                </c:pt>
                <c:pt idx="1068">
                  <c:v>568</c:v>
                </c:pt>
                <c:pt idx="1069">
                  <c:v>569</c:v>
                </c:pt>
                <c:pt idx="1070">
                  <c:v>570</c:v>
                </c:pt>
                <c:pt idx="1071">
                  <c:v>571</c:v>
                </c:pt>
                <c:pt idx="1072">
                  <c:v>572</c:v>
                </c:pt>
                <c:pt idx="1073">
                  <c:v>573</c:v>
                </c:pt>
                <c:pt idx="1074">
                  <c:v>574</c:v>
                </c:pt>
                <c:pt idx="1075">
                  <c:v>575</c:v>
                </c:pt>
                <c:pt idx="1076">
                  <c:v>576</c:v>
                </c:pt>
                <c:pt idx="1077">
                  <c:v>577</c:v>
                </c:pt>
                <c:pt idx="1078">
                  <c:v>578</c:v>
                </c:pt>
                <c:pt idx="1079">
                  <c:v>579</c:v>
                </c:pt>
                <c:pt idx="1080">
                  <c:v>580</c:v>
                </c:pt>
                <c:pt idx="1081">
                  <c:v>581</c:v>
                </c:pt>
                <c:pt idx="1082">
                  <c:v>582</c:v>
                </c:pt>
                <c:pt idx="1083">
                  <c:v>583</c:v>
                </c:pt>
                <c:pt idx="1084">
                  <c:v>584</c:v>
                </c:pt>
                <c:pt idx="1085">
                  <c:v>585</c:v>
                </c:pt>
                <c:pt idx="1086">
                  <c:v>586</c:v>
                </c:pt>
                <c:pt idx="1087">
                  <c:v>587</c:v>
                </c:pt>
                <c:pt idx="1088">
                  <c:v>588</c:v>
                </c:pt>
                <c:pt idx="1089">
                  <c:v>589</c:v>
                </c:pt>
                <c:pt idx="1090">
                  <c:v>590</c:v>
                </c:pt>
                <c:pt idx="1091">
                  <c:v>591</c:v>
                </c:pt>
                <c:pt idx="1092">
                  <c:v>592</c:v>
                </c:pt>
                <c:pt idx="1093">
                  <c:v>593</c:v>
                </c:pt>
                <c:pt idx="1094">
                  <c:v>594</c:v>
                </c:pt>
                <c:pt idx="1095">
                  <c:v>595</c:v>
                </c:pt>
                <c:pt idx="1096">
                  <c:v>596</c:v>
                </c:pt>
                <c:pt idx="1097">
                  <c:v>597</c:v>
                </c:pt>
                <c:pt idx="1098">
                  <c:v>598</c:v>
                </c:pt>
                <c:pt idx="1099">
                  <c:v>599</c:v>
                </c:pt>
                <c:pt idx="1100">
                  <c:v>600</c:v>
                </c:pt>
                <c:pt idx="1101">
                  <c:v>601</c:v>
                </c:pt>
                <c:pt idx="1102">
                  <c:v>602</c:v>
                </c:pt>
                <c:pt idx="1103">
                  <c:v>603</c:v>
                </c:pt>
                <c:pt idx="1104">
                  <c:v>604</c:v>
                </c:pt>
                <c:pt idx="1105">
                  <c:v>605</c:v>
                </c:pt>
                <c:pt idx="1106">
                  <c:v>606</c:v>
                </c:pt>
                <c:pt idx="1107">
                  <c:v>607</c:v>
                </c:pt>
                <c:pt idx="1108">
                  <c:v>608</c:v>
                </c:pt>
                <c:pt idx="1109">
                  <c:v>609</c:v>
                </c:pt>
                <c:pt idx="1110">
                  <c:v>610</c:v>
                </c:pt>
                <c:pt idx="1111">
                  <c:v>611</c:v>
                </c:pt>
                <c:pt idx="1112">
                  <c:v>612</c:v>
                </c:pt>
                <c:pt idx="1113">
                  <c:v>613</c:v>
                </c:pt>
                <c:pt idx="1114">
                  <c:v>614</c:v>
                </c:pt>
                <c:pt idx="1115">
                  <c:v>615</c:v>
                </c:pt>
                <c:pt idx="1116">
                  <c:v>616</c:v>
                </c:pt>
                <c:pt idx="1117">
                  <c:v>617</c:v>
                </c:pt>
                <c:pt idx="1118">
                  <c:v>618</c:v>
                </c:pt>
                <c:pt idx="1119">
                  <c:v>619</c:v>
                </c:pt>
                <c:pt idx="1120">
                  <c:v>620</c:v>
                </c:pt>
                <c:pt idx="1121">
                  <c:v>621</c:v>
                </c:pt>
                <c:pt idx="1122">
                  <c:v>622</c:v>
                </c:pt>
                <c:pt idx="1123">
                  <c:v>623</c:v>
                </c:pt>
                <c:pt idx="1124">
                  <c:v>624</c:v>
                </c:pt>
                <c:pt idx="1125">
                  <c:v>625</c:v>
                </c:pt>
                <c:pt idx="1126">
                  <c:v>626</c:v>
                </c:pt>
                <c:pt idx="1127">
                  <c:v>627</c:v>
                </c:pt>
                <c:pt idx="1128">
                  <c:v>628</c:v>
                </c:pt>
                <c:pt idx="1129">
                  <c:v>629</c:v>
                </c:pt>
                <c:pt idx="1130">
                  <c:v>630</c:v>
                </c:pt>
                <c:pt idx="1131">
                  <c:v>631</c:v>
                </c:pt>
                <c:pt idx="1132">
                  <c:v>632</c:v>
                </c:pt>
                <c:pt idx="1133">
                  <c:v>633</c:v>
                </c:pt>
                <c:pt idx="1134">
                  <c:v>634</c:v>
                </c:pt>
                <c:pt idx="1135">
                  <c:v>635</c:v>
                </c:pt>
                <c:pt idx="1136">
                  <c:v>636</c:v>
                </c:pt>
                <c:pt idx="1137">
                  <c:v>637</c:v>
                </c:pt>
                <c:pt idx="1138">
                  <c:v>638</c:v>
                </c:pt>
                <c:pt idx="1139">
                  <c:v>639</c:v>
                </c:pt>
                <c:pt idx="1140">
                  <c:v>640</c:v>
                </c:pt>
                <c:pt idx="1141">
                  <c:v>641</c:v>
                </c:pt>
                <c:pt idx="1142">
                  <c:v>642</c:v>
                </c:pt>
                <c:pt idx="1143">
                  <c:v>643</c:v>
                </c:pt>
                <c:pt idx="1144">
                  <c:v>644</c:v>
                </c:pt>
                <c:pt idx="1145">
                  <c:v>645</c:v>
                </c:pt>
                <c:pt idx="1146">
                  <c:v>646</c:v>
                </c:pt>
                <c:pt idx="1147">
                  <c:v>647</c:v>
                </c:pt>
                <c:pt idx="1148">
                  <c:v>648</c:v>
                </c:pt>
                <c:pt idx="1149">
                  <c:v>649</c:v>
                </c:pt>
                <c:pt idx="1150">
                  <c:v>650</c:v>
                </c:pt>
                <c:pt idx="1151">
                  <c:v>651</c:v>
                </c:pt>
                <c:pt idx="1152">
                  <c:v>652</c:v>
                </c:pt>
                <c:pt idx="1153">
                  <c:v>653</c:v>
                </c:pt>
                <c:pt idx="1154">
                  <c:v>654</c:v>
                </c:pt>
                <c:pt idx="1155">
                  <c:v>655</c:v>
                </c:pt>
                <c:pt idx="1156">
                  <c:v>656</c:v>
                </c:pt>
                <c:pt idx="1157">
                  <c:v>657</c:v>
                </c:pt>
                <c:pt idx="1158">
                  <c:v>658</c:v>
                </c:pt>
                <c:pt idx="1159">
                  <c:v>659</c:v>
                </c:pt>
                <c:pt idx="1160">
                  <c:v>660</c:v>
                </c:pt>
                <c:pt idx="1161">
                  <c:v>661</c:v>
                </c:pt>
                <c:pt idx="1162">
                  <c:v>662</c:v>
                </c:pt>
                <c:pt idx="1163">
                  <c:v>663</c:v>
                </c:pt>
                <c:pt idx="1164">
                  <c:v>664</c:v>
                </c:pt>
                <c:pt idx="1165">
                  <c:v>665</c:v>
                </c:pt>
                <c:pt idx="1166">
                  <c:v>666</c:v>
                </c:pt>
                <c:pt idx="1167">
                  <c:v>667</c:v>
                </c:pt>
                <c:pt idx="1168">
                  <c:v>668</c:v>
                </c:pt>
                <c:pt idx="1169">
                  <c:v>669</c:v>
                </c:pt>
                <c:pt idx="1170">
                  <c:v>670</c:v>
                </c:pt>
                <c:pt idx="1171">
                  <c:v>671</c:v>
                </c:pt>
                <c:pt idx="1172">
                  <c:v>672</c:v>
                </c:pt>
                <c:pt idx="1173">
                  <c:v>673</c:v>
                </c:pt>
                <c:pt idx="1174">
                  <c:v>674</c:v>
                </c:pt>
                <c:pt idx="1175">
                  <c:v>675</c:v>
                </c:pt>
                <c:pt idx="1176">
                  <c:v>676</c:v>
                </c:pt>
                <c:pt idx="1177">
                  <c:v>677</c:v>
                </c:pt>
                <c:pt idx="1178">
                  <c:v>678</c:v>
                </c:pt>
                <c:pt idx="1179">
                  <c:v>679</c:v>
                </c:pt>
                <c:pt idx="1180">
                  <c:v>680</c:v>
                </c:pt>
                <c:pt idx="1181">
                  <c:v>681</c:v>
                </c:pt>
                <c:pt idx="1182">
                  <c:v>682</c:v>
                </c:pt>
                <c:pt idx="1183">
                  <c:v>683</c:v>
                </c:pt>
                <c:pt idx="1184">
                  <c:v>684</c:v>
                </c:pt>
                <c:pt idx="1185">
                  <c:v>685</c:v>
                </c:pt>
                <c:pt idx="1186">
                  <c:v>686</c:v>
                </c:pt>
                <c:pt idx="1187">
                  <c:v>687</c:v>
                </c:pt>
                <c:pt idx="1188">
                  <c:v>688</c:v>
                </c:pt>
                <c:pt idx="1189">
                  <c:v>689</c:v>
                </c:pt>
                <c:pt idx="1190">
                  <c:v>690</c:v>
                </c:pt>
                <c:pt idx="1191">
                  <c:v>691</c:v>
                </c:pt>
                <c:pt idx="1192">
                  <c:v>692</c:v>
                </c:pt>
                <c:pt idx="1193">
                  <c:v>693</c:v>
                </c:pt>
                <c:pt idx="1194">
                  <c:v>694</c:v>
                </c:pt>
                <c:pt idx="1195">
                  <c:v>695</c:v>
                </c:pt>
                <c:pt idx="1196">
                  <c:v>696</c:v>
                </c:pt>
                <c:pt idx="1197">
                  <c:v>697</c:v>
                </c:pt>
                <c:pt idx="1198">
                  <c:v>698</c:v>
                </c:pt>
                <c:pt idx="1199">
                  <c:v>699</c:v>
                </c:pt>
                <c:pt idx="1200">
                  <c:v>700</c:v>
                </c:pt>
                <c:pt idx="1201">
                  <c:v>701</c:v>
                </c:pt>
                <c:pt idx="1202">
                  <c:v>702</c:v>
                </c:pt>
                <c:pt idx="1203">
                  <c:v>703</c:v>
                </c:pt>
                <c:pt idx="1204">
                  <c:v>704</c:v>
                </c:pt>
                <c:pt idx="1205">
                  <c:v>705</c:v>
                </c:pt>
                <c:pt idx="1206">
                  <c:v>706</c:v>
                </c:pt>
                <c:pt idx="1207">
                  <c:v>707</c:v>
                </c:pt>
                <c:pt idx="1208">
                  <c:v>708</c:v>
                </c:pt>
                <c:pt idx="1209">
                  <c:v>709</c:v>
                </c:pt>
                <c:pt idx="1210">
                  <c:v>710</c:v>
                </c:pt>
                <c:pt idx="1211">
                  <c:v>711</c:v>
                </c:pt>
                <c:pt idx="1212">
                  <c:v>712</c:v>
                </c:pt>
                <c:pt idx="1213">
                  <c:v>713</c:v>
                </c:pt>
                <c:pt idx="1214">
                  <c:v>714</c:v>
                </c:pt>
                <c:pt idx="1215">
                  <c:v>715</c:v>
                </c:pt>
                <c:pt idx="1216">
                  <c:v>716</c:v>
                </c:pt>
                <c:pt idx="1217">
                  <c:v>717</c:v>
                </c:pt>
                <c:pt idx="1218">
                  <c:v>718</c:v>
                </c:pt>
                <c:pt idx="1219">
                  <c:v>719</c:v>
                </c:pt>
                <c:pt idx="1220">
                  <c:v>720</c:v>
                </c:pt>
                <c:pt idx="1221">
                  <c:v>721</c:v>
                </c:pt>
                <c:pt idx="1222">
                  <c:v>722</c:v>
                </c:pt>
                <c:pt idx="1223">
                  <c:v>723</c:v>
                </c:pt>
                <c:pt idx="1224">
                  <c:v>724</c:v>
                </c:pt>
                <c:pt idx="1225">
                  <c:v>725</c:v>
                </c:pt>
                <c:pt idx="1226">
                  <c:v>726</c:v>
                </c:pt>
                <c:pt idx="1227">
                  <c:v>727</c:v>
                </c:pt>
                <c:pt idx="1228">
                  <c:v>728</c:v>
                </c:pt>
                <c:pt idx="1229">
                  <c:v>729</c:v>
                </c:pt>
                <c:pt idx="1230">
                  <c:v>730</c:v>
                </c:pt>
                <c:pt idx="1231">
                  <c:v>731</c:v>
                </c:pt>
                <c:pt idx="1232">
                  <c:v>732</c:v>
                </c:pt>
                <c:pt idx="1233">
                  <c:v>733</c:v>
                </c:pt>
                <c:pt idx="1234">
                  <c:v>734</c:v>
                </c:pt>
                <c:pt idx="1235">
                  <c:v>735</c:v>
                </c:pt>
                <c:pt idx="1236">
                  <c:v>736</c:v>
                </c:pt>
                <c:pt idx="1237">
                  <c:v>737</c:v>
                </c:pt>
                <c:pt idx="1238">
                  <c:v>738</c:v>
                </c:pt>
                <c:pt idx="1239">
                  <c:v>739</c:v>
                </c:pt>
                <c:pt idx="1240">
                  <c:v>740</c:v>
                </c:pt>
                <c:pt idx="1241">
                  <c:v>741</c:v>
                </c:pt>
                <c:pt idx="1242">
                  <c:v>742</c:v>
                </c:pt>
                <c:pt idx="1243">
                  <c:v>743</c:v>
                </c:pt>
                <c:pt idx="1244">
                  <c:v>744</c:v>
                </c:pt>
                <c:pt idx="1245">
                  <c:v>745</c:v>
                </c:pt>
                <c:pt idx="1246">
                  <c:v>746</c:v>
                </c:pt>
                <c:pt idx="1247">
                  <c:v>747</c:v>
                </c:pt>
                <c:pt idx="1248">
                  <c:v>748</c:v>
                </c:pt>
                <c:pt idx="1249">
                  <c:v>749</c:v>
                </c:pt>
                <c:pt idx="1250">
                  <c:v>750</c:v>
                </c:pt>
                <c:pt idx="1251">
                  <c:v>751</c:v>
                </c:pt>
                <c:pt idx="1252">
                  <c:v>752</c:v>
                </c:pt>
                <c:pt idx="1253">
                  <c:v>753</c:v>
                </c:pt>
                <c:pt idx="1254">
                  <c:v>754</c:v>
                </c:pt>
                <c:pt idx="1255">
                  <c:v>755</c:v>
                </c:pt>
                <c:pt idx="1256">
                  <c:v>756</c:v>
                </c:pt>
                <c:pt idx="1257">
                  <c:v>757</c:v>
                </c:pt>
                <c:pt idx="1258">
                  <c:v>758</c:v>
                </c:pt>
                <c:pt idx="1259">
                  <c:v>759</c:v>
                </c:pt>
                <c:pt idx="1260">
                  <c:v>760</c:v>
                </c:pt>
                <c:pt idx="1261">
                  <c:v>761</c:v>
                </c:pt>
                <c:pt idx="1262">
                  <c:v>762</c:v>
                </c:pt>
                <c:pt idx="1263">
                  <c:v>763</c:v>
                </c:pt>
                <c:pt idx="1264">
                  <c:v>764</c:v>
                </c:pt>
                <c:pt idx="1265">
                  <c:v>765</c:v>
                </c:pt>
                <c:pt idx="1266">
                  <c:v>766</c:v>
                </c:pt>
                <c:pt idx="1267">
                  <c:v>767</c:v>
                </c:pt>
                <c:pt idx="1268">
                  <c:v>768</c:v>
                </c:pt>
                <c:pt idx="1269">
                  <c:v>769</c:v>
                </c:pt>
                <c:pt idx="1270">
                  <c:v>770</c:v>
                </c:pt>
                <c:pt idx="1271">
                  <c:v>771</c:v>
                </c:pt>
                <c:pt idx="1272">
                  <c:v>772</c:v>
                </c:pt>
                <c:pt idx="1273">
                  <c:v>773</c:v>
                </c:pt>
                <c:pt idx="1274">
                  <c:v>774</c:v>
                </c:pt>
                <c:pt idx="1275">
                  <c:v>775</c:v>
                </c:pt>
                <c:pt idx="1276">
                  <c:v>776</c:v>
                </c:pt>
                <c:pt idx="1277">
                  <c:v>777</c:v>
                </c:pt>
                <c:pt idx="1278">
                  <c:v>778</c:v>
                </c:pt>
                <c:pt idx="1279">
                  <c:v>779</c:v>
                </c:pt>
                <c:pt idx="1280">
                  <c:v>780</c:v>
                </c:pt>
                <c:pt idx="1281">
                  <c:v>781</c:v>
                </c:pt>
                <c:pt idx="1282">
                  <c:v>782</c:v>
                </c:pt>
                <c:pt idx="1283">
                  <c:v>783</c:v>
                </c:pt>
                <c:pt idx="1284">
                  <c:v>784</c:v>
                </c:pt>
                <c:pt idx="1285">
                  <c:v>785</c:v>
                </c:pt>
                <c:pt idx="1286">
                  <c:v>786</c:v>
                </c:pt>
                <c:pt idx="1287">
                  <c:v>787</c:v>
                </c:pt>
                <c:pt idx="1288">
                  <c:v>788</c:v>
                </c:pt>
                <c:pt idx="1289">
                  <c:v>789</c:v>
                </c:pt>
                <c:pt idx="1290">
                  <c:v>790</c:v>
                </c:pt>
                <c:pt idx="1291">
                  <c:v>791</c:v>
                </c:pt>
                <c:pt idx="1292">
                  <c:v>792</c:v>
                </c:pt>
                <c:pt idx="1293">
                  <c:v>793</c:v>
                </c:pt>
                <c:pt idx="1294">
                  <c:v>794</c:v>
                </c:pt>
                <c:pt idx="1295">
                  <c:v>795</c:v>
                </c:pt>
                <c:pt idx="1296">
                  <c:v>796</c:v>
                </c:pt>
                <c:pt idx="1297">
                  <c:v>797</c:v>
                </c:pt>
                <c:pt idx="1298">
                  <c:v>798</c:v>
                </c:pt>
                <c:pt idx="1299">
                  <c:v>799</c:v>
                </c:pt>
                <c:pt idx="1300">
                  <c:v>800</c:v>
                </c:pt>
                <c:pt idx="1301">
                  <c:v>801</c:v>
                </c:pt>
                <c:pt idx="1302">
                  <c:v>802</c:v>
                </c:pt>
                <c:pt idx="1303">
                  <c:v>803</c:v>
                </c:pt>
                <c:pt idx="1304">
                  <c:v>804</c:v>
                </c:pt>
                <c:pt idx="1305">
                  <c:v>805</c:v>
                </c:pt>
                <c:pt idx="1306">
                  <c:v>806</c:v>
                </c:pt>
                <c:pt idx="1307">
                  <c:v>807</c:v>
                </c:pt>
                <c:pt idx="1308">
                  <c:v>808</c:v>
                </c:pt>
                <c:pt idx="1309">
                  <c:v>809</c:v>
                </c:pt>
                <c:pt idx="1310">
                  <c:v>810</c:v>
                </c:pt>
                <c:pt idx="1311">
                  <c:v>811</c:v>
                </c:pt>
                <c:pt idx="1312">
                  <c:v>812</c:v>
                </c:pt>
                <c:pt idx="1313">
                  <c:v>813</c:v>
                </c:pt>
                <c:pt idx="1314">
                  <c:v>814</c:v>
                </c:pt>
                <c:pt idx="1315">
                  <c:v>815</c:v>
                </c:pt>
                <c:pt idx="1316">
                  <c:v>816</c:v>
                </c:pt>
                <c:pt idx="1317">
                  <c:v>817</c:v>
                </c:pt>
                <c:pt idx="1318">
                  <c:v>818</c:v>
                </c:pt>
                <c:pt idx="1319">
                  <c:v>819</c:v>
                </c:pt>
                <c:pt idx="1320">
                  <c:v>820</c:v>
                </c:pt>
                <c:pt idx="1321">
                  <c:v>821</c:v>
                </c:pt>
                <c:pt idx="1322">
                  <c:v>822</c:v>
                </c:pt>
                <c:pt idx="1323">
                  <c:v>823</c:v>
                </c:pt>
                <c:pt idx="1324">
                  <c:v>824</c:v>
                </c:pt>
                <c:pt idx="1325">
                  <c:v>825</c:v>
                </c:pt>
                <c:pt idx="1326">
                  <c:v>826</c:v>
                </c:pt>
                <c:pt idx="1327">
                  <c:v>827</c:v>
                </c:pt>
                <c:pt idx="1328">
                  <c:v>828</c:v>
                </c:pt>
                <c:pt idx="1329">
                  <c:v>829</c:v>
                </c:pt>
                <c:pt idx="1330">
                  <c:v>830</c:v>
                </c:pt>
                <c:pt idx="1331">
                  <c:v>831</c:v>
                </c:pt>
                <c:pt idx="1332">
                  <c:v>832</c:v>
                </c:pt>
                <c:pt idx="1333">
                  <c:v>833</c:v>
                </c:pt>
                <c:pt idx="1334">
                  <c:v>834</c:v>
                </c:pt>
                <c:pt idx="1335">
                  <c:v>835</c:v>
                </c:pt>
                <c:pt idx="1336">
                  <c:v>836</c:v>
                </c:pt>
                <c:pt idx="1337">
                  <c:v>837</c:v>
                </c:pt>
                <c:pt idx="1338">
                  <c:v>838</c:v>
                </c:pt>
                <c:pt idx="1339">
                  <c:v>839</c:v>
                </c:pt>
                <c:pt idx="1340">
                  <c:v>840</c:v>
                </c:pt>
                <c:pt idx="1341">
                  <c:v>841</c:v>
                </c:pt>
                <c:pt idx="1342">
                  <c:v>842</c:v>
                </c:pt>
                <c:pt idx="1343">
                  <c:v>843</c:v>
                </c:pt>
                <c:pt idx="1344">
                  <c:v>844</c:v>
                </c:pt>
                <c:pt idx="1345">
                  <c:v>845</c:v>
                </c:pt>
                <c:pt idx="1346">
                  <c:v>846</c:v>
                </c:pt>
                <c:pt idx="1347">
                  <c:v>847</c:v>
                </c:pt>
                <c:pt idx="1348">
                  <c:v>848</c:v>
                </c:pt>
                <c:pt idx="1349">
                  <c:v>849</c:v>
                </c:pt>
                <c:pt idx="1350">
                  <c:v>850</c:v>
                </c:pt>
                <c:pt idx="1351">
                  <c:v>851</c:v>
                </c:pt>
                <c:pt idx="1352">
                  <c:v>852</c:v>
                </c:pt>
                <c:pt idx="1353">
                  <c:v>853</c:v>
                </c:pt>
                <c:pt idx="1354">
                  <c:v>854</c:v>
                </c:pt>
                <c:pt idx="1355">
                  <c:v>855</c:v>
                </c:pt>
                <c:pt idx="1356">
                  <c:v>856</c:v>
                </c:pt>
                <c:pt idx="1357">
                  <c:v>857</c:v>
                </c:pt>
                <c:pt idx="1358">
                  <c:v>858</c:v>
                </c:pt>
                <c:pt idx="1359">
                  <c:v>859</c:v>
                </c:pt>
                <c:pt idx="1360">
                  <c:v>860</c:v>
                </c:pt>
                <c:pt idx="1361">
                  <c:v>861</c:v>
                </c:pt>
                <c:pt idx="1362">
                  <c:v>862</c:v>
                </c:pt>
                <c:pt idx="1363">
                  <c:v>863</c:v>
                </c:pt>
                <c:pt idx="1364">
                  <c:v>864</c:v>
                </c:pt>
                <c:pt idx="1365">
                  <c:v>865</c:v>
                </c:pt>
                <c:pt idx="1366">
                  <c:v>866</c:v>
                </c:pt>
                <c:pt idx="1367">
                  <c:v>867</c:v>
                </c:pt>
                <c:pt idx="1368">
                  <c:v>868</c:v>
                </c:pt>
                <c:pt idx="1369">
                  <c:v>869</c:v>
                </c:pt>
                <c:pt idx="1370">
                  <c:v>870</c:v>
                </c:pt>
                <c:pt idx="1371">
                  <c:v>871</c:v>
                </c:pt>
                <c:pt idx="1372">
                  <c:v>872</c:v>
                </c:pt>
                <c:pt idx="1373">
                  <c:v>873</c:v>
                </c:pt>
                <c:pt idx="1374">
                  <c:v>874</c:v>
                </c:pt>
                <c:pt idx="1375">
                  <c:v>875</c:v>
                </c:pt>
                <c:pt idx="1376">
                  <c:v>876</c:v>
                </c:pt>
                <c:pt idx="1377">
                  <c:v>877</c:v>
                </c:pt>
                <c:pt idx="1378">
                  <c:v>878</c:v>
                </c:pt>
                <c:pt idx="1379">
                  <c:v>879</c:v>
                </c:pt>
                <c:pt idx="1380">
                  <c:v>880</c:v>
                </c:pt>
                <c:pt idx="1381">
                  <c:v>881</c:v>
                </c:pt>
                <c:pt idx="1382">
                  <c:v>882</c:v>
                </c:pt>
                <c:pt idx="1383">
                  <c:v>883</c:v>
                </c:pt>
                <c:pt idx="1384">
                  <c:v>884</c:v>
                </c:pt>
                <c:pt idx="1385">
                  <c:v>885</c:v>
                </c:pt>
                <c:pt idx="1386">
                  <c:v>886</c:v>
                </c:pt>
                <c:pt idx="1387">
                  <c:v>887</c:v>
                </c:pt>
                <c:pt idx="1388">
                  <c:v>888</c:v>
                </c:pt>
                <c:pt idx="1389">
                  <c:v>889</c:v>
                </c:pt>
                <c:pt idx="1390">
                  <c:v>890</c:v>
                </c:pt>
                <c:pt idx="1391">
                  <c:v>891</c:v>
                </c:pt>
                <c:pt idx="1392">
                  <c:v>892</c:v>
                </c:pt>
                <c:pt idx="1393">
                  <c:v>893</c:v>
                </c:pt>
                <c:pt idx="1394">
                  <c:v>894</c:v>
                </c:pt>
                <c:pt idx="1395">
                  <c:v>895</c:v>
                </c:pt>
                <c:pt idx="1396">
                  <c:v>896</c:v>
                </c:pt>
                <c:pt idx="1397">
                  <c:v>897</c:v>
                </c:pt>
                <c:pt idx="1398">
                  <c:v>898</c:v>
                </c:pt>
                <c:pt idx="1399">
                  <c:v>899</c:v>
                </c:pt>
                <c:pt idx="1400">
                  <c:v>900</c:v>
                </c:pt>
                <c:pt idx="1401">
                  <c:v>901</c:v>
                </c:pt>
                <c:pt idx="1402">
                  <c:v>902</c:v>
                </c:pt>
                <c:pt idx="1403">
                  <c:v>903</c:v>
                </c:pt>
                <c:pt idx="1404">
                  <c:v>904</c:v>
                </c:pt>
                <c:pt idx="1405">
                  <c:v>905</c:v>
                </c:pt>
                <c:pt idx="1406">
                  <c:v>906</c:v>
                </c:pt>
                <c:pt idx="1407">
                  <c:v>907</c:v>
                </c:pt>
                <c:pt idx="1408">
                  <c:v>908</c:v>
                </c:pt>
                <c:pt idx="1409">
                  <c:v>909</c:v>
                </c:pt>
                <c:pt idx="1410">
                  <c:v>910</c:v>
                </c:pt>
                <c:pt idx="1411">
                  <c:v>911</c:v>
                </c:pt>
                <c:pt idx="1412">
                  <c:v>912</c:v>
                </c:pt>
                <c:pt idx="1413">
                  <c:v>913</c:v>
                </c:pt>
                <c:pt idx="1414">
                  <c:v>914</c:v>
                </c:pt>
                <c:pt idx="1415">
                  <c:v>915</c:v>
                </c:pt>
                <c:pt idx="1416">
                  <c:v>916</c:v>
                </c:pt>
                <c:pt idx="1417">
                  <c:v>917</c:v>
                </c:pt>
                <c:pt idx="1418">
                  <c:v>918</c:v>
                </c:pt>
                <c:pt idx="1419">
                  <c:v>919</c:v>
                </c:pt>
                <c:pt idx="1420">
                  <c:v>920</c:v>
                </c:pt>
                <c:pt idx="1421">
                  <c:v>921</c:v>
                </c:pt>
                <c:pt idx="1422">
                  <c:v>922</c:v>
                </c:pt>
                <c:pt idx="1423">
                  <c:v>923</c:v>
                </c:pt>
                <c:pt idx="1424">
                  <c:v>924</c:v>
                </c:pt>
                <c:pt idx="1425">
                  <c:v>925</c:v>
                </c:pt>
                <c:pt idx="1426">
                  <c:v>926</c:v>
                </c:pt>
                <c:pt idx="1427">
                  <c:v>927</c:v>
                </c:pt>
                <c:pt idx="1428">
                  <c:v>928</c:v>
                </c:pt>
                <c:pt idx="1429">
                  <c:v>929</c:v>
                </c:pt>
                <c:pt idx="1430">
                  <c:v>930</c:v>
                </c:pt>
                <c:pt idx="1431">
                  <c:v>931</c:v>
                </c:pt>
                <c:pt idx="1432">
                  <c:v>932</c:v>
                </c:pt>
                <c:pt idx="1433">
                  <c:v>933</c:v>
                </c:pt>
                <c:pt idx="1434">
                  <c:v>934</c:v>
                </c:pt>
                <c:pt idx="1435">
                  <c:v>935</c:v>
                </c:pt>
                <c:pt idx="1436">
                  <c:v>936</c:v>
                </c:pt>
                <c:pt idx="1437">
                  <c:v>937</c:v>
                </c:pt>
                <c:pt idx="1438">
                  <c:v>938</c:v>
                </c:pt>
                <c:pt idx="1439">
                  <c:v>939</c:v>
                </c:pt>
                <c:pt idx="1440">
                  <c:v>940</c:v>
                </c:pt>
                <c:pt idx="1441">
                  <c:v>941</c:v>
                </c:pt>
                <c:pt idx="1442">
                  <c:v>942</c:v>
                </c:pt>
                <c:pt idx="1443">
                  <c:v>943</c:v>
                </c:pt>
                <c:pt idx="1444">
                  <c:v>944</c:v>
                </c:pt>
                <c:pt idx="1445">
                  <c:v>945</c:v>
                </c:pt>
                <c:pt idx="1446">
                  <c:v>946</c:v>
                </c:pt>
                <c:pt idx="1447">
                  <c:v>947</c:v>
                </c:pt>
                <c:pt idx="1448">
                  <c:v>948</c:v>
                </c:pt>
                <c:pt idx="1449">
                  <c:v>949</c:v>
                </c:pt>
                <c:pt idx="1450">
                  <c:v>950</c:v>
                </c:pt>
                <c:pt idx="1451">
                  <c:v>951</c:v>
                </c:pt>
                <c:pt idx="1452">
                  <c:v>952</c:v>
                </c:pt>
                <c:pt idx="1453">
                  <c:v>953</c:v>
                </c:pt>
                <c:pt idx="1454">
                  <c:v>954</c:v>
                </c:pt>
                <c:pt idx="1455">
                  <c:v>955</c:v>
                </c:pt>
                <c:pt idx="1456">
                  <c:v>956</c:v>
                </c:pt>
                <c:pt idx="1457">
                  <c:v>957</c:v>
                </c:pt>
                <c:pt idx="1458">
                  <c:v>958</c:v>
                </c:pt>
                <c:pt idx="1459">
                  <c:v>959</c:v>
                </c:pt>
                <c:pt idx="1460">
                  <c:v>960</c:v>
                </c:pt>
                <c:pt idx="1461">
                  <c:v>961</c:v>
                </c:pt>
                <c:pt idx="1462">
                  <c:v>962</c:v>
                </c:pt>
                <c:pt idx="1463">
                  <c:v>963</c:v>
                </c:pt>
                <c:pt idx="1464">
                  <c:v>964</c:v>
                </c:pt>
                <c:pt idx="1465">
                  <c:v>965</c:v>
                </c:pt>
                <c:pt idx="1466">
                  <c:v>966</c:v>
                </c:pt>
                <c:pt idx="1467">
                  <c:v>967</c:v>
                </c:pt>
                <c:pt idx="1468">
                  <c:v>968</c:v>
                </c:pt>
                <c:pt idx="1469">
                  <c:v>969</c:v>
                </c:pt>
                <c:pt idx="1470">
                  <c:v>970</c:v>
                </c:pt>
                <c:pt idx="1471">
                  <c:v>971</c:v>
                </c:pt>
                <c:pt idx="1472">
                  <c:v>972</c:v>
                </c:pt>
                <c:pt idx="1473">
                  <c:v>973</c:v>
                </c:pt>
                <c:pt idx="1474">
                  <c:v>974</c:v>
                </c:pt>
                <c:pt idx="1475">
                  <c:v>975</c:v>
                </c:pt>
                <c:pt idx="1476">
                  <c:v>976</c:v>
                </c:pt>
                <c:pt idx="1477">
                  <c:v>977</c:v>
                </c:pt>
                <c:pt idx="1478">
                  <c:v>978</c:v>
                </c:pt>
                <c:pt idx="1479">
                  <c:v>979</c:v>
                </c:pt>
                <c:pt idx="1480">
                  <c:v>980</c:v>
                </c:pt>
                <c:pt idx="1481">
                  <c:v>981</c:v>
                </c:pt>
                <c:pt idx="1482">
                  <c:v>982</c:v>
                </c:pt>
                <c:pt idx="1483">
                  <c:v>983</c:v>
                </c:pt>
                <c:pt idx="1484">
                  <c:v>984</c:v>
                </c:pt>
                <c:pt idx="1485">
                  <c:v>985</c:v>
                </c:pt>
                <c:pt idx="1486">
                  <c:v>986</c:v>
                </c:pt>
                <c:pt idx="1487">
                  <c:v>987</c:v>
                </c:pt>
                <c:pt idx="1488">
                  <c:v>988</c:v>
                </c:pt>
                <c:pt idx="1489">
                  <c:v>989</c:v>
                </c:pt>
                <c:pt idx="1490">
                  <c:v>990</c:v>
                </c:pt>
                <c:pt idx="1491">
                  <c:v>991</c:v>
                </c:pt>
                <c:pt idx="1492">
                  <c:v>992</c:v>
                </c:pt>
                <c:pt idx="1493">
                  <c:v>993</c:v>
                </c:pt>
                <c:pt idx="1494">
                  <c:v>994</c:v>
                </c:pt>
                <c:pt idx="1495">
                  <c:v>995</c:v>
                </c:pt>
                <c:pt idx="1496">
                  <c:v>996</c:v>
                </c:pt>
                <c:pt idx="1497">
                  <c:v>997</c:v>
                </c:pt>
                <c:pt idx="1498">
                  <c:v>998</c:v>
                </c:pt>
                <c:pt idx="1499">
                  <c:v>999</c:v>
                </c:pt>
                <c:pt idx="1500">
                  <c:v>1000</c:v>
                </c:pt>
                <c:pt idx="1501">
                  <c:v>1001</c:v>
                </c:pt>
                <c:pt idx="1502">
                  <c:v>1002</c:v>
                </c:pt>
                <c:pt idx="1503">
                  <c:v>1003</c:v>
                </c:pt>
                <c:pt idx="1504">
                  <c:v>1004</c:v>
                </c:pt>
                <c:pt idx="1505">
                  <c:v>1005</c:v>
                </c:pt>
                <c:pt idx="1506">
                  <c:v>1006</c:v>
                </c:pt>
                <c:pt idx="1507">
                  <c:v>1007</c:v>
                </c:pt>
                <c:pt idx="1508">
                  <c:v>1008</c:v>
                </c:pt>
                <c:pt idx="1509">
                  <c:v>1009</c:v>
                </c:pt>
                <c:pt idx="1510">
                  <c:v>1010</c:v>
                </c:pt>
                <c:pt idx="1511">
                  <c:v>1011</c:v>
                </c:pt>
                <c:pt idx="1512">
                  <c:v>1012</c:v>
                </c:pt>
                <c:pt idx="1513">
                  <c:v>1013</c:v>
                </c:pt>
                <c:pt idx="1514">
                  <c:v>1014</c:v>
                </c:pt>
                <c:pt idx="1515">
                  <c:v>1015</c:v>
                </c:pt>
                <c:pt idx="1516">
                  <c:v>1016</c:v>
                </c:pt>
                <c:pt idx="1517">
                  <c:v>1017</c:v>
                </c:pt>
                <c:pt idx="1518">
                  <c:v>1018</c:v>
                </c:pt>
                <c:pt idx="1519">
                  <c:v>1019</c:v>
                </c:pt>
                <c:pt idx="1520">
                  <c:v>1020</c:v>
                </c:pt>
                <c:pt idx="1521">
                  <c:v>1021</c:v>
                </c:pt>
                <c:pt idx="1522">
                  <c:v>1022</c:v>
                </c:pt>
                <c:pt idx="1523">
                  <c:v>1023</c:v>
                </c:pt>
                <c:pt idx="1524">
                  <c:v>1024</c:v>
                </c:pt>
                <c:pt idx="1525">
                  <c:v>1025</c:v>
                </c:pt>
                <c:pt idx="1526">
                  <c:v>1026</c:v>
                </c:pt>
                <c:pt idx="1527">
                  <c:v>1027</c:v>
                </c:pt>
                <c:pt idx="1528">
                  <c:v>1028</c:v>
                </c:pt>
                <c:pt idx="1529">
                  <c:v>1029</c:v>
                </c:pt>
                <c:pt idx="1530">
                  <c:v>1030</c:v>
                </c:pt>
                <c:pt idx="1531">
                  <c:v>1031</c:v>
                </c:pt>
                <c:pt idx="1532">
                  <c:v>1032</c:v>
                </c:pt>
                <c:pt idx="1533">
                  <c:v>1033</c:v>
                </c:pt>
                <c:pt idx="1534">
                  <c:v>1034</c:v>
                </c:pt>
                <c:pt idx="1535">
                  <c:v>1035</c:v>
                </c:pt>
                <c:pt idx="1536">
                  <c:v>1036</c:v>
                </c:pt>
                <c:pt idx="1537">
                  <c:v>1037</c:v>
                </c:pt>
                <c:pt idx="1538">
                  <c:v>1038</c:v>
                </c:pt>
                <c:pt idx="1539">
                  <c:v>1039</c:v>
                </c:pt>
                <c:pt idx="1540">
                  <c:v>1040</c:v>
                </c:pt>
                <c:pt idx="1541">
                  <c:v>1041</c:v>
                </c:pt>
                <c:pt idx="1542">
                  <c:v>1042</c:v>
                </c:pt>
                <c:pt idx="1543">
                  <c:v>1043</c:v>
                </c:pt>
                <c:pt idx="1544">
                  <c:v>1044</c:v>
                </c:pt>
                <c:pt idx="1545">
                  <c:v>1045</c:v>
                </c:pt>
                <c:pt idx="1546">
                  <c:v>1046</c:v>
                </c:pt>
                <c:pt idx="1547">
                  <c:v>1047</c:v>
                </c:pt>
                <c:pt idx="1548">
                  <c:v>1048</c:v>
                </c:pt>
                <c:pt idx="1549">
                  <c:v>1049</c:v>
                </c:pt>
                <c:pt idx="1550">
                  <c:v>1050</c:v>
                </c:pt>
                <c:pt idx="1551">
                  <c:v>1051</c:v>
                </c:pt>
                <c:pt idx="1552">
                  <c:v>1052</c:v>
                </c:pt>
                <c:pt idx="1553">
                  <c:v>1053</c:v>
                </c:pt>
                <c:pt idx="1554">
                  <c:v>1054</c:v>
                </c:pt>
                <c:pt idx="1555">
                  <c:v>1055</c:v>
                </c:pt>
                <c:pt idx="1556">
                  <c:v>1056</c:v>
                </c:pt>
                <c:pt idx="1557">
                  <c:v>1057</c:v>
                </c:pt>
                <c:pt idx="1558">
                  <c:v>1058</c:v>
                </c:pt>
                <c:pt idx="1559">
                  <c:v>1059</c:v>
                </c:pt>
                <c:pt idx="1560">
                  <c:v>1060</c:v>
                </c:pt>
                <c:pt idx="1561">
                  <c:v>1061</c:v>
                </c:pt>
                <c:pt idx="1562">
                  <c:v>1062</c:v>
                </c:pt>
                <c:pt idx="1563">
                  <c:v>1063</c:v>
                </c:pt>
                <c:pt idx="1564">
                  <c:v>1064</c:v>
                </c:pt>
                <c:pt idx="1565">
                  <c:v>1065</c:v>
                </c:pt>
                <c:pt idx="1566">
                  <c:v>1066</c:v>
                </c:pt>
                <c:pt idx="1567">
                  <c:v>1067</c:v>
                </c:pt>
                <c:pt idx="1568">
                  <c:v>1068</c:v>
                </c:pt>
                <c:pt idx="1569">
                  <c:v>1069</c:v>
                </c:pt>
                <c:pt idx="1570">
                  <c:v>1070</c:v>
                </c:pt>
                <c:pt idx="1571">
                  <c:v>1071</c:v>
                </c:pt>
                <c:pt idx="1572">
                  <c:v>1072</c:v>
                </c:pt>
                <c:pt idx="1573">
                  <c:v>1073</c:v>
                </c:pt>
                <c:pt idx="1574">
                  <c:v>1074</c:v>
                </c:pt>
                <c:pt idx="1575">
                  <c:v>1075</c:v>
                </c:pt>
                <c:pt idx="1576">
                  <c:v>1076</c:v>
                </c:pt>
                <c:pt idx="1577">
                  <c:v>1077</c:v>
                </c:pt>
                <c:pt idx="1578">
                  <c:v>1078</c:v>
                </c:pt>
                <c:pt idx="1579">
                  <c:v>1079</c:v>
                </c:pt>
                <c:pt idx="1580">
                  <c:v>1080</c:v>
                </c:pt>
                <c:pt idx="1581">
                  <c:v>1081</c:v>
                </c:pt>
                <c:pt idx="1582">
                  <c:v>1082</c:v>
                </c:pt>
                <c:pt idx="1583">
                  <c:v>1083</c:v>
                </c:pt>
                <c:pt idx="1584">
                  <c:v>1084</c:v>
                </c:pt>
                <c:pt idx="1585">
                  <c:v>1085</c:v>
                </c:pt>
                <c:pt idx="1586">
                  <c:v>1086</c:v>
                </c:pt>
                <c:pt idx="1587">
                  <c:v>1087</c:v>
                </c:pt>
                <c:pt idx="1588">
                  <c:v>1088</c:v>
                </c:pt>
                <c:pt idx="1589">
                  <c:v>1089</c:v>
                </c:pt>
                <c:pt idx="1590">
                  <c:v>1090</c:v>
                </c:pt>
                <c:pt idx="1591">
                  <c:v>1091</c:v>
                </c:pt>
                <c:pt idx="1592">
                  <c:v>1092</c:v>
                </c:pt>
                <c:pt idx="1593">
                  <c:v>1093</c:v>
                </c:pt>
                <c:pt idx="1594">
                  <c:v>1094</c:v>
                </c:pt>
                <c:pt idx="1595">
                  <c:v>1095</c:v>
                </c:pt>
                <c:pt idx="1596">
                  <c:v>1096</c:v>
                </c:pt>
                <c:pt idx="1597">
                  <c:v>1097</c:v>
                </c:pt>
                <c:pt idx="1598">
                  <c:v>1098</c:v>
                </c:pt>
                <c:pt idx="1599">
                  <c:v>1099</c:v>
                </c:pt>
                <c:pt idx="1600">
                  <c:v>1100</c:v>
                </c:pt>
                <c:pt idx="1601">
                  <c:v>1101</c:v>
                </c:pt>
                <c:pt idx="1602">
                  <c:v>1102</c:v>
                </c:pt>
                <c:pt idx="1603">
                  <c:v>1103</c:v>
                </c:pt>
                <c:pt idx="1604">
                  <c:v>1104</c:v>
                </c:pt>
                <c:pt idx="1605">
                  <c:v>1105</c:v>
                </c:pt>
                <c:pt idx="1606">
                  <c:v>1106</c:v>
                </c:pt>
                <c:pt idx="1607">
                  <c:v>1107</c:v>
                </c:pt>
                <c:pt idx="1608">
                  <c:v>1108</c:v>
                </c:pt>
                <c:pt idx="1609">
                  <c:v>1109</c:v>
                </c:pt>
                <c:pt idx="1610">
                  <c:v>1110</c:v>
                </c:pt>
                <c:pt idx="1611">
                  <c:v>1111</c:v>
                </c:pt>
                <c:pt idx="1612">
                  <c:v>1112</c:v>
                </c:pt>
                <c:pt idx="1613">
                  <c:v>1113</c:v>
                </c:pt>
                <c:pt idx="1614">
                  <c:v>1114</c:v>
                </c:pt>
                <c:pt idx="1615">
                  <c:v>1115</c:v>
                </c:pt>
                <c:pt idx="1616">
                  <c:v>1116</c:v>
                </c:pt>
                <c:pt idx="1617">
                  <c:v>1117</c:v>
                </c:pt>
                <c:pt idx="1618">
                  <c:v>1118</c:v>
                </c:pt>
                <c:pt idx="1619">
                  <c:v>1119</c:v>
                </c:pt>
                <c:pt idx="1620">
                  <c:v>1120</c:v>
                </c:pt>
                <c:pt idx="1621">
                  <c:v>1121</c:v>
                </c:pt>
                <c:pt idx="1622">
                  <c:v>1122</c:v>
                </c:pt>
                <c:pt idx="1623">
                  <c:v>1123</c:v>
                </c:pt>
                <c:pt idx="1624">
                  <c:v>1124</c:v>
                </c:pt>
                <c:pt idx="1625">
                  <c:v>1125</c:v>
                </c:pt>
                <c:pt idx="1626">
                  <c:v>1126</c:v>
                </c:pt>
                <c:pt idx="1627">
                  <c:v>1127</c:v>
                </c:pt>
                <c:pt idx="1628">
                  <c:v>1128</c:v>
                </c:pt>
                <c:pt idx="1629">
                  <c:v>1129</c:v>
                </c:pt>
                <c:pt idx="1630">
                  <c:v>1130</c:v>
                </c:pt>
                <c:pt idx="1631">
                  <c:v>1131</c:v>
                </c:pt>
                <c:pt idx="1632">
                  <c:v>1132</c:v>
                </c:pt>
                <c:pt idx="1633">
                  <c:v>1133</c:v>
                </c:pt>
                <c:pt idx="1634">
                  <c:v>1134</c:v>
                </c:pt>
                <c:pt idx="1635">
                  <c:v>1135</c:v>
                </c:pt>
                <c:pt idx="1636">
                  <c:v>1136</c:v>
                </c:pt>
                <c:pt idx="1637">
                  <c:v>1137</c:v>
                </c:pt>
                <c:pt idx="1638">
                  <c:v>1138</c:v>
                </c:pt>
                <c:pt idx="1639">
                  <c:v>1139</c:v>
                </c:pt>
                <c:pt idx="1640">
                  <c:v>1140</c:v>
                </c:pt>
                <c:pt idx="1641">
                  <c:v>1141</c:v>
                </c:pt>
                <c:pt idx="1642">
                  <c:v>1142</c:v>
                </c:pt>
                <c:pt idx="1643">
                  <c:v>1143</c:v>
                </c:pt>
                <c:pt idx="1644">
                  <c:v>1144</c:v>
                </c:pt>
                <c:pt idx="1645">
                  <c:v>1145</c:v>
                </c:pt>
                <c:pt idx="1646">
                  <c:v>1146</c:v>
                </c:pt>
                <c:pt idx="1647">
                  <c:v>1147</c:v>
                </c:pt>
                <c:pt idx="1648">
                  <c:v>1148</c:v>
                </c:pt>
                <c:pt idx="1649">
                  <c:v>1149</c:v>
                </c:pt>
                <c:pt idx="1650">
                  <c:v>1150</c:v>
                </c:pt>
                <c:pt idx="1651">
                  <c:v>1151</c:v>
                </c:pt>
                <c:pt idx="1652">
                  <c:v>1152</c:v>
                </c:pt>
                <c:pt idx="1653">
                  <c:v>1153</c:v>
                </c:pt>
                <c:pt idx="1654">
                  <c:v>1154</c:v>
                </c:pt>
                <c:pt idx="1655">
                  <c:v>1155</c:v>
                </c:pt>
                <c:pt idx="1656">
                  <c:v>1156</c:v>
                </c:pt>
                <c:pt idx="1657">
                  <c:v>1157</c:v>
                </c:pt>
                <c:pt idx="1658">
                  <c:v>1158</c:v>
                </c:pt>
                <c:pt idx="1659">
                  <c:v>1159</c:v>
                </c:pt>
                <c:pt idx="1660">
                  <c:v>1160</c:v>
                </c:pt>
                <c:pt idx="1661">
                  <c:v>1161</c:v>
                </c:pt>
                <c:pt idx="1662">
                  <c:v>1162</c:v>
                </c:pt>
                <c:pt idx="1663">
                  <c:v>1163</c:v>
                </c:pt>
                <c:pt idx="1664">
                  <c:v>1164</c:v>
                </c:pt>
                <c:pt idx="1665">
                  <c:v>1165</c:v>
                </c:pt>
                <c:pt idx="1666">
                  <c:v>1166</c:v>
                </c:pt>
                <c:pt idx="1667">
                  <c:v>1167</c:v>
                </c:pt>
                <c:pt idx="1668">
                  <c:v>1168</c:v>
                </c:pt>
                <c:pt idx="1669">
                  <c:v>1169</c:v>
                </c:pt>
                <c:pt idx="1670">
                  <c:v>1170</c:v>
                </c:pt>
                <c:pt idx="1671">
                  <c:v>1171</c:v>
                </c:pt>
                <c:pt idx="1672">
                  <c:v>1172</c:v>
                </c:pt>
                <c:pt idx="1673">
                  <c:v>1173</c:v>
                </c:pt>
                <c:pt idx="1674">
                  <c:v>1174</c:v>
                </c:pt>
                <c:pt idx="1675">
                  <c:v>1175</c:v>
                </c:pt>
                <c:pt idx="1676">
                  <c:v>1176</c:v>
                </c:pt>
                <c:pt idx="1677">
                  <c:v>1177</c:v>
                </c:pt>
                <c:pt idx="1678">
                  <c:v>1178</c:v>
                </c:pt>
                <c:pt idx="1679">
                  <c:v>1179</c:v>
                </c:pt>
                <c:pt idx="1680">
                  <c:v>1180</c:v>
                </c:pt>
                <c:pt idx="1681">
                  <c:v>1181</c:v>
                </c:pt>
                <c:pt idx="1682">
                  <c:v>1182</c:v>
                </c:pt>
                <c:pt idx="1683">
                  <c:v>1183</c:v>
                </c:pt>
                <c:pt idx="1684">
                  <c:v>1184</c:v>
                </c:pt>
                <c:pt idx="1685">
                  <c:v>1185</c:v>
                </c:pt>
                <c:pt idx="1686">
                  <c:v>1186</c:v>
                </c:pt>
                <c:pt idx="1687">
                  <c:v>1187</c:v>
                </c:pt>
                <c:pt idx="1688">
                  <c:v>1188</c:v>
                </c:pt>
                <c:pt idx="1689">
                  <c:v>1189</c:v>
                </c:pt>
                <c:pt idx="1690">
                  <c:v>1190</c:v>
                </c:pt>
                <c:pt idx="1691">
                  <c:v>1191</c:v>
                </c:pt>
                <c:pt idx="1692">
                  <c:v>1192</c:v>
                </c:pt>
                <c:pt idx="1693">
                  <c:v>1193</c:v>
                </c:pt>
                <c:pt idx="1694">
                  <c:v>1194</c:v>
                </c:pt>
                <c:pt idx="1695">
                  <c:v>1195</c:v>
                </c:pt>
                <c:pt idx="1696">
                  <c:v>1196</c:v>
                </c:pt>
                <c:pt idx="1697">
                  <c:v>1197</c:v>
                </c:pt>
                <c:pt idx="1698">
                  <c:v>1198</c:v>
                </c:pt>
                <c:pt idx="1699">
                  <c:v>1199</c:v>
                </c:pt>
                <c:pt idx="1700">
                  <c:v>1200</c:v>
                </c:pt>
                <c:pt idx="1701">
                  <c:v>1201</c:v>
                </c:pt>
                <c:pt idx="1702">
                  <c:v>1202</c:v>
                </c:pt>
                <c:pt idx="1703">
                  <c:v>1203</c:v>
                </c:pt>
                <c:pt idx="1704">
                  <c:v>1204</c:v>
                </c:pt>
                <c:pt idx="1705">
                  <c:v>1205</c:v>
                </c:pt>
                <c:pt idx="1706">
                  <c:v>1206</c:v>
                </c:pt>
                <c:pt idx="1707">
                  <c:v>1207</c:v>
                </c:pt>
                <c:pt idx="1708">
                  <c:v>1208</c:v>
                </c:pt>
                <c:pt idx="1709">
                  <c:v>1209</c:v>
                </c:pt>
                <c:pt idx="1710">
                  <c:v>1210</c:v>
                </c:pt>
                <c:pt idx="1711">
                  <c:v>1211</c:v>
                </c:pt>
                <c:pt idx="1712">
                  <c:v>1212</c:v>
                </c:pt>
                <c:pt idx="1713">
                  <c:v>1213</c:v>
                </c:pt>
                <c:pt idx="1714">
                  <c:v>1214</c:v>
                </c:pt>
                <c:pt idx="1715">
                  <c:v>1215</c:v>
                </c:pt>
                <c:pt idx="1716">
                  <c:v>1216</c:v>
                </c:pt>
                <c:pt idx="1717">
                  <c:v>1217</c:v>
                </c:pt>
                <c:pt idx="1718">
                  <c:v>1218</c:v>
                </c:pt>
                <c:pt idx="1719">
                  <c:v>1219</c:v>
                </c:pt>
                <c:pt idx="1720">
                  <c:v>1220</c:v>
                </c:pt>
                <c:pt idx="1721">
                  <c:v>1221</c:v>
                </c:pt>
                <c:pt idx="1722">
                  <c:v>1222</c:v>
                </c:pt>
                <c:pt idx="1723">
                  <c:v>1223</c:v>
                </c:pt>
                <c:pt idx="1724">
                  <c:v>1224</c:v>
                </c:pt>
                <c:pt idx="1725">
                  <c:v>1225</c:v>
                </c:pt>
                <c:pt idx="1726">
                  <c:v>1226</c:v>
                </c:pt>
                <c:pt idx="1727">
                  <c:v>1227</c:v>
                </c:pt>
                <c:pt idx="1728">
                  <c:v>1228</c:v>
                </c:pt>
                <c:pt idx="1729">
                  <c:v>1229</c:v>
                </c:pt>
                <c:pt idx="1730">
                  <c:v>1230</c:v>
                </c:pt>
                <c:pt idx="1731">
                  <c:v>1231</c:v>
                </c:pt>
                <c:pt idx="1732">
                  <c:v>1232</c:v>
                </c:pt>
                <c:pt idx="1733">
                  <c:v>1233</c:v>
                </c:pt>
                <c:pt idx="1734">
                  <c:v>1234</c:v>
                </c:pt>
                <c:pt idx="1735">
                  <c:v>1235</c:v>
                </c:pt>
                <c:pt idx="1736">
                  <c:v>1236</c:v>
                </c:pt>
                <c:pt idx="1737">
                  <c:v>1237</c:v>
                </c:pt>
                <c:pt idx="1738">
                  <c:v>1238</c:v>
                </c:pt>
                <c:pt idx="1739">
                  <c:v>1239</c:v>
                </c:pt>
                <c:pt idx="1740">
                  <c:v>1240</c:v>
                </c:pt>
                <c:pt idx="1741">
                  <c:v>1241</c:v>
                </c:pt>
                <c:pt idx="1742">
                  <c:v>1242</c:v>
                </c:pt>
                <c:pt idx="1743">
                  <c:v>1243</c:v>
                </c:pt>
                <c:pt idx="1744">
                  <c:v>1244</c:v>
                </c:pt>
                <c:pt idx="1745">
                  <c:v>1245</c:v>
                </c:pt>
                <c:pt idx="1746">
                  <c:v>1246</c:v>
                </c:pt>
                <c:pt idx="1747">
                  <c:v>1247</c:v>
                </c:pt>
                <c:pt idx="1748">
                  <c:v>1248</c:v>
                </c:pt>
                <c:pt idx="1749">
                  <c:v>1249</c:v>
                </c:pt>
                <c:pt idx="1750">
                  <c:v>1250</c:v>
                </c:pt>
                <c:pt idx="1751">
                  <c:v>1251</c:v>
                </c:pt>
                <c:pt idx="1752">
                  <c:v>1252</c:v>
                </c:pt>
                <c:pt idx="1753">
                  <c:v>1253</c:v>
                </c:pt>
                <c:pt idx="1754">
                  <c:v>1254</c:v>
                </c:pt>
                <c:pt idx="1755">
                  <c:v>1255</c:v>
                </c:pt>
                <c:pt idx="1756">
                  <c:v>1256</c:v>
                </c:pt>
                <c:pt idx="1757">
                  <c:v>1257</c:v>
                </c:pt>
                <c:pt idx="1758">
                  <c:v>1258</c:v>
                </c:pt>
                <c:pt idx="1759">
                  <c:v>1259</c:v>
                </c:pt>
                <c:pt idx="1760">
                  <c:v>1260</c:v>
                </c:pt>
                <c:pt idx="1761">
                  <c:v>1261</c:v>
                </c:pt>
                <c:pt idx="1762">
                  <c:v>1262</c:v>
                </c:pt>
                <c:pt idx="1763">
                  <c:v>1263</c:v>
                </c:pt>
                <c:pt idx="1764">
                  <c:v>1264</c:v>
                </c:pt>
                <c:pt idx="1765">
                  <c:v>1265</c:v>
                </c:pt>
                <c:pt idx="1766">
                  <c:v>1266</c:v>
                </c:pt>
                <c:pt idx="1767">
                  <c:v>1267</c:v>
                </c:pt>
                <c:pt idx="1768">
                  <c:v>1268</c:v>
                </c:pt>
                <c:pt idx="1769">
                  <c:v>1269</c:v>
                </c:pt>
                <c:pt idx="1770">
                  <c:v>1270</c:v>
                </c:pt>
                <c:pt idx="1771">
                  <c:v>1271</c:v>
                </c:pt>
                <c:pt idx="1772">
                  <c:v>1272</c:v>
                </c:pt>
                <c:pt idx="1773">
                  <c:v>1273</c:v>
                </c:pt>
                <c:pt idx="1774">
                  <c:v>1274</c:v>
                </c:pt>
                <c:pt idx="1775">
                  <c:v>1275</c:v>
                </c:pt>
                <c:pt idx="1776">
                  <c:v>1276</c:v>
                </c:pt>
                <c:pt idx="1777">
                  <c:v>1277</c:v>
                </c:pt>
                <c:pt idx="1778">
                  <c:v>1278</c:v>
                </c:pt>
                <c:pt idx="1779">
                  <c:v>1279</c:v>
                </c:pt>
                <c:pt idx="1780">
                  <c:v>1280</c:v>
                </c:pt>
                <c:pt idx="1781">
                  <c:v>1281</c:v>
                </c:pt>
                <c:pt idx="1782">
                  <c:v>1282</c:v>
                </c:pt>
                <c:pt idx="1783">
                  <c:v>1283</c:v>
                </c:pt>
                <c:pt idx="1784">
                  <c:v>1284</c:v>
                </c:pt>
                <c:pt idx="1785">
                  <c:v>1285</c:v>
                </c:pt>
                <c:pt idx="1786">
                  <c:v>1286</c:v>
                </c:pt>
                <c:pt idx="1787">
                  <c:v>1287</c:v>
                </c:pt>
                <c:pt idx="1788">
                  <c:v>1288</c:v>
                </c:pt>
                <c:pt idx="1789">
                  <c:v>1289</c:v>
                </c:pt>
                <c:pt idx="1790">
                  <c:v>1290</c:v>
                </c:pt>
                <c:pt idx="1791">
                  <c:v>1291</c:v>
                </c:pt>
                <c:pt idx="1792">
                  <c:v>1292</c:v>
                </c:pt>
                <c:pt idx="1793">
                  <c:v>1293</c:v>
                </c:pt>
                <c:pt idx="1794">
                  <c:v>1294</c:v>
                </c:pt>
                <c:pt idx="1795">
                  <c:v>1295</c:v>
                </c:pt>
                <c:pt idx="1796">
                  <c:v>1296</c:v>
                </c:pt>
                <c:pt idx="1797">
                  <c:v>1297</c:v>
                </c:pt>
                <c:pt idx="1798">
                  <c:v>1298</c:v>
                </c:pt>
                <c:pt idx="1799">
                  <c:v>1299</c:v>
                </c:pt>
                <c:pt idx="1800">
                  <c:v>1300</c:v>
                </c:pt>
                <c:pt idx="1801">
                  <c:v>1301</c:v>
                </c:pt>
                <c:pt idx="1802">
                  <c:v>1302</c:v>
                </c:pt>
                <c:pt idx="1803">
                  <c:v>1303</c:v>
                </c:pt>
                <c:pt idx="1804">
                  <c:v>1304</c:v>
                </c:pt>
                <c:pt idx="1805">
                  <c:v>1305</c:v>
                </c:pt>
                <c:pt idx="1806">
                  <c:v>1306</c:v>
                </c:pt>
                <c:pt idx="1807">
                  <c:v>1307</c:v>
                </c:pt>
                <c:pt idx="1808">
                  <c:v>1308</c:v>
                </c:pt>
                <c:pt idx="1809">
                  <c:v>1309</c:v>
                </c:pt>
                <c:pt idx="1810">
                  <c:v>1310</c:v>
                </c:pt>
                <c:pt idx="1811">
                  <c:v>1311</c:v>
                </c:pt>
                <c:pt idx="1812">
                  <c:v>1312</c:v>
                </c:pt>
                <c:pt idx="1813">
                  <c:v>1313</c:v>
                </c:pt>
                <c:pt idx="1814">
                  <c:v>1314</c:v>
                </c:pt>
                <c:pt idx="1815">
                  <c:v>1315</c:v>
                </c:pt>
                <c:pt idx="1816">
                  <c:v>1316</c:v>
                </c:pt>
                <c:pt idx="1817">
                  <c:v>1317</c:v>
                </c:pt>
                <c:pt idx="1818">
                  <c:v>1318</c:v>
                </c:pt>
                <c:pt idx="1819">
                  <c:v>1319</c:v>
                </c:pt>
                <c:pt idx="1820">
                  <c:v>1320</c:v>
                </c:pt>
                <c:pt idx="1821">
                  <c:v>1321</c:v>
                </c:pt>
                <c:pt idx="1822">
                  <c:v>1322</c:v>
                </c:pt>
                <c:pt idx="1823">
                  <c:v>1323</c:v>
                </c:pt>
                <c:pt idx="1824">
                  <c:v>1324</c:v>
                </c:pt>
                <c:pt idx="1825">
                  <c:v>1325</c:v>
                </c:pt>
                <c:pt idx="1826">
                  <c:v>1326</c:v>
                </c:pt>
                <c:pt idx="1827">
                  <c:v>1327</c:v>
                </c:pt>
                <c:pt idx="1828">
                  <c:v>1328</c:v>
                </c:pt>
                <c:pt idx="1829">
                  <c:v>1329</c:v>
                </c:pt>
                <c:pt idx="1830">
                  <c:v>1330</c:v>
                </c:pt>
                <c:pt idx="1831">
                  <c:v>1331</c:v>
                </c:pt>
                <c:pt idx="1832">
                  <c:v>1332</c:v>
                </c:pt>
                <c:pt idx="1833">
                  <c:v>1333</c:v>
                </c:pt>
                <c:pt idx="1834">
                  <c:v>1334</c:v>
                </c:pt>
                <c:pt idx="1835">
                  <c:v>1335</c:v>
                </c:pt>
                <c:pt idx="1836">
                  <c:v>1336</c:v>
                </c:pt>
                <c:pt idx="1837">
                  <c:v>1337</c:v>
                </c:pt>
                <c:pt idx="1838">
                  <c:v>1338</c:v>
                </c:pt>
                <c:pt idx="1839">
                  <c:v>1339</c:v>
                </c:pt>
                <c:pt idx="1840">
                  <c:v>1340</c:v>
                </c:pt>
                <c:pt idx="1841">
                  <c:v>1341</c:v>
                </c:pt>
                <c:pt idx="1842">
                  <c:v>1342</c:v>
                </c:pt>
                <c:pt idx="1843">
                  <c:v>1343</c:v>
                </c:pt>
                <c:pt idx="1844">
                  <c:v>1344</c:v>
                </c:pt>
                <c:pt idx="1845">
                  <c:v>1345</c:v>
                </c:pt>
                <c:pt idx="1846">
                  <c:v>1346</c:v>
                </c:pt>
                <c:pt idx="1847">
                  <c:v>1347</c:v>
                </c:pt>
                <c:pt idx="1848">
                  <c:v>1348</c:v>
                </c:pt>
                <c:pt idx="1849">
                  <c:v>1349</c:v>
                </c:pt>
                <c:pt idx="1850">
                  <c:v>1350</c:v>
                </c:pt>
                <c:pt idx="1851">
                  <c:v>1351</c:v>
                </c:pt>
                <c:pt idx="1852">
                  <c:v>1352</c:v>
                </c:pt>
                <c:pt idx="1853">
                  <c:v>1353</c:v>
                </c:pt>
                <c:pt idx="1854">
                  <c:v>1354</c:v>
                </c:pt>
                <c:pt idx="1855">
                  <c:v>1355</c:v>
                </c:pt>
                <c:pt idx="1856">
                  <c:v>1356</c:v>
                </c:pt>
                <c:pt idx="1857">
                  <c:v>1357</c:v>
                </c:pt>
                <c:pt idx="1858">
                  <c:v>1358</c:v>
                </c:pt>
                <c:pt idx="1859">
                  <c:v>1359</c:v>
                </c:pt>
                <c:pt idx="1860">
                  <c:v>1360</c:v>
                </c:pt>
                <c:pt idx="1861">
                  <c:v>1361</c:v>
                </c:pt>
                <c:pt idx="1862">
                  <c:v>1362</c:v>
                </c:pt>
                <c:pt idx="1863">
                  <c:v>1363</c:v>
                </c:pt>
                <c:pt idx="1864">
                  <c:v>1364</c:v>
                </c:pt>
                <c:pt idx="1865">
                  <c:v>1365</c:v>
                </c:pt>
                <c:pt idx="1866">
                  <c:v>1366</c:v>
                </c:pt>
                <c:pt idx="1867">
                  <c:v>1367</c:v>
                </c:pt>
                <c:pt idx="1868">
                  <c:v>1368</c:v>
                </c:pt>
                <c:pt idx="1869">
                  <c:v>1369</c:v>
                </c:pt>
                <c:pt idx="1870">
                  <c:v>1370</c:v>
                </c:pt>
                <c:pt idx="1871">
                  <c:v>1371</c:v>
                </c:pt>
                <c:pt idx="1872">
                  <c:v>1372</c:v>
                </c:pt>
                <c:pt idx="1873">
                  <c:v>1373</c:v>
                </c:pt>
                <c:pt idx="1874">
                  <c:v>1374</c:v>
                </c:pt>
                <c:pt idx="1875">
                  <c:v>1375</c:v>
                </c:pt>
                <c:pt idx="1876">
                  <c:v>1376</c:v>
                </c:pt>
                <c:pt idx="1877">
                  <c:v>1377</c:v>
                </c:pt>
                <c:pt idx="1878">
                  <c:v>1378</c:v>
                </c:pt>
                <c:pt idx="1879">
                  <c:v>1379</c:v>
                </c:pt>
                <c:pt idx="1880">
                  <c:v>1380</c:v>
                </c:pt>
                <c:pt idx="1881">
                  <c:v>1381</c:v>
                </c:pt>
                <c:pt idx="1882">
                  <c:v>1382</c:v>
                </c:pt>
                <c:pt idx="1883">
                  <c:v>1383</c:v>
                </c:pt>
                <c:pt idx="1884">
                  <c:v>1384</c:v>
                </c:pt>
                <c:pt idx="1885">
                  <c:v>1385</c:v>
                </c:pt>
                <c:pt idx="1886">
                  <c:v>1386</c:v>
                </c:pt>
                <c:pt idx="1887">
                  <c:v>1387</c:v>
                </c:pt>
                <c:pt idx="1888">
                  <c:v>1388</c:v>
                </c:pt>
                <c:pt idx="1889">
                  <c:v>1389</c:v>
                </c:pt>
                <c:pt idx="1890">
                  <c:v>1390</c:v>
                </c:pt>
                <c:pt idx="1891">
                  <c:v>1391</c:v>
                </c:pt>
                <c:pt idx="1892">
                  <c:v>1392</c:v>
                </c:pt>
                <c:pt idx="1893">
                  <c:v>1393</c:v>
                </c:pt>
                <c:pt idx="1894">
                  <c:v>1394</c:v>
                </c:pt>
                <c:pt idx="1895">
                  <c:v>1395</c:v>
                </c:pt>
                <c:pt idx="1896">
                  <c:v>1396</c:v>
                </c:pt>
                <c:pt idx="1897">
                  <c:v>1397</c:v>
                </c:pt>
                <c:pt idx="1898">
                  <c:v>1398</c:v>
                </c:pt>
                <c:pt idx="1899">
                  <c:v>1399</c:v>
                </c:pt>
                <c:pt idx="1900">
                  <c:v>1400</c:v>
                </c:pt>
                <c:pt idx="1901">
                  <c:v>1401</c:v>
                </c:pt>
                <c:pt idx="1902">
                  <c:v>1402</c:v>
                </c:pt>
                <c:pt idx="1903">
                  <c:v>1403</c:v>
                </c:pt>
                <c:pt idx="1904">
                  <c:v>1404</c:v>
                </c:pt>
                <c:pt idx="1905">
                  <c:v>1405</c:v>
                </c:pt>
                <c:pt idx="1906">
                  <c:v>1406</c:v>
                </c:pt>
                <c:pt idx="1907">
                  <c:v>1407</c:v>
                </c:pt>
                <c:pt idx="1908">
                  <c:v>1408</c:v>
                </c:pt>
                <c:pt idx="1909">
                  <c:v>1409</c:v>
                </c:pt>
                <c:pt idx="1910">
                  <c:v>1410</c:v>
                </c:pt>
                <c:pt idx="1911">
                  <c:v>1411</c:v>
                </c:pt>
                <c:pt idx="1912">
                  <c:v>1412</c:v>
                </c:pt>
                <c:pt idx="1913">
                  <c:v>1413</c:v>
                </c:pt>
                <c:pt idx="1914">
                  <c:v>1414</c:v>
                </c:pt>
                <c:pt idx="1915">
                  <c:v>1415</c:v>
                </c:pt>
                <c:pt idx="1916">
                  <c:v>1416</c:v>
                </c:pt>
                <c:pt idx="1917">
                  <c:v>1417</c:v>
                </c:pt>
                <c:pt idx="1918">
                  <c:v>1418</c:v>
                </c:pt>
                <c:pt idx="1919">
                  <c:v>1419</c:v>
                </c:pt>
                <c:pt idx="1920">
                  <c:v>1420</c:v>
                </c:pt>
                <c:pt idx="1921">
                  <c:v>1421</c:v>
                </c:pt>
                <c:pt idx="1922">
                  <c:v>1422</c:v>
                </c:pt>
                <c:pt idx="1923">
                  <c:v>1423</c:v>
                </c:pt>
                <c:pt idx="1924">
                  <c:v>1424</c:v>
                </c:pt>
                <c:pt idx="1925">
                  <c:v>1425</c:v>
                </c:pt>
                <c:pt idx="1926">
                  <c:v>1426</c:v>
                </c:pt>
                <c:pt idx="1927">
                  <c:v>1427</c:v>
                </c:pt>
                <c:pt idx="1928">
                  <c:v>1428</c:v>
                </c:pt>
                <c:pt idx="1929">
                  <c:v>1429</c:v>
                </c:pt>
                <c:pt idx="1930">
                  <c:v>1430</c:v>
                </c:pt>
                <c:pt idx="1931">
                  <c:v>1431</c:v>
                </c:pt>
                <c:pt idx="1932">
                  <c:v>1432</c:v>
                </c:pt>
                <c:pt idx="1933">
                  <c:v>1433</c:v>
                </c:pt>
                <c:pt idx="1934">
                  <c:v>1434</c:v>
                </c:pt>
                <c:pt idx="1935">
                  <c:v>1435</c:v>
                </c:pt>
                <c:pt idx="1936">
                  <c:v>1436</c:v>
                </c:pt>
                <c:pt idx="1937">
                  <c:v>1437</c:v>
                </c:pt>
                <c:pt idx="1938">
                  <c:v>1438</c:v>
                </c:pt>
                <c:pt idx="1939">
                  <c:v>1439</c:v>
                </c:pt>
                <c:pt idx="1940">
                  <c:v>1440</c:v>
                </c:pt>
                <c:pt idx="1941">
                  <c:v>1441</c:v>
                </c:pt>
                <c:pt idx="1942">
                  <c:v>1442</c:v>
                </c:pt>
                <c:pt idx="1943">
                  <c:v>1443</c:v>
                </c:pt>
                <c:pt idx="1944">
                  <c:v>1444</c:v>
                </c:pt>
                <c:pt idx="1945">
                  <c:v>1445</c:v>
                </c:pt>
                <c:pt idx="1946">
                  <c:v>1446</c:v>
                </c:pt>
                <c:pt idx="1947">
                  <c:v>1447</c:v>
                </c:pt>
                <c:pt idx="1948">
                  <c:v>1448</c:v>
                </c:pt>
                <c:pt idx="1949">
                  <c:v>1449</c:v>
                </c:pt>
                <c:pt idx="1950">
                  <c:v>1450</c:v>
                </c:pt>
                <c:pt idx="1951">
                  <c:v>1451</c:v>
                </c:pt>
                <c:pt idx="1952">
                  <c:v>1452</c:v>
                </c:pt>
                <c:pt idx="1953">
                  <c:v>1453</c:v>
                </c:pt>
                <c:pt idx="1954">
                  <c:v>1454</c:v>
                </c:pt>
                <c:pt idx="1955">
                  <c:v>1455</c:v>
                </c:pt>
                <c:pt idx="1956">
                  <c:v>1456</c:v>
                </c:pt>
                <c:pt idx="1957">
                  <c:v>1457</c:v>
                </c:pt>
                <c:pt idx="1958">
                  <c:v>1458</c:v>
                </c:pt>
                <c:pt idx="1959">
                  <c:v>1459</c:v>
                </c:pt>
                <c:pt idx="1960">
                  <c:v>1460</c:v>
                </c:pt>
                <c:pt idx="1961">
                  <c:v>1461</c:v>
                </c:pt>
                <c:pt idx="1962">
                  <c:v>1462</c:v>
                </c:pt>
                <c:pt idx="1963">
                  <c:v>1463</c:v>
                </c:pt>
                <c:pt idx="1964">
                  <c:v>1464</c:v>
                </c:pt>
                <c:pt idx="1965">
                  <c:v>1465</c:v>
                </c:pt>
                <c:pt idx="1966">
                  <c:v>1466</c:v>
                </c:pt>
                <c:pt idx="1967">
                  <c:v>1467</c:v>
                </c:pt>
                <c:pt idx="1968">
                  <c:v>1468</c:v>
                </c:pt>
                <c:pt idx="1969">
                  <c:v>1469</c:v>
                </c:pt>
                <c:pt idx="1970">
                  <c:v>1470</c:v>
                </c:pt>
                <c:pt idx="1971">
                  <c:v>1471</c:v>
                </c:pt>
                <c:pt idx="1972">
                  <c:v>1472</c:v>
                </c:pt>
                <c:pt idx="1973">
                  <c:v>1473</c:v>
                </c:pt>
                <c:pt idx="1974">
                  <c:v>1474</c:v>
                </c:pt>
                <c:pt idx="1975">
                  <c:v>1475</c:v>
                </c:pt>
                <c:pt idx="1976">
                  <c:v>1476</c:v>
                </c:pt>
                <c:pt idx="1977">
                  <c:v>1477</c:v>
                </c:pt>
                <c:pt idx="1978">
                  <c:v>1478</c:v>
                </c:pt>
                <c:pt idx="1979">
                  <c:v>1479</c:v>
                </c:pt>
                <c:pt idx="1980">
                  <c:v>1480</c:v>
                </c:pt>
                <c:pt idx="1981">
                  <c:v>1481</c:v>
                </c:pt>
                <c:pt idx="1982">
                  <c:v>1482</c:v>
                </c:pt>
                <c:pt idx="1983">
                  <c:v>1483</c:v>
                </c:pt>
                <c:pt idx="1984">
                  <c:v>1484</c:v>
                </c:pt>
                <c:pt idx="1985">
                  <c:v>1485</c:v>
                </c:pt>
                <c:pt idx="1986">
                  <c:v>1486</c:v>
                </c:pt>
                <c:pt idx="1987">
                  <c:v>1487</c:v>
                </c:pt>
                <c:pt idx="1988">
                  <c:v>1488</c:v>
                </c:pt>
                <c:pt idx="1989">
                  <c:v>1489</c:v>
                </c:pt>
                <c:pt idx="1990">
                  <c:v>1490</c:v>
                </c:pt>
                <c:pt idx="1991">
                  <c:v>1491</c:v>
                </c:pt>
                <c:pt idx="1992">
                  <c:v>1492</c:v>
                </c:pt>
                <c:pt idx="1993">
                  <c:v>1493</c:v>
                </c:pt>
                <c:pt idx="1994">
                  <c:v>1494</c:v>
                </c:pt>
                <c:pt idx="1995">
                  <c:v>1495</c:v>
                </c:pt>
                <c:pt idx="1996">
                  <c:v>1496</c:v>
                </c:pt>
                <c:pt idx="1997">
                  <c:v>1497</c:v>
                </c:pt>
                <c:pt idx="1998">
                  <c:v>1498</c:v>
                </c:pt>
                <c:pt idx="1999">
                  <c:v>1499</c:v>
                </c:pt>
                <c:pt idx="2000">
                  <c:v>1500</c:v>
                </c:pt>
                <c:pt idx="2001">
                  <c:v>1501</c:v>
                </c:pt>
                <c:pt idx="2002">
                  <c:v>1502</c:v>
                </c:pt>
                <c:pt idx="2003">
                  <c:v>1503</c:v>
                </c:pt>
                <c:pt idx="2004">
                  <c:v>1504</c:v>
                </c:pt>
                <c:pt idx="2005">
                  <c:v>1505</c:v>
                </c:pt>
                <c:pt idx="2006">
                  <c:v>1506</c:v>
                </c:pt>
                <c:pt idx="2007">
                  <c:v>1507</c:v>
                </c:pt>
                <c:pt idx="2008">
                  <c:v>1508</c:v>
                </c:pt>
                <c:pt idx="2009">
                  <c:v>1509</c:v>
                </c:pt>
                <c:pt idx="2010">
                  <c:v>1510</c:v>
                </c:pt>
                <c:pt idx="2011">
                  <c:v>1511</c:v>
                </c:pt>
                <c:pt idx="2012">
                  <c:v>1512</c:v>
                </c:pt>
                <c:pt idx="2013">
                  <c:v>1513</c:v>
                </c:pt>
                <c:pt idx="2014">
                  <c:v>1514</c:v>
                </c:pt>
                <c:pt idx="2015">
                  <c:v>1515</c:v>
                </c:pt>
                <c:pt idx="2016">
                  <c:v>1516</c:v>
                </c:pt>
                <c:pt idx="2017">
                  <c:v>1517</c:v>
                </c:pt>
                <c:pt idx="2018">
                  <c:v>1518</c:v>
                </c:pt>
                <c:pt idx="2019">
                  <c:v>1519</c:v>
                </c:pt>
                <c:pt idx="2020">
                  <c:v>1520</c:v>
                </c:pt>
                <c:pt idx="2021">
                  <c:v>1521</c:v>
                </c:pt>
                <c:pt idx="2022">
                  <c:v>1522</c:v>
                </c:pt>
                <c:pt idx="2023">
                  <c:v>1523</c:v>
                </c:pt>
                <c:pt idx="2024">
                  <c:v>1524</c:v>
                </c:pt>
                <c:pt idx="2025">
                  <c:v>1525</c:v>
                </c:pt>
                <c:pt idx="2026">
                  <c:v>1526</c:v>
                </c:pt>
                <c:pt idx="2027">
                  <c:v>1527</c:v>
                </c:pt>
                <c:pt idx="2028">
                  <c:v>1528</c:v>
                </c:pt>
                <c:pt idx="2029">
                  <c:v>1529</c:v>
                </c:pt>
                <c:pt idx="2030">
                  <c:v>1530</c:v>
                </c:pt>
                <c:pt idx="2031">
                  <c:v>1531</c:v>
                </c:pt>
                <c:pt idx="2032">
                  <c:v>1532</c:v>
                </c:pt>
                <c:pt idx="2033">
                  <c:v>1533</c:v>
                </c:pt>
                <c:pt idx="2034">
                  <c:v>1534</c:v>
                </c:pt>
                <c:pt idx="2035">
                  <c:v>1535</c:v>
                </c:pt>
                <c:pt idx="2036">
                  <c:v>1536</c:v>
                </c:pt>
                <c:pt idx="2037">
                  <c:v>1537</c:v>
                </c:pt>
                <c:pt idx="2038">
                  <c:v>1538</c:v>
                </c:pt>
                <c:pt idx="2039">
                  <c:v>1539</c:v>
                </c:pt>
                <c:pt idx="2040">
                  <c:v>1540</c:v>
                </c:pt>
                <c:pt idx="2041">
                  <c:v>1541</c:v>
                </c:pt>
                <c:pt idx="2042">
                  <c:v>1542</c:v>
                </c:pt>
                <c:pt idx="2043">
                  <c:v>1543</c:v>
                </c:pt>
                <c:pt idx="2044">
                  <c:v>1544</c:v>
                </c:pt>
                <c:pt idx="2045">
                  <c:v>1545</c:v>
                </c:pt>
                <c:pt idx="2046">
                  <c:v>1546</c:v>
                </c:pt>
                <c:pt idx="2047">
                  <c:v>1547</c:v>
                </c:pt>
                <c:pt idx="2048">
                  <c:v>1548</c:v>
                </c:pt>
                <c:pt idx="2049">
                  <c:v>1549</c:v>
                </c:pt>
                <c:pt idx="2050">
                  <c:v>1550</c:v>
                </c:pt>
                <c:pt idx="2051">
                  <c:v>1551</c:v>
                </c:pt>
                <c:pt idx="2052">
                  <c:v>1552</c:v>
                </c:pt>
                <c:pt idx="2053">
                  <c:v>1553</c:v>
                </c:pt>
                <c:pt idx="2054">
                  <c:v>1554</c:v>
                </c:pt>
                <c:pt idx="2055">
                  <c:v>1555</c:v>
                </c:pt>
                <c:pt idx="2056">
                  <c:v>1556</c:v>
                </c:pt>
                <c:pt idx="2057">
                  <c:v>1557</c:v>
                </c:pt>
                <c:pt idx="2058">
                  <c:v>1558</c:v>
                </c:pt>
                <c:pt idx="2059">
                  <c:v>1559</c:v>
                </c:pt>
                <c:pt idx="2060">
                  <c:v>1560</c:v>
                </c:pt>
                <c:pt idx="2061">
                  <c:v>1561</c:v>
                </c:pt>
                <c:pt idx="2062">
                  <c:v>1562</c:v>
                </c:pt>
                <c:pt idx="2063">
                  <c:v>1563</c:v>
                </c:pt>
                <c:pt idx="2064">
                  <c:v>1564</c:v>
                </c:pt>
                <c:pt idx="2065">
                  <c:v>1565</c:v>
                </c:pt>
                <c:pt idx="2066">
                  <c:v>1566</c:v>
                </c:pt>
                <c:pt idx="2067">
                  <c:v>1567</c:v>
                </c:pt>
                <c:pt idx="2068">
                  <c:v>1568</c:v>
                </c:pt>
                <c:pt idx="2069">
                  <c:v>1569</c:v>
                </c:pt>
                <c:pt idx="2070">
                  <c:v>1570</c:v>
                </c:pt>
                <c:pt idx="2071">
                  <c:v>1571</c:v>
                </c:pt>
                <c:pt idx="2072">
                  <c:v>1572</c:v>
                </c:pt>
                <c:pt idx="2073">
                  <c:v>1573</c:v>
                </c:pt>
                <c:pt idx="2074">
                  <c:v>1574</c:v>
                </c:pt>
                <c:pt idx="2075">
                  <c:v>1575</c:v>
                </c:pt>
                <c:pt idx="2076">
                  <c:v>1576</c:v>
                </c:pt>
                <c:pt idx="2077">
                  <c:v>1577</c:v>
                </c:pt>
                <c:pt idx="2078">
                  <c:v>1578</c:v>
                </c:pt>
                <c:pt idx="2079">
                  <c:v>1579</c:v>
                </c:pt>
                <c:pt idx="2080">
                  <c:v>1580</c:v>
                </c:pt>
                <c:pt idx="2081">
                  <c:v>1581</c:v>
                </c:pt>
                <c:pt idx="2082">
                  <c:v>1582</c:v>
                </c:pt>
                <c:pt idx="2083">
                  <c:v>1583</c:v>
                </c:pt>
                <c:pt idx="2084">
                  <c:v>1584</c:v>
                </c:pt>
                <c:pt idx="2085">
                  <c:v>1585</c:v>
                </c:pt>
                <c:pt idx="2086">
                  <c:v>1586</c:v>
                </c:pt>
                <c:pt idx="2087">
                  <c:v>1587</c:v>
                </c:pt>
                <c:pt idx="2088">
                  <c:v>1588</c:v>
                </c:pt>
                <c:pt idx="2089">
                  <c:v>1589</c:v>
                </c:pt>
                <c:pt idx="2090">
                  <c:v>1590</c:v>
                </c:pt>
                <c:pt idx="2091">
                  <c:v>1591</c:v>
                </c:pt>
                <c:pt idx="2092">
                  <c:v>1592</c:v>
                </c:pt>
                <c:pt idx="2093">
                  <c:v>1593</c:v>
                </c:pt>
                <c:pt idx="2094">
                  <c:v>1594</c:v>
                </c:pt>
                <c:pt idx="2095">
                  <c:v>1595</c:v>
                </c:pt>
                <c:pt idx="2096">
                  <c:v>1596</c:v>
                </c:pt>
                <c:pt idx="2097">
                  <c:v>1597</c:v>
                </c:pt>
                <c:pt idx="2098">
                  <c:v>1598</c:v>
                </c:pt>
                <c:pt idx="2099">
                  <c:v>1599</c:v>
                </c:pt>
                <c:pt idx="2100">
                  <c:v>1600</c:v>
                </c:pt>
                <c:pt idx="2101">
                  <c:v>1601</c:v>
                </c:pt>
                <c:pt idx="2102">
                  <c:v>1602</c:v>
                </c:pt>
                <c:pt idx="2103">
                  <c:v>1603</c:v>
                </c:pt>
                <c:pt idx="2104">
                  <c:v>1604</c:v>
                </c:pt>
                <c:pt idx="2105">
                  <c:v>1605</c:v>
                </c:pt>
                <c:pt idx="2106">
                  <c:v>1606</c:v>
                </c:pt>
                <c:pt idx="2107">
                  <c:v>1607</c:v>
                </c:pt>
                <c:pt idx="2108">
                  <c:v>1608</c:v>
                </c:pt>
                <c:pt idx="2109">
                  <c:v>1609</c:v>
                </c:pt>
                <c:pt idx="2110">
                  <c:v>1610</c:v>
                </c:pt>
                <c:pt idx="2111">
                  <c:v>1611</c:v>
                </c:pt>
                <c:pt idx="2112">
                  <c:v>1612</c:v>
                </c:pt>
                <c:pt idx="2113">
                  <c:v>1613</c:v>
                </c:pt>
                <c:pt idx="2114">
                  <c:v>1614</c:v>
                </c:pt>
                <c:pt idx="2115">
                  <c:v>1615</c:v>
                </c:pt>
                <c:pt idx="2116">
                  <c:v>1616</c:v>
                </c:pt>
                <c:pt idx="2117">
                  <c:v>1617</c:v>
                </c:pt>
                <c:pt idx="2118">
                  <c:v>1618</c:v>
                </c:pt>
                <c:pt idx="2119">
                  <c:v>1619</c:v>
                </c:pt>
                <c:pt idx="2120">
                  <c:v>1620</c:v>
                </c:pt>
                <c:pt idx="2121">
                  <c:v>1621</c:v>
                </c:pt>
                <c:pt idx="2122">
                  <c:v>1622</c:v>
                </c:pt>
                <c:pt idx="2123">
                  <c:v>1623</c:v>
                </c:pt>
                <c:pt idx="2124">
                  <c:v>1624</c:v>
                </c:pt>
                <c:pt idx="2125">
                  <c:v>1625</c:v>
                </c:pt>
                <c:pt idx="2126">
                  <c:v>1626</c:v>
                </c:pt>
                <c:pt idx="2127">
                  <c:v>1627</c:v>
                </c:pt>
                <c:pt idx="2128">
                  <c:v>1628</c:v>
                </c:pt>
                <c:pt idx="2129">
                  <c:v>1629</c:v>
                </c:pt>
                <c:pt idx="2130">
                  <c:v>1630</c:v>
                </c:pt>
                <c:pt idx="2131">
                  <c:v>1631</c:v>
                </c:pt>
                <c:pt idx="2132">
                  <c:v>1632</c:v>
                </c:pt>
                <c:pt idx="2133">
                  <c:v>1633</c:v>
                </c:pt>
                <c:pt idx="2134">
                  <c:v>1634</c:v>
                </c:pt>
                <c:pt idx="2135">
                  <c:v>1635</c:v>
                </c:pt>
                <c:pt idx="2136">
                  <c:v>1636</c:v>
                </c:pt>
                <c:pt idx="2137">
                  <c:v>1637</c:v>
                </c:pt>
                <c:pt idx="2138">
                  <c:v>1638</c:v>
                </c:pt>
                <c:pt idx="2139">
                  <c:v>1639</c:v>
                </c:pt>
                <c:pt idx="2140">
                  <c:v>1640</c:v>
                </c:pt>
                <c:pt idx="2141">
                  <c:v>1641</c:v>
                </c:pt>
                <c:pt idx="2142">
                  <c:v>1642</c:v>
                </c:pt>
                <c:pt idx="2143">
                  <c:v>1643</c:v>
                </c:pt>
                <c:pt idx="2144">
                  <c:v>1644</c:v>
                </c:pt>
                <c:pt idx="2145">
                  <c:v>1645</c:v>
                </c:pt>
                <c:pt idx="2146">
                  <c:v>1646</c:v>
                </c:pt>
                <c:pt idx="2147">
                  <c:v>1647</c:v>
                </c:pt>
                <c:pt idx="2148">
                  <c:v>1648</c:v>
                </c:pt>
                <c:pt idx="2149">
                  <c:v>1649</c:v>
                </c:pt>
                <c:pt idx="2150">
                  <c:v>1650</c:v>
                </c:pt>
                <c:pt idx="2151">
                  <c:v>1651</c:v>
                </c:pt>
                <c:pt idx="2152">
                  <c:v>1652</c:v>
                </c:pt>
                <c:pt idx="2153">
                  <c:v>1653</c:v>
                </c:pt>
                <c:pt idx="2154">
                  <c:v>1654</c:v>
                </c:pt>
                <c:pt idx="2155">
                  <c:v>1655</c:v>
                </c:pt>
                <c:pt idx="2156">
                  <c:v>1656</c:v>
                </c:pt>
                <c:pt idx="2157">
                  <c:v>1657</c:v>
                </c:pt>
                <c:pt idx="2158">
                  <c:v>1658</c:v>
                </c:pt>
                <c:pt idx="2159">
                  <c:v>1659</c:v>
                </c:pt>
                <c:pt idx="2160">
                  <c:v>1660</c:v>
                </c:pt>
                <c:pt idx="2161">
                  <c:v>1661</c:v>
                </c:pt>
                <c:pt idx="2162">
                  <c:v>1662</c:v>
                </c:pt>
                <c:pt idx="2163">
                  <c:v>1663</c:v>
                </c:pt>
                <c:pt idx="2164">
                  <c:v>1664</c:v>
                </c:pt>
                <c:pt idx="2165">
                  <c:v>1665</c:v>
                </c:pt>
                <c:pt idx="2166">
                  <c:v>1666</c:v>
                </c:pt>
                <c:pt idx="2167">
                  <c:v>1667</c:v>
                </c:pt>
                <c:pt idx="2168">
                  <c:v>1668</c:v>
                </c:pt>
                <c:pt idx="2169">
                  <c:v>1669</c:v>
                </c:pt>
                <c:pt idx="2170">
                  <c:v>1670</c:v>
                </c:pt>
                <c:pt idx="2171">
                  <c:v>1671</c:v>
                </c:pt>
                <c:pt idx="2172">
                  <c:v>1672</c:v>
                </c:pt>
                <c:pt idx="2173">
                  <c:v>1673</c:v>
                </c:pt>
                <c:pt idx="2174">
                  <c:v>1674</c:v>
                </c:pt>
                <c:pt idx="2175">
                  <c:v>1675</c:v>
                </c:pt>
                <c:pt idx="2176">
                  <c:v>1676</c:v>
                </c:pt>
                <c:pt idx="2177">
                  <c:v>1677</c:v>
                </c:pt>
                <c:pt idx="2178">
                  <c:v>1678</c:v>
                </c:pt>
                <c:pt idx="2179">
                  <c:v>1679</c:v>
                </c:pt>
                <c:pt idx="2180">
                  <c:v>1680</c:v>
                </c:pt>
                <c:pt idx="2181">
                  <c:v>1681</c:v>
                </c:pt>
                <c:pt idx="2182">
                  <c:v>1682</c:v>
                </c:pt>
                <c:pt idx="2183">
                  <c:v>1683</c:v>
                </c:pt>
                <c:pt idx="2184">
                  <c:v>1684</c:v>
                </c:pt>
                <c:pt idx="2185">
                  <c:v>1685</c:v>
                </c:pt>
                <c:pt idx="2186">
                  <c:v>1686</c:v>
                </c:pt>
                <c:pt idx="2187">
                  <c:v>1687</c:v>
                </c:pt>
                <c:pt idx="2188">
                  <c:v>1688</c:v>
                </c:pt>
                <c:pt idx="2189">
                  <c:v>1689</c:v>
                </c:pt>
                <c:pt idx="2190">
                  <c:v>1690</c:v>
                </c:pt>
                <c:pt idx="2191">
                  <c:v>1691</c:v>
                </c:pt>
                <c:pt idx="2192">
                  <c:v>1692</c:v>
                </c:pt>
                <c:pt idx="2193">
                  <c:v>1693</c:v>
                </c:pt>
                <c:pt idx="2194">
                  <c:v>1694</c:v>
                </c:pt>
                <c:pt idx="2195">
                  <c:v>1695</c:v>
                </c:pt>
                <c:pt idx="2196">
                  <c:v>1696</c:v>
                </c:pt>
                <c:pt idx="2197">
                  <c:v>1697</c:v>
                </c:pt>
                <c:pt idx="2198">
                  <c:v>1698</c:v>
                </c:pt>
                <c:pt idx="2199">
                  <c:v>1699</c:v>
                </c:pt>
                <c:pt idx="2200">
                  <c:v>1700</c:v>
                </c:pt>
                <c:pt idx="2201">
                  <c:v>1701</c:v>
                </c:pt>
                <c:pt idx="2202">
                  <c:v>1702</c:v>
                </c:pt>
                <c:pt idx="2203">
                  <c:v>1703</c:v>
                </c:pt>
                <c:pt idx="2204">
                  <c:v>1704</c:v>
                </c:pt>
                <c:pt idx="2205">
                  <c:v>1705</c:v>
                </c:pt>
                <c:pt idx="2206">
                  <c:v>1706</c:v>
                </c:pt>
                <c:pt idx="2207">
                  <c:v>1707</c:v>
                </c:pt>
                <c:pt idx="2208">
                  <c:v>1708</c:v>
                </c:pt>
                <c:pt idx="2209">
                  <c:v>1709</c:v>
                </c:pt>
                <c:pt idx="2210">
                  <c:v>1710</c:v>
                </c:pt>
                <c:pt idx="2211">
                  <c:v>1711</c:v>
                </c:pt>
                <c:pt idx="2212">
                  <c:v>1712</c:v>
                </c:pt>
                <c:pt idx="2213">
                  <c:v>1713</c:v>
                </c:pt>
                <c:pt idx="2214">
                  <c:v>1714</c:v>
                </c:pt>
                <c:pt idx="2215">
                  <c:v>1715</c:v>
                </c:pt>
                <c:pt idx="2216">
                  <c:v>1716</c:v>
                </c:pt>
                <c:pt idx="2217">
                  <c:v>1717</c:v>
                </c:pt>
                <c:pt idx="2218">
                  <c:v>1718</c:v>
                </c:pt>
                <c:pt idx="2219">
                  <c:v>1719</c:v>
                </c:pt>
                <c:pt idx="2220">
                  <c:v>1720</c:v>
                </c:pt>
                <c:pt idx="2221">
                  <c:v>1721</c:v>
                </c:pt>
                <c:pt idx="2222">
                  <c:v>1722</c:v>
                </c:pt>
                <c:pt idx="2223">
                  <c:v>1723</c:v>
                </c:pt>
                <c:pt idx="2224">
                  <c:v>1724</c:v>
                </c:pt>
                <c:pt idx="2225">
                  <c:v>1725</c:v>
                </c:pt>
                <c:pt idx="2226">
                  <c:v>1726</c:v>
                </c:pt>
                <c:pt idx="2227">
                  <c:v>1727</c:v>
                </c:pt>
                <c:pt idx="2228">
                  <c:v>1728</c:v>
                </c:pt>
                <c:pt idx="2229">
                  <c:v>1729</c:v>
                </c:pt>
                <c:pt idx="2230">
                  <c:v>1730</c:v>
                </c:pt>
                <c:pt idx="2231">
                  <c:v>1731</c:v>
                </c:pt>
                <c:pt idx="2232">
                  <c:v>1732</c:v>
                </c:pt>
                <c:pt idx="2233">
                  <c:v>1733</c:v>
                </c:pt>
                <c:pt idx="2234">
                  <c:v>1734</c:v>
                </c:pt>
                <c:pt idx="2235">
                  <c:v>1735</c:v>
                </c:pt>
                <c:pt idx="2236">
                  <c:v>1736</c:v>
                </c:pt>
                <c:pt idx="2237">
                  <c:v>1737</c:v>
                </c:pt>
                <c:pt idx="2238">
                  <c:v>1738</c:v>
                </c:pt>
                <c:pt idx="2239">
                  <c:v>1739</c:v>
                </c:pt>
                <c:pt idx="2240">
                  <c:v>1740</c:v>
                </c:pt>
                <c:pt idx="2241">
                  <c:v>1741</c:v>
                </c:pt>
                <c:pt idx="2242">
                  <c:v>1742</c:v>
                </c:pt>
                <c:pt idx="2243">
                  <c:v>1743</c:v>
                </c:pt>
                <c:pt idx="2244">
                  <c:v>1744</c:v>
                </c:pt>
                <c:pt idx="2245">
                  <c:v>1745</c:v>
                </c:pt>
                <c:pt idx="2246">
                  <c:v>1746</c:v>
                </c:pt>
                <c:pt idx="2247">
                  <c:v>1747</c:v>
                </c:pt>
                <c:pt idx="2248">
                  <c:v>1748</c:v>
                </c:pt>
                <c:pt idx="2249">
                  <c:v>1749</c:v>
                </c:pt>
                <c:pt idx="2250">
                  <c:v>1750</c:v>
                </c:pt>
                <c:pt idx="2251">
                  <c:v>1751</c:v>
                </c:pt>
                <c:pt idx="2252">
                  <c:v>1752</c:v>
                </c:pt>
                <c:pt idx="2253">
                  <c:v>1753</c:v>
                </c:pt>
                <c:pt idx="2254">
                  <c:v>1754</c:v>
                </c:pt>
                <c:pt idx="2255">
                  <c:v>1755</c:v>
                </c:pt>
                <c:pt idx="2256">
                  <c:v>1756</c:v>
                </c:pt>
                <c:pt idx="2257">
                  <c:v>1757</c:v>
                </c:pt>
                <c:pt idx="2258">
                  <c:v>1758</c:v>
                </c:pt>
                <c:pt idx="2259">
                  <c:v>1759</c:v>
                </c:pt>
                <c:pt idx="2260">
                  <c:v>1760</c:v>
                </c:pt>
                <c:pt idx="2261">
                  <c:v>1761</c:v>
                </c:pt>
                <c:pt idx="2262">
                  <c:v>1762</c:v>
                </c:pt>
                <c:pt idx="2263">
                  <c:v>1763</c:v>
                </c:pt>
                <c:pt idx="2264">
                  <c:v>1764</c:v>
                </c:pt>
                <c:pt idx="2265">
                  <c:v>1765</c:v>
                </c:pt>
                <c:pt idx="2266">
                  <c:v>1766</c:v>
                </c:pt>
                <c:pt idx="2267">
                  <c:v>1767</c:v>
                </c:pt>
                <c:pt idx="2268">
                  <c:v>1768</c:v>
                </c:pt>
                <c:pt idx="2269">
                  <c:v>1769</c:v>
                </c:pt>
                <c:pt idx="2270">
                  <c:v>1770</c:v>
                </c:pt>
                <c:pt idx="2271">
                  <c:v>1771</c:v>
                </c:pt>
                <c:pt idx="2272">
                  <c:v>1772</c:v>
                </c:pt>
                <c:pt idx="2273">
                  <c:v>1773</c:v>
                </c:pt>
                <c:pt idx="2274">
                  <c:v>1774</c:v>
                </c:pt>
                <c:pt idx="2275">
                  <c:v>1775</c:v>
                </c:pt>
                <c:pt idx="2276">
                  <c:v>1776</c:v>
                </c:pt>
                <c:pt idx="2277">
                  <c:v>1777</c:v>
                </c:pt>
                <c:pt idx="2278">
                  <c:v>1778</c:v>
                </c:pt>
                <c:pt idx="2279">
                  <c:v>1779</c:v>
                </c:pt>
                <c:pt idx="2280">
                  <c:v>1780</c:v>
                </c:pt>
                <c:pt idx="2281">
                  <c:v>1781</c:v>
                </c:pt>
                <c:pt idx="2282">
                  <c:v>1782</c:v>
                </c:pt>
                <c:pt idx="2283">
                  <c:v>1783</c:v>
                </c:pt>
                <c:pt idx="2284">
                  <c:v>1784</c:v>
                </c:pt>
                <c:pt idx="2285">
                  <c:v>1785</c:v>
                </c:pt>
                <c:pt idx="2286">
                  <c:v>1786</c:v>
                </c:pt>
                <c:pt idx="2287">
                  <c:v>1787</c:v>
                </c:pt>
                <c:pt idx="2288">
                  <c:v>1788</c:v>
                </c:pt>
                <c:pt idx="2289">
                  <c:v>1789</c:v>
                </c:pt>
                <c:pt idx="2290">
                  <c:v>1790</c:v>
                </c:pt>
                <c:pt idx="2291">
                  <c:v>1791</c:v>
                </c:pt>
                <c:pt idx="2292">
                  <c:v>1792</c:v>
                </c:pt>
                <c:pt idx="2293">
                  <c:v>1793</c:v>
                </c:pt>
                <c:pt idx="2294">
                  <c:v>1794</c:v>
                </c:pt>
                <c:pt idx="2295">
                  <c:v>1795</c:v>
                </c:pt>
                <c:pt idx="2296">
                  <c:v>1796</c:v>
                </c:pt>
                <c:pt idx="2297">
                  <c:v>1797</c:v>
                </c:pt>
                <c:pt idx="2298">
                  <c:v>1798</c:v>
                </c:pt>
                <c:pt idx="2299">
                  <c:v>1799</c:v>
                </c:pt>
                <c:pt idx="2300">
                  <c:v>1800</c:v>
                </c:pt>
                <c:pt idx="2301">
                  <c:v>1801</c:v>
                </c:pt>
                <c:pt idx="2302">
                  <c:v>1802</c:v>
                </c:pt>
                <c:pt idx="2303">
                  <c:v>1803</c:v>
                </c:pt>
                <c:pt idx="2304">
                  <c:v>1804</c:v>
                </c:pt>
                <c:pt idx="2305">
                  <c:v>1805</c:v>
                </c:pt>
                <c:pt idx="2306">
                  <c:v>1806</c:v>
                </c:pt>
                <c:pt idx="2307">
                  <c:v>1807</c:v>
                </c:pt>
                <c:pt idx="2308">
                  <c:v>1808</c:v>
                </c:pt>
                <c:pt idx="2309">
                  <c:v>1809</c:v>
                </c:pt>
                <c:pt idx="2310">
                  <c:v>1810</c:v>
                </c:pt>
                <c:pt idx="2311">
                  <c:v>1811</c:v>
                </c:pt>
                <c:pt idx="2312">
                  <c:v>1812</c:v>
                </c:pt>
                <c:pt idx="2313">
                  <c:v>1813</c:v>
                </c:pt>
                <c:pt idx="2314">
                  <c:v>1814</c:v>
                </c:pt>
                <c:pt idx="2315">
                  <c:v>1815</c:v>
                </c:pt>
                <c:pt idx="2316">
                  <c:v>1816</c:v>
                </c:pt>
                <c:pt idx="2317">
                  <c:v>1817</c:v>
                </c:pt>
                <c:pt idx="2318">
                  <c:v>1818</c:v>
                </c:pt>
                <c:pt idx="2319">
                  <c:v>1819</c:v>
                </c:pt>
                <c:pt idx="2320">
                  <c:v>1820</c:v>
                </c:pt>
                <c:pt idx="2321">
                  <c:v>1821</c:v>
                </c:pt>
                <c:pt idx="2322">
                  <c:v>1822</c:v>
                </c:pt>
                <c:pt idx="2323">
                  <c:v>1823</c:v>
                </c:pt>
                <c:pt idx="2324">
                  <c:v>1824</c:v>
                </c:pt>
                <c:pt idx="2325">
                  <c:v>1825</c:v>
                </c:pt>
                <c:pt idx="2326">
                  <c:v>1826</c:v>
                </c:pt>
                <c:pt idx="2327">
                  <c:v>1827</c:v>
                </c:pt>
                <c:pt idx="2328">
                  <c:v>1828</c:v>
                </c:pt>
                <c:pt idx="2329">
                  <c:v>1829</c:v>
                </c:pt>
                <c:pt idx="2330">
                  <c:v>1830</c:v>
                </c:pt>
                <c:pt idx="2331">
                  <c:v>1831</c:v>
                </c:pt>
                <c:pt idx="2332">
                  <c:v>1832</c:v>
                </c:pt>
                <c:pt idx="2333">
                  <c:v>1833</c:v>
                </c:pt>
                <c:pt idx="2334">
                  <c:v>1834</c:v>
                </c:pt>
                <c:pt idx="2335">
                  <c:v>1835</c:v>
                </c:pt>
                <c:pt idx="2336">
                  <c:v>1836</c:v>
                </c:pt>
                <c:pt idx="2337">
                  <c:v>1837</c:v>
                </c:pt>
                <c:pt idx="2338">
                  <c:v>1838</c:v>
                </c:pt>
                <c:pt idx="2339">
                  <c:v>1839</c:v>
                </c:pt>
                <c:pt idx="2340">
                  <c:v>1840</c:v>
                </c:pt>
                <c:pt idx="2341">
                  <c:v>1841</c:v>
                </c:pt>
                <c:pt idx="2342">
                  <c:v>1842</c:v>
                </c:pt>
                <c:pt idx="2343">
                  <c:v>1843</c:v>
                </c:pt>
                <c:pt idx="2344">
                  <c:v>1844</c:v>
                </c:pt>
                <c:pt idx="2345">
                  <c:v>1845</c:v>
                </c:pt>
                <c:pt idx="2346">
                  <c:v>1846</c:v>
                </c:pt>
                <c:pt idx="2347">
                  <c:v>1847</c:v>
                </c:pt>
                <c:pt idx="2348">
                  <c:v>1848</c:v>
                </c:pt>
                <c:pt idx="2349">
                  <c:v>1849</c:v>
                </c:pt>
                <c:pt idx="2350">
                  <c:v>1850</c:v>
                </c:pt>
                <c:pt idx="2351">
                  <c:v>1851</c:v>
                </c:pt>
                <c:pt idx="2352">
                  <c:v>1852</c:v>
                </c:pt>
                <c:pt idx="2353">
                  <c:v>1853</c:v>
                </c:pt>
                <c:pt idx="2354">
                  <c:v>1854</c:v>
                </c:pt>
                <c:pt idx="2355">
                  <c:v>1855</c:v>
                </c:pt>
                <c:pt idx="2356">
                  <c:v>1856</c:v>
                </c:pt>
                <c:pt idx="2357">
                  <c:v>1857</c:v>
                </c:pt>
                <c:pt idx="2358">
                  <c:v>1858</c:v>
                </c:pt>
                <c:pt idx="2359">
                  <c:v>1859</c:v>
                </c:pt>
                <c:pt idx="2360">
                  <c:v>1860</c:v>
                </c:pt>
                <c:pt idx="2361">
                  <c:v>1861</c:v>
                </c:pt>
                <c:pt idx="2362">
                  <c:v>1862</c:v>
                </c:pt>
                <c:pt idx="2363">
                  <c:v>1863</c:v>
                </c:pt>
                <c:pt idx="2364">
                  <c:v>1864</c:v>
                </c:pt>
                <c:pt idx="2365">
                  <c:v>1865</c:v>
                </c:pt>
                <c:pt idx="2366">
                  <c:v>1866</c:v>
                </c:pt>
                <c:pt idx="2367">
                  <c:v>1867</c:v>
                </c:pt>
                <c:pt idx="2368">
                  <c:v>1868</c:v>
                </c:pt>
                <c:pt idx="2369">
                  <c:v>1869</c:v>
                </c:pt>
                <c:pt idx="2370">
                  <c:v>1870</c:v>
                </c:pt>
                <c:pt idx="2371">
                  <c:v>1871</c:v>
                </c:pt>
                <c:pt idx="2372">
                  <c:v>1872</c:v>
                </c:pt>
                <c:pt idx="2373">
                  <c:v>1873</c:v>
                </c:pt>
                <c:pt idx="2374">
                  <c:v>1874</c:v>
                </c:pt>
                <c:pt idx="2375">
                  <c:v>1875</c:v>
                </c:pt>
                <c:pt idx="2376">
                  <c:v>1876</c:v>
                </c:pt>
                <c:pt idx="2377">
                  <c:v>1877</c:v>
                </c:pt>
                <c:pt idx="2378">
                  <c:v>1878</c:v>
                </c:pt>
                <c:pt idx="2379">
                  <c:v>1879</c:v>
                </c:pt>
                <c:pt idx="2380">
                  <c:v>1880</c:v>
                </c:pt>
                <c:pt idx="2381">
                  <c:v>1881</c:v>
                </c:pt>
                <c:pt idx="2382">
                  <c:v>1882</c:v>
                </c:pt>
                <c:pt idx="2383">
                  <c:v>1883</c:v>
                </c:pt>
                <c:pt idx="2384">
                  <c:v>1884</c:v>
                </c:pt>
                <c:pt idx="2385">
                  <c:v>1885</c:v>
                </c:pt>
                <c:pt idx="2386">
                  <c:v>1886</c:v>
                </c:pt>
                <c:pt idx="2387">
                  <c:v>1887</c:v>
                </c:pt>
                <c:pt idx="2388">
                  <c:v>1888</c:v>
                </c:pt>
                <c:pt idx="2389">
                  <c:v>1889</c:v>
                </c:pt>
                <c:pt idx="2390">
                  <c:v>1890</c:v>
                </c:pt>
                <c:pt idx="2391">
                  <c:v>1891</c:v>
                </c:pt>
                <c:pt idx="2392">
                  <c:v>1892</c:v>
                </c:pt>
                <c:pt idx="2393">
                  <c:v>1893</c:v>
                </c:pt>
                <c:pt idx="2394">
                  <c:v>1894</c:v>
                </c:pt>
                <c:pt idx="2395">
                  <c:v>1895</c:v>
                </c:pt>
                <c:pt idx="2396">
                  <c:v>1896</c:v>
                </c:pt>
                <c:pt idx="2397">
                  <c:v>1897</c:v>
                </c:pt>
                <c:pt idx="2398">
                  <c:v>1898</c:v>
                </c:pt>
                <c:pt idx="2399">
                  <c:v>1899</c:v>
                </c:pt>
                <c:pt idx="2400">
                  <c:v>1900</c:v>
                </c:pt>
                <c:pt idx="2401">
                  <c:v>1901</c:v>
                </c:pt>
                <c:pt idx="2402">
                  <c:v>1902</c:v>
                </c:pt>
                <c:pt idx="2403">
                  <c:v>1903</c:v>
                </c:pt>
                <c:pt idx="2404">
                  <c:v>1904</c:v>
                </c:pt>
                <c:pt idx="2405">
                  <c:v>1905</c:v>
                </c:pt>
                <c:pt idx="2406">
                  <c:v>1906</c:v>
                </c:pt>
                <c:pt idx="2407">
                  <c:v>1907</c:v>
                </c:pt>
                <c:pt idx="2408">
                  <c:v>1908</c:v>
                </c:pt>
                <c:pt idx="2409">
                  <c:v>1909</c:v>
                </c:pt>
                <c:pt idx="2410">
                  <c:v>1910</c:v>
                </c:pt>
                <c:pt idx="2411">
                  <c:v>1911</c:v>
                </c:pt>
                <c:pt idx="2412">
                  <c:v>1912</c:v>
                </c:pt>
                <c:pt idx="2413">
                  <c:v>1913</c:v>
                </c:pt>
                <c:pt idx="2414">
                  <c:v>1914</c:v>
                </c:pt>
                <c:pt idx="2415">
                  <c:v>1915</c:v>
                </c:pt>
                <c:pt idx="2416">
                  <c:v>1916</c:v>
                </c:pt>
                <c:pt idx="2417">
                  <c:v>1917</c:v>
                </c:pt>
                <c:pt idx="2418">
                  <c:v>1918</c:v>
                </c:pt>
                <c:pt idx="2419">
                  <c:v>1919</c:v>
                </c:pt>
                <c:pt idx="2420">
                  <c:v>1920</c:v>
                </c:pt>
                <c:pt idx="2421">
                  <c:v>1921</c:v>
                </c:pt>
                <c:pt idx="2422">
                  <c:v>1922</c:v>
                </c:pt>
                <c:pt idx="2423">
                  <c:v>1923</c:v>
                </c:pt>
                <c:pt idx="2424">
                  <c:v>1924</c:v>
                </c:pt>
                <c:pt idx="2425">
                  <c:v>1925</c:v>
                </c:pt>
                <c:pt idx="2426">
                  <c:v>1926</c:v>
                </c:pt>
                <c:pt idx="2427">
                  <c:v>1927</c:v>
                </c:pt>
                <c:pt idx="2428">
                  <c:v>1928</c:v>
                </c:pt>
                <c:pt idx="2429">
                  <c:v>1929</c:v>
                </c:pt>
                <c:pt idx="2430">
                  <c:v>1930</c:v>
                </c:pt>
                <c:pt idx="2431">
                  <c:v>1931</c:v>
                </c:pt>
                <c:pt idx="2432">
                  <c:v>1932</c:v>
                </c:pt>
                <c:pt idx="2433">
                  <c:v>1933</c:v>
                </c:pt>
                <c:pt idx="2434">
                  <c:v>1934</c:v>
                </c:pt>
                <c:pt idx="2435">
                  <c:v>1935</c:v>
                </c:pt>
                <c:pt idx="2436">
                  <c:v>1936</c:v>
                </c:pt>
                <c:pt idx="2437">
                  <c:v>1937</c:v>
                </c:pt>
                <c:pt idx="2438">
                  <c:v>1938</c:v>
                </c:pt>
                <c:pt idx="2439">
                  <c:v>1939</c:v>
                </c:pt>
                <c:pt idx="2440">
                  <c:v>1940</c:v>
                </c:pt>
                <c:pt idx="2441">
                  <c:v>1941</c:v>
                </c:pt>
                <c:pt idx="2442">
                  <c:v>1942</c:v>
                </c:pt>
                <c:pt idx="2443">
                  <c:v>1943</c:v>
                </c:pt>
                <c:pt idx="2444">
                  <c:v>1944</c:v>
                </c:pt>
                <c:pt idx="2445">
                  <c:v>1945</c:v>
                </c:pt>
                <c:pt idx="2446">
                  <c:v>1946</c:v>
                </c:pt>
                <c:pt idx="2447">
                  <c:v>1947</c:v>
                </c:pt>
                <c:pt idx="2448">
                  <c:v>1948</c:v>
                </c:pt>
                <c:pt idx="2449">
                  <c:v>1949</c:v>
                </c:pt>
                <c:pt idx="2450">
                  <c:v>1950</c:v>
                </c:pt>
                <c:pt idx="2451">
                  <c:v>1951</c:v>
                </c:pt>
                <c:pt idx="2452">
                  <c:v>1952</c:v>
                </c:pt>
                <c:pt idx="2453">
                  <c:v>1953</c:v>
                </c:pt>
                <c:pt idx="2454">
                  <c:v>1954</c:v>
                </c:pt>
                <c:pt idx="2455">
                  <c:v>1955</c:v>
                </c:pt>
                <c:pt idx="2456">
                  <c:v>1956</c:v>
                </c:pt>
                <c:pt idx="2457">
                  <c:v>1957</c:v>
                </c:pt>
                <c:pt idx="2458">
                  <c:v>1958</c:v>
                </c:pt>
                <c:pt idx="2459">
                  <c:v>1959</c:v>
                </c:pt>
                <c:pt idx="2460">
                  <c:v>1960</c:v>
                </c:pt>
                <c:pt idx="2461">
                  <c:v>1961</c:v>
                </c:pt>
                <c:pt idx="2462">
                  <c:v>1962</c:v>
                </c:pt>
                <c:pt idx="2463">
                  <c:v>1963</c:v>
                </c:pt>
                <c:pt idx="2464">
                  <c:v>1964</c:v>
                </c:pt>
                <c:pt idx="2465">
                  <c:v>1965</c:v>
                </c:pt>
                <c:pt idx="2466">
                  <c:v>1966</c:v>
                </c:pt>
                <c:pt idx="2467">
                  <c:v>1967</c:v>
                </c:pt>
                <c:pt idx="2468">
                  <c:v>1968</c:v>
                </c:pt>
                <c:pt idx="2469">
                  <c:v>1969</c:v>
                </c:pt>
                <c:pt idx="2470">
                  <c:v>1970</c:v>
                </c:pt>
                <c:pt idx="2471">
                  <c:v>1971</c:v>
                </c:pt>
                <c:pt idx="2472">
                  <c:v>1972</c:v>
                </c:pt>
                <c:pt idx="2473">
                  <c:v>1973</c:v>
                </c:pt>
                <c:pt idx="2474">
                  <c:v>1974</c:v>
                </c:pt>
                <c:pt idx="2475">
                  <c:v>1975</c:v>
                </c:pt>
                <c:pt idx="2476">
                  <c:v>1976</c:v>
                </c:pt>
                <c:pt idx="2477">
                  <c:v>1977</c:v>
                </c:pt>
                <c:pt idx="2478">
                  <c:v>1978</c:v>
                </c:pt>
                <c:pt idx="2479">
                  <c:v>1979</c:v>
                </c:pt>
                <c:pt idx="2480">
                  <c:v>1980</c:v>
                </c:pt>
                <c:pt idx="2481">
                  <c:v>1981</c:v>
                </c:pt>
                <c:pt idx="2482">
                  <c:v>1982</c:v>
                </c:pt>
                <c:pt idx="2483">
                  <c:v>1983</c:v>
                </c:pt>
                <c:pt idx="2484">
                  <c:v>1984</c:v>
                </c:pt>
                <c:pt idx="2485">
                  <c:v>1985</c:v>
                </c:pt>
                <c:pt idx="2486">
                  <c:v>1986</c:v>
                </c:pt>
                <c:pt idx="2487">
                  <c:v>1987</c:v>
                </c:pt>
                <c:pt idx="2488">
                  <c:v>1988</c:v>
                </c:pt>
                <c:pt idx="2489">
                  <c:v>1989</c:v>
                </c:pt>
                <c:pt idx="2490">
                  <c:v>1990</c:v>
                </c:pt>
                <c:pt idx="2491">
                  <c:v>1991</c:v>
                </c:pt>
                <c:pt idx="2492">
                  <c:v>1992</c:v>
                </c:pt>
                <c:pt idx="2493">
                  <c:v>1993</c:v>
                </c:pt>
                <c:pt idx="2494">
                  <c:v>1994</c:v>
                </c:pt>
                <c:pt idx="2495">
                  <c:v>1995</c:v>
                </c:pt>
                <c:pt idx="2496">
                  <c:v>1996</c:v>
                </c:pt>
                <c:pt idx="2497">
                  <c:v>1997</c:v>
                </c:pt>
                <c:pt idx="2498">
                  <c:v>1998</c:v>
                </c:pt>
                <c:pt idx="2499">
                  <c:v>1999</c:v>
                </c:pt>
                <c:pt idx="2500">
                  <c:v>2000</c:v>
                </c:pt>
                <c:pt idx="2501">
                  <c:v>2001</c:v>
                </c:pt>
                <c:pt idx="2502">
                  <c:v>2002</c:v>
                </c:pt>
                <c:pt idx="2503">
                  <c:v>2003</c:v>
                </c:pt>
                <c:pt idx="2504">
                  <c:v>2004</c:v>
                </c:pt>
                <c:pt idx="2505">
                  <c:v>2005</c:v>
                </c:pt>
                <c:pt idx="2506">
                  <c:v>2006</c:v>
                </c:pt>
                <c:pt idx="2507">
                  <c:v>2007</c:v>
                </c:pt>
                <c:pt idx="2508">
                  <c:v>2008</c:v>
                </c:pt>
              </c:numCache>
            </c:numRef>
          </c:cat>
          <c:val>
            <c:numRef>
              <c:f>'European Alps'!$B$3:$B$2511</c:f>
              <c:numCache>
                <c:formatCode>General</c:formatCode>
                <c:ptCount val="2509"/>
                <c:pt idx="102">
                  <c:v>159.11000000000001</c:v>
                </c:pt>
                <c:pt idx="103">
                  <c:v>209.11</c:v>
                </c:pt>
                <c:pt idx="104">
                  <c:v>159.85</c:v>
                </c:pt>
                <c:pt idx="105">
                  <c:v>197.24</c:v>
                </c:pt>
                <c:pt idx="106">
                  <c:v>130.52000000000001</c:v>
                </c:pt>
                <c:pt idx="107">
                  <c:v>124.51</c:v>
                </c:pt>
                <c:pt idx="108">
                  <c:v>168.21</c:v>
                </c:pt>
                <c:pt idx="109">
                  <c:v>156.33000000000001</c:v>
                </c:pt>
                <c:pt idx="110">
                  <c:v>186.53</c:v>
                </c:pt>
                <c:pt idx="111">
                  <c:v>143.57</c:v>
                </c:pt>
                <c:pt idx="112">
                  <c:v>211.16</c:v>
                </c:pt>
                <c:pt idx="113">
                  <c:v>162.49</c:v>
                </c:pt>
                <c:pt idx="114">
                  <c:v>217.69</c:v>
                </c:pt>
                <c:pt idx="115">
                  <c:v>291.14999999999998</c:v>
                </c:pt>
                <c:pt idx="116">
                  <c:v>290.27</c:v>
                </c:pt>
                <c:pt idx="117">
                  <c:v>189.76</c:v>
                </c:pt>
                <c:pt idx="118">
                  <c:v>212.56</c:v>
                </c:pt>
                <c:pt idx="119">
                  <c:v>217.34</c:v>
                </c:pt>
                <c:pt idx="120">
                  <c:v>236.58</c:v>
                </c:pt>
                <c:pt idx="121">
                  <c:v>290.37</c:v>
                </c:pt>
                <c:pt idx="122">
                  <c:v>295.12</c:v>
                </c:pt>
                <c:pt idx="123">
                  <c:v>236.71</c:v>
                </c:pt>
                <c:pt idx="124">
                  <c:v>249.3</c:v>
                </c:pt>
                <c:pt idx="125">
                  <c:v>235.28</c:v>
                </c:pt>
                <c:pt idx="126">
                  <c:v>263.91000000000003</c:v>
                </c:pt>
                <c:pt idx="127">
                  <c:v>246.9</c:v>
                </c:pt>
                <c:pt idx="128">
                  <c:v>217.95</c:v>
                </c:pt>
                <c:pt idx="129">
                  <c:v>245.69</c:v>
                </c:pt>
                <c:pt idx="130">
                  <c:v>293.69</c:v>
                </c:pt>
                <c:pt idx="131">
                  <c:v>230.47</c:v>
                </c:pt>
                <c:pt idx="132">
                  <c:v>286.14999999999998</c:v>
                </c:pt>
                <c:pt idx="133">
                  <c:v>267.91000000000003</c:v>
                </c:pt>
                <c:pt idx="134">
                  <c:v>257.52999999999997</c:v>
                </c:pt>
                <c:pt idx="135">
                  <c:v>236.47</c:v>
                </c:pt>
                <c:pt idx="136">
                  <c:v>247.16</c:v>
                </c:pt>
                <c:pt idx="137">
                  <c:v>259.07</c:v>
                </c:pt>
                <c:pt idx="138">
                  <c:v>269.54000000000002</c:v>
                </c:pt>
                <c:pt idx="139">
                  <c:v>338.94</c:v>
                </c:pt>
                <c:pt idx="140">
                  <c:v>238.73</c:v>
                </c:pt>
                <c:pt idx="141">
                  <c:v>296.3</c:v>
                </c:pt>
                <c:pt idx="142">
                  <c:v>255.04</c:v>
                </c:pt>
                <c:pt idx="143">
                  <c:v>285.45999999999998</c:v>
                </c:pt>
                <c:pt idx="144">
                  <c:v>237.91</c:v>
                </c:pt>
                <c:pt idx="145">
                  <c:v>260.51</c:v>
                </c:pt>
                <c:pt idx="146">
                  <c:v>202.08</c:v>
                </c:pt>
                <c:pt idx="147">
                  <c:v>270.77999999999997</c:v>
                </c:pt>
                <c:pt idx="148">
                  <c:v>241.03</c:v>
                </c:pt>
                <c:pt idx="149">
                  <c:v>231.16</c:v>
                </c:pt>
                <c:pt idx="150">
                  <c:v>275.32</c:v>
                </c:pt>
                <c:pt idx="151">
                  <c:v>296.48</c:v>
                </c:pt>
                <c:pt idx="152">
                  <c:v>283.88</c:v>
                </c:pt>
                <c:pt idx="153">
                  <c:v>178.48</c:v>
                </c:pt>
                <c:pt idx="154">
                  <c:v>167.01</c:v>
                </c:pt>
                <c:pt idx="155">
                  <c:v>182.57</c:v>
                </c:pt>
                <c:pt idx="156">
                  <c:v>198.72</c:v>
                </c:pt>
                <c:pt idx="157">
                  <c:v>235.32</c:v>
                </c:pt>
                <c:pt idx="158">
                  <c:v>238.75</c:v>
                </c:pt>
                <c:pt idx="159">
                  <c:v>248.08</c:v>
                </c:pt>
                <c:pt idx="160">
                  <c:v>227.33</c:v>
                </c:pt>
                <c:pt idx="161">
                  <c:v>204.52</c:v>
                </c:pt>
                <c:pt idx="162">
                  <c:v>179.08</c:v>
                </c:pt>
                <c:pt idx="163">
                  <c:v>168.78</c:v>
                </c:pt>
                <c:pt idx="164">
                  <c:v>208.41</c:v>
                </c:pt>
                <c:pt idx="165">
                  <c:v>283.73</c:v>
                </c:pt>
                <c:pt idx="166">
                  <c:v>239.16</c:v>
                </c:pt>
                <c:pt idx="167">
                  <c:v>262.5</c:v>
                </c:pt>
                <c:pt idx="168">
                  <c:v>277.27</c:v>
                </c:pt>
                <c:pt idx="169">
                  <c:v>315.91000000000003</c:v>
                </c:pt>
                <c:pt idx="170">
                  <c:v>258.33</c:v>
                </c:pt>
                <c:pt idx="171">
                  <c:v>215.17</c:v>
                </c:pt>
                <c:pt idx="172">
                  <c:v>217.84</c:v>
                </c:pt>
                <c:pt idx="173">
                  <c:v>203.7</c:v>
                </c:pt>
                <c:pt idx="174">
                  <c:v>221.13</c:v>
                </c:pt>
                <c:pt idx="175">
                  <c:v>205.21</c:v>
                </c:pt>
                <c:pt idx="176">
                  <c:v>189.72</c:v>
                </c:pt>
                <c:pt idx="177">
                  <c:v>158.36000000000001</c:v>
                </c:pt>
                <c:pt idx="178">
                  <c:v>156.32</c:v>
                </c:pt>
                <c:pt idx="179">
                  <c:v>184.27</c:v>
                </c:pt>
                <c:pt idx="180">
                  <c:v>202.13</c:v>
                </c:pt>
                <c:pt idx="181">
                  <c:v>209.36</c:v>
                </c:pt>
                <c:pt idx="182">
                  <c:v>205.93</c:v>
                </c:pt>
                <c:pt idx="183">
                  <c:v>185.75</c:v>
                </c:pt>
                <c:pt idx="184">
                  <c:v>220.69</c:v>
                </c:pt>
                <c:pt idx="185">
                  <c:v>211.56</c:v>
                </c:pt>
                <c:pt idx="186">
                  <c:v>204.69</c:v>
                </c:pt>
                <c:pt idx="187">
                  <c:v>185.76</c:v>
                </c:pt>
                <c:pt idx="188">
                  <c:v>146.18</c:v>
                </c:pt>
                <c:pt idx="189">
                  <c:v>116.91</c:v>
                </c:pt>
                <c:pt idx="190">
                  <c:v>142.44</c:v>
                </c:pt>
                <c:pt idx="191">
                  <c:v>191.07</c:v>
                </c:pt>
                <c:pt idx="192">
                  <c:v>255.48</c:v>
                </c:pt>
                <c:pt idx="193">
                  <c:v>270.35000000000002</c:v>
                </c:pt>
                <c:pt idx="194">
                  <c:v>221.3</c:v>
                </c:pt>
                <c:pt idx="195">
                  <c:v>213.47</c:v>
                </c:pt>
                <c:pt idx="196">
                  <c:v>203.49</c:v>
                </c:pt>
                <c:pt idx="197">
                  <c:v>268.14999999999998</c:v>
                </c:pt>
                <c:pt idx="198">
                  <c:v>217.46</c:v>
                </c:pt>
                <c:pt idx="199">
                  <c:v>217.1</c:v>
                </c:pt>
                <c:pt idx="200">
                  <c:v>167.52</c:v>
                </c:pt>
                <c:pt idx="201">
                  <c:v>190.14</c:v>
                </c:pt>
                <c:pt idx="202">
                  <c:v>166.24</c:v>
                </c:pt>
                <c:pt idx="203">
                  <c:v>161.69</c:v>
                </c:pt>
                <c:pt idx="204">
                  <c:v>149.36000000000001</c:v>
                </c:pt>
                <c:pt idx="205">
                  <c:v>207.64</c:v>
                </c:pt>
                <c:pt idx="206">
                  <c:v>192.42</c:v>
                </c:pt>
                <c:pt idx="207">
                  <c:v>202.39</c:v>
                </c:pt>
                <c:pt idx="208">
                  <c:v>270.61</c:v>
                </c:pt>
                <c:pt idx="209">
                  <c:v>247.54</c:v>
                </c:pt>
                <c:pt idx="210">
                  <c:v>235.66</c:v>
                </c:pt>
                <c:pt idx="211">
                  <c:v>252.49</c:v>
                </c:pt>
                <c:pt idx="212">
                  <c:v>227.58</c:v>
                </c:pt>
                <c:pt idx="213">
                  <c:v>249.58</c:v>
                </c:pt>
                <c:pt idx="214">
                  <c:v>195.08</c:v>
                </c:pt>
                <c:pt idx="215">
                  <c:v>202.5</c:v>
                </c:pt>
                <c:pt idx="216">
                  <c:v>227.68</c:v>
                </c:pt>
                <c:pt idx="217">
                  <c:v>230.63</c:v>
                </c:pt>
                <c:pt idx="218">
                  <c:v>238.35</c:v>
                </c:pt>
                <c:pt idx="219">
                  <c:v>195.87</c:v>
                </c:pt>
                <c:pt idx="220">
                  <c:v>153.38</c:v>
                </c:pt>
                <c:pt idx="221">
                  <c:v>140.02000000000001</c:v>
                </c:pt>
                <c:pt idx="222">
                  <c:v>189.7</c:v>
                </c:pt>
                <c:pt idx="223">
                  <c:v>199.25</c:v>
                </c:pt>
                <c:pt idx="224">
                  <c:v>211.52</c:v>
                </c:pt>
                <c:pt idx="225">
                  <c:v>211.24</c:v>
                </c:pt>
                <c:pt idx="226">
                  <c:v>209.14</c:v>
                </c:pt>
                <c:pt idx="227">
                  <c:v>237.34</c:v>
                </c:pt>
                <c:pt idx="228">
                  <c:v>185.3</c:v>
                </c:pt>
                <c:pt idx="229">
                  <c:v>191.58</c:v>
                </c:pt>
                <c:pt idx="230">
                  <c:v>198.66</c:v>
                </c:pt>
                <c:pt idx="231">
                  <c:v>197.77</c:v>
                </c:pt>
                <c:pt idx="232">
                  <c:v>166.58</c:v>
                </c:pt>
                <c:pt idx="233">
                  <c:v>190.8</c:v>
                </c:pt>
                <c:pt idx="234">
                  <c:v>212.95</c:v>
                </c:pt>
                <c:pt idx="235">
                  <c:v>239.99</c:v>
                </c:pt>
                <c:pt idx="236">
                  <c:v>204.43</c:v>
                </c:pt>
                <c:pt idx="237">
                  <c:v>177.71</c:v>
                </c:pt>
                <c:pt idx="238">
                  <c:v>178.87</c:v>
                </c:pt>
                <c:pt idx="239">
                  <c:v>281.25</c:v>
                </c:pt>
                <c:pt idx="240">
                  <c:v>243.79</c:v>
                </c:pt>
                <c:pt idx="241">
                  <c:v>223.87</c:v>
                </c:pt>
                <c:pt idx="242">
                  <c:v>212.56</c:v>
                </c:pt>
                <c:pt idx="243">
                  <c:v>224.05</c:v>
                </c:pt>
                <c:pt idx="244">
                  <c:v>211.82</c:v>
                </c:pt>
                <c:pt idx="245">
                  <c:v>167.65</c:v>
                </c:pt>
                <c:pt idx="246">
                  <c:v>224.55</c:v>
                </c:pt>
                <c:pt idx="247">
                  <c:v>211.55</c:v>
                </c:pt>
                <c:pt idx="248">
                  <c:v>275.5</c:v>
                </c:pt>
                <c:pt idx="249">
                  <c:v>215.5</c:v>
                </c:pt>
                <c:pt idx="250">
                  <c:v>164.22</c:v>
                </c:pt>
                <c:pt idx="251">
                  <c:v>161.03</c:v>
                </c:pt>
                <c:pt idx="252">
                  <c:v>223.93</c:v>
                </c:pt>
                <c:pt idx="253">
                  <c:v>248.65</c:v>
                </c:pt>
                <c:pt idx="254">
                  <c:v>222.9</c:v>
                </c:pt>
                <c:pt idx="255">
                  <c:v>278.31</c:v>
                </c:pt>
                <c:pt idx="256">
                  <c:v>210.46</c:v>
                </c:pt>
                <c:pt idx="257">
                  <c:v>230.92</c:v>
                </c:pt>
                <c:pt idx="258">
                  <c:v>186.88</c:v>
                </c:pt>
                <c:pt idx="259">
                  <c:v>219.78</c:v>
                </c:pt>
                <c:pt idx="260">
                  <c:v>212.44</c:v>
                </c:pt>
                <c:pt idx="261">
                  <c:v>235.25</c:v>
                </c:pt>
                <c:pt idx="262">
                  <c:v>243.88</c:v>
                </c:pt>
                <c:pt idx="263">
                  <c:v>178.05</c:v>
                </c:pt>
                <c:pt idx="264">
                  <c:v>226.07</c:v>
                </c:pt>
                <c:pt idx="265">
                  <c:v>180.35</c:v>
                </c:pt>
                <c:pt idx="266">
                  <c:v>202.86</c:v>
                </c:pt>
                <c:pt idx="267">
                  <c:v>248.78</c:v>
                </c:pt>
                <c:pt idx="268">
                  <c:v>276.49</c:v>
                </c:pt>
                <c:pt idx="269">
                  <c:v>209.78</c:v>
                </c:pt>
                <c:pt idx="270">
                  <c:v>168.66</c:v>
                </c:pt>
                <c:pt idx="271">
                  <c:v>176.67</c:v>
                </c:pt>
                <c:pt idx="272">
                  <c:v>245.05</c:v>
                </c:pt>
                <c:pt idx="273">
                  <c:v>220.82</c:v>
                </c:pt>
                <c:pt idx="274">
                  <c:v>272.76</c:v>
                </c:pt>
                <c:pt idx="275">
                  <c:v>205.73</c:v>
                </c:pt>
                <c:pt idx="276">
                  <c:v>215.81</c:v>
                </c:pt>
                <c:pt idx="277">
                  <c:v>230.53</c:v>
                </c:pt>
                <c:pt idx="278">
                  <c:v>222.55</c:v>
                </c:pt>
                <c:pt idx="279">
                  <c:v>279.55</c:v>
                </c:pt>
                <c:pt idx="280">
                  <c:v>244.47</c:v>
                </c:pt>
                <c:pt idx="281">
                  <c:v>254.43</c:v>
                </c:pt>
                <c:pt idx="282">
                  <c:v>175.36</c:v>
                </c:pt>
                <c:pt idx="283">
                  <c:v>198.04</c:v>
                </c:pt>
                <c:pt idx="284">
                  <c:v>222.18</c:v>
                </c:pt>
                <c:pt idx="285">
                  <c:v>194.58</c:v>
                </c:pt>
                <c:pt idx="286">
                  <c:v>235.8</c:v>
                </c:pt>
                <c:pt idx="287">
                  <c:v>166.72</c:v>
                </c:pt>
                <c:pt idx="288">
                  <c:v>213.68</c:v>
                </c:pt>
                <c:pt idx="289">
                  <c:v>222.7</c:v>
                </c:pt>
                <c:pt idx="290">
                  <c:v>251.57</c:v>
                </c:pt>
                <c:pt idx="291">
                  <c:v>277.04000000000002</c:v>
                </c:pt>
                <c:pt idx="292">
                  <c:v>244.22</c:v>
                </c:pt>
                <c:pt idx="293">
                  <c:v>188.43</c:v>
                </c:pt>
                <c:pt idx="294">
                  <c:v>172.82</c:v>
                </c:pt>
                <c:pt idx="295">
                  <c:v>149.22999999999999</c:v>
                </c:pt>
                <c:pt idx="296">
                  <c:v>158.41999999999999</c:v>
                </c:pt>
                <c:pt idx="297">
                  <c:v>204.46</c:v>
                </c:pt>
                <c:pt idx="298">
                  <c:v>248.79</c:v>
                </c:pt>
                <c:pt idx="299">
                  <c:v>220.05</c:v>
                </c:pt>
                <c:pt idx="300">
                  <c:v>240.16</c:v>
                </c:pt>
                <c:pt idx="301">
                  <c:v>211.85</c:v>
                </c:pt>
                <c:pt idx="302">
                  <c:v>204.55</c:v>
                </c:pt>
                <c:pt idx="303">
                  <c:v>184.66</c:v>
                </c:pt>
                <c:pt idx="304">
                  <c:v>205.65</c:v>
                </c:pt>
                <c:pt idx="305">
                  <c:v>201.07</c:v>
                </c:pt>
                <c:pt idx="306">
                  <c:v>192.62</c:v>
                </c:pt>
                <c:pt idx="307">
                  <c:v>181.3</c:v>
                </c:pt>
                <c:pt idx="308">
                  <c:v>213.71</c:v>
                </c:pt>
                <c:pt idx="309">
                  <c:v>279.23</c:v>
                </c:pt>
                <c:pt idx="310">
                  <c:v>277.33</c:v>
                </c:pt>
                <c:pt idx="311">
                  <c:v>233</c:v>
                </c:pt>
                <c:pt idx="312">
                  <c:v>220.67</c:v>
                </c:pt>
                <c:pt idx="313">
                  <c:v>194.15</c:v>
                </c:pt>
                <c:pt idx="314">
                  <c:v>188.5</c:v>
                </c:pt>
                <c:pt idx="315">
                  <c:v>215.74</c:v>
                </c:pt>
                <c:pt idx="316">
                  <c:v>243.95</c:v>
                </c:pt>
                <c:pt idx="317">
                  <c:v>238.22</c:v>
                </c:pt>
                <c:pt idx="318">
                  <c:v>209.26</c:v>
                </c:pt>
                <c:pt idx="319">
                  <c:v>271.39999999999998</c:v>
                </c:pt>
                <c:pt idx="320">
                  <c:v>270.47000000000003</c:v>
                </c:pt>
                <c:pt idx="321">
                  <c:v>184.5</c:v>
                </c:pt>
                <c:pt idx="322">
                  <c:v>180.92</c:v>
                </c:pt>
                <c:pt idx="323">
                  <c:v>191.59</c:v>
                </c:pt>
                <c:pt idx="324">
                  <c:v>204.55</c:v>
                </c:pt>
                <c:pt idx="325">
                  <c:v>240.66</c:v>
                </c:pt>
                <c:pt idx="326">
                  <c:v>288.14999999999998</c:v>
                </c:pt>
                <c:pt idx="327">
                  <c:v>268.77999999999997</c:v>
                </c:pt>
                <c:pt idx="328">
                  <c:v>201.38</c:v>
                </c:pt>
                <c:pt idx="329">
                  <c:v>209.52</c:v>
                </c:pt>
                <c:pt idx="330">
                  <c:v>259.17</c:v>
                </c:pt>
                <c:pt idx="331">
                  <c:v>196.37</c:v>
                </c:pt>
                <c:pt idx="332">
                  <c:v>222.92</c:v>
                </c:pt>
                <c:pt idx="333">
                  <c:v>194.79</c:v>
                </c:pt>
                <c:pt idx="334">
                  <c:v>229.37</c:v>
                </c:pt>
                <c:pt idx="335">
                  <c:v>218.43</c:v>
                </c:pt>
                <c:pt idx="336">
                  <c:v>282.3</c:v>
                </c:pt>
                <c:pt idx="337">
                  <c:v>333.59</c:v>
                </c:pt>
                <c:pt idx="338">
                  <c:v>269.38</c:v>
                </c:pt>
                <c:pt idx="339">
                  <c:v>266.2</c:v>
                </c:pt>
                <c:pt idx="340">
                  <c:v>256.8</c:v>
                </c:pt>
                <c:pt idx="341">
                  <c:v>252.99</c:v>
                </c:pt>
                <c:pt idx="342">
                  <c:v>256.23</c:v>
                </c:pt>
                <c:pt idx="343">
                  <c:v>324.31</c:v>
                </c:pt>
                <c:pt idx="344">
                  <c:v>289.23</c:v>
                </c:pt>
                <c:pt idx="345">
                  <c:v>245.75</c:v>
                </c:pt>
                <c:pt idx="346">
                  <c:v>180.6</c:v>
                </c:pt>
                <c:pt idx="347">
                  <c:v>227.72</c:v>
                </c:pt>
                <c:pt idx="348">
                  <c:v>284.20999999999998</c:v>
                </c:pt>
                <c:pt idx="349">
                  <c:v>266.60000000000002</c:v>
                </c:pt>
                <c:pt idx="350">
                  <c:v>229.09</c:v>
                </c:pt>
                <c:pt idx="351">
                  <c:v>208.8</c:v>
                </c:pt>
                <c:pt idx="352">
                  <c:v>292.77999999999997</c:v>
                </c:pt>
                <c:pt idx="353">
                  <c:v>300.60000000000002</c:v>
                </c:pt>
                <c:pt idx="354">
                  <c:v>284.2</c:v>
                </c:pt>
                <c:pt idx="355">
                  <c:v>214.48</c:v>
                </c:pt>
                <c:pt idx="356">
                  <c:v>179.86</c:v>
                </c:pt>
                <c:pt idx="357">
                  <c:v>162.82</c:v>
                </c:pt>
                <c:pt idx="358">
                  <c:v>182.2</c:v>
                </c:pt>
                <c:pt idx="359">
                  <c:v>185.53</c:v>
                </c:pt>
                <c:pt idx="360">
                  <c:v>241.41</c:v>
                </c:pt>
                <c:pt idx="361">
                  <c:v>245.47</c:v>
                </c:pt>
                <c:pt idx="362">
                  <c:v>234.03</c:v>
                </c:pt>
                <c:pt idx="363">
                  <c:v>191.81</c:v>
                </c:pt>
                <c:pt idx="364">
                  <c:v>181.88</c:v>
                </c:pt>
                <c:pt idx="365">
                  <c:v>229.15</c:v>
                </c:pt>
                <c:pt idx="366">
                  <c:v>190.13</c:v>
                </c:pt>
                <c:pt idx="367">
                  <c:v>231.49</c:v>
                </c:pt>
                <c:pt idx="368">
                  <c:v>270.25</c:v>
                </c:pt>
                <c:pt idx="369">
                  <c:v>231.69</c:v>
                </c:pt>
                <c:pt idx="370">
                  <c:v>202.97</c:v>
                </c:pt>
                <c:pt idx="371">
                  <c:v>229.38</c:v>
                </c:pt>
                <c:pt idx="372">
                  <c:v>245.13</c:v>
                </c:pt>
                <c:pt idx="373">
                  <c:v>220.46</c:v>
                </c:pt>
                <c:pt idx="374">
                  <c:v>221.89</c:v>
                </c:pt>
                <c:pt idx="375">
                  <c:v>255.16</c:v>
                </c:pt>
                <c:pt idx="376">
                  <c:v>290.33999999999997</c:v>
                </c:pt>
                <c:pt idx="377">
                  <c:v>268.83</c:v>
                </c:pt>
                <c:pt idx="378">
                  <c:v>301.19</c:v>
                </c:pt>
                <c:pt idx="379">
                  <c:v>314.52999999999997</c:v>
                </c:pt>
                <c:pt idx="380">
                  <c:v>322.91000000000003</c:v>
                </c:pt>
                <c:pt idx="381">
                  <c:v>295.98</c:v>
                </c:pt>
                <c:pt idx="382">
                  <c:v>260.57</c:v>
                </c:pt>
                <c:pt idx="383">
                  <c:v>260.23</c:v>
                </c:pt>
                <c:pt idx="384">
                  <c:v>260.19</c:v>
                </c:pt>
                <c:pt idx="385">
                  <c:v>239.54</c:v>
                </c:pt>
                <c:pt idx="386">
                  <c:v>190.72</c:v>
                </c:pt>
                <c:pt idx="387">
                  <c:v>217.72</c:v>
                </c:pt>
                <c:pt idx="388">
                  <c:v>230.35</c:v>
                </c:pt>
                <c:pt idx="389">
                  <c:v>271.18</c:v>
                </c:pt>
                <c:pt idx="390">
                  <c:v>259.5</c:v>
                </c:pt>
                <c:pt idx="391">
                  <c:v>247.49</c:v>
                </c:pt>
                <c:pt idx="392">
                  <c:v>239.82</c:v>
                </c:pt>
                <c:pt idx="393">
                  <c:v>261.12</c:v>
                </c:pt>
                <c:pt idx="394">
                  <c:v>298.14</c:v>
                </c:pt>
                <c:pt idx="395">
                  <c:v>271.37</c:v>
                </c:pt>
                <c:pt idx="396">
                  <c:v>269.5</c:v>
                </c:pt>
                <c:pt idx="397">
                  <c:v>297.14999999999998</c:v>
                </c:pt>
                <c:pt idx="398">
                  <c:v>279.52999999999997</c:v>
                </c:pt>
                <c:pt idx="399">
                  <c:v>279.61</c:v>
                </c:pt>
                <c:pt idx="400">
                  <c:v>256.18</c:v>
                </c:pt>
                <c:pt idx="401">
                  <c:v>291.48</c:v>
                </c:pt>
                <c:pt idx="402">
                  <c:v>304.2</c:v>
                </c:pt>
                <c:pt idx="403">
                  <c:v>322.66000000000003</c:v>
                </c:pt>
                <c:pt idx="404">
                  <c:v>325.41000000000003</c:v>
                </c:pt>
                <c:pt idx="405">
                  <c:v>323.91000000000003</c:v>
                </c:pt>
                <c:pt idx="406">
                  <c:v>310.74</c:v>
                </c:pt>
                <c:pt idx="407">
                  <c:v>325.89999999999998</c:v>
                </c:pt>
                <c:pt idx="408">
                  <c:v>249.75</c:v>
                </c:pt>
                <c:pt idx="409">
                  <c:v>201.58</c:v>
                </c:pt>
                <c:pt idx="410">
                  <c:v>201.24</c:v>
                </c:pt>
                <c:pt idx="411">
                  <c:v>242.34</c:v>
                </c:pt>
                <c:pt idx="412">
                  <c:v>265.73</c:v>
                </c:pt>
                <c:pt idx="413">
                  <c:v>235.82</c:v>
                </c:pt>
                <c:pt idx="414">
                  <c:v>237.23</c:v>
                </c:pt>
                <c:pt idx="415">
                  <c:v>280.42</c:v>
                </c:pt>
                <c:pt idx="416">
                  <c:v>303.45999999999998</c:v>
                </c:pt>
                <c:pt idx="417">
                  <c:v>302.64999999999998</c:v>
                </c:pt>
                <c:pt idx="418">
                  <c:v>320.82</c:v>
                </c:pt>
                <c:pt idx="419">
                  <c:v>273.62</c:v>
                </c:pt>
                <c:pt idx="420">
                  <c:v>253.51</c:v>
                </c:pt>
                <c:pt idx="421">
                  <c:v>237.67</c:v>
                </c:pt>
                <c:pt idx="422">
                  <c:v>250.97</c:v>
                </c:pt>
                <c:pt idx="423">
                  <c:v>231.72</c:v>
                </c:pt>
                <c:pt idx="424">
                  <c:v>239.75</c:v>
                </c:pt>
                <c:pt idx="425">
                  <c:v>277.2</c:v>
                </c:pt>
                <c:pt idx="426">
                  <c:v>239.6</c:v>
                </c:pt>
                <c:pt idx="427">
                  <c:v>233.7</c:v>
                </c:pt>
                <c:pt idx="428">
                  <c:v>282.85000000000002</c:v>
                </c:pt>
                <c:pt idx="429">
                  <c:v>297.98</c:v>
                </c:pt>
                <c:pt idx="430">
                  <c:v>251.39</c:v>
                </c:pt>
                <c:pt idx="431">
                  <c:v>215.78</c:v>
                </c:pt>
                <c:pt idx="432">
                  <c:v>211.02</c:v>
                </c:pt>
                <c:pt idx="433">
                  <c:v>223.59</c:v>
                </c:pt>
                <c:pt idx="434">
                  <c:v>232.03</c:v>
                </c:pt>
                <c:pt idx="435">
                  <c:v>230.1</c:v>
                </c:pt>
                <c:pt idx="436">
                  <c:v>218.87</c:v>
                </c:pt>
                <c:pt idx="437">
                  <c:v>203.44</c:v>
                </c:pt>
                <c:pt idx="438">
                  <c:v>202.93</c:v>
                </c:pt>
                <c:pt idx="439">
                  <c:v>219.56</c:v>
                </c:pt>
                <c:pt idx="440">
                  <c:v>243.86</c:v>
                </c:pt>
                <c:pt idx="441">
                  <c:v>242.33</c:v>
                </c:pt>
                <c:pt idx="442">
                  <c:v>230.28</c:v>
                </c:pt>
                <c:pt idx="443">
                  <c:v>215.5</c:v>
                </c:pt>
                <c:pt idx="444">
                  <c:v>243.37</c:v>
                </c:pt>
                <c:pt idx="445">
                  <c:v>243.44</c:v>
                </c:pt>
                <c:pt idx="446">
                  <c:v>204.14</c:v>
                </c:pt>
                <c:pt idx="447">
                  <c:v>183.12</c:v>
                </c:pt>
                <c:pt idx="448">
                  <c:v>212.63</c:v>
                </c:pt>
                <c:pt idx="449">
                  <c:v>208.89</c:v>
                </c:pt>
                <c:pt idx="450">
                  <c:v>246.64</c:v>
                </c:pt>
                <c:pt idx="451">
                  <c:v>282.39999999999998</c:v>
                </c:pt>
                <c:pt idx="452">
                  <c:v>222.67</c:v>
                </c:pt>
                <c:pt idx="453">
                  <c:v>207.57</c:v>
                </c:pt>
                <c:pt idx="454">
                  <c:v>220.83</c:v>
                </c:pt>
                <c:pt idx="455">
                  <c:v>179.04</c:v>
                </c:pt>
                <c:pt idx="456">
                  <c:v>224.6</c:v>
                </c:pt>
                <c:pt idx="457">
                  <c:v>203.26</c:v>
                </c:pt>
                <c:pt idx="458">
                  <c:v>168.65</c:v>
                </c:pt>
                <c:pt idx="459">
                  <c:v>178.18</c:v>
                </c:pt>
                <c:pt idx="460">
                  <c:v>113.69</c:v>
                </c:pt>
                <c:pt idx="461">
                  <c:v>117.54</c:v>
                </c:pt>
                <c:pt idx="462">
                  <c:v>162.93</c:v>
                </c:pt>
                <c:pt idx="463">
                  <c:v>166.72</c:v>
                </c:pt>
                <c:pt idx="464">
                  <c:v>172.96</c:v>
                </c:pt>
                <c:pt idx="465">
                  <c:v>205.2</c:v>
                </c:pt>
                <c:pt idx="466">
                  <c:v>155.63999999999999</c:v>
                </c:pt>
                <c:pt idx="467">
                  <c:v>212.84</c:v>
                </c:pt>
                <c:pt idx="468">
                  <c:v>197</c:v>
                </c:pt>
                <c:pt idx="469">
                  <c:v>217.45</c:v>
                </c:pt>
                <c:pt idx="470">
                  <c:v>214.38</c:v>
                </c:pt>
                <c:pt idx="471">
                  <c:v>188.24</c:v>
                </c:pt>
                <c:pt idx="472">
                  <c:v>191.35</c:v>
                </c:pt>
                <c:pt idx="473">
                  <c:v>197.83</c:v>
                </c:pt>
                <c:pt idx="474">
                  <c:v>237.65</c:v>
                </c:pt>
                <c:pt idx="475">
                  <c:v>234.92</c:v>
                </c:pt>
                <c:pt idx="476">
                  <c:v>234.17</c:v>
                </c:pt>
                <c:pt idx="477">
                  <c:v>163.38999999999999</c:v>
                </c:pt>
                <c:pt idx="478">
                  <c:v>203.42</c:v>
                </c:pt>
                <c:pt idx="479">
                  <c:v>259.49</c:v>
                </c:pt>
                <c:pt idx="480">
                  <c:v>233.97</c:v>
                </c:pt>
                <c:pt idx="481">
                  <c:v>228.15</c:v>
                </c:pt>
                <c:pt idx="482">
                  <c:v>237.25</c:v>
                </c:pt>
                <c:pt idx="483">
                  <c:v>261.41000000000003</c:v>
                </c:pt>
                <c:pt idx="484">
                  <c:v>222.94</c:v>
                </c:pt>
                <c:pt idx="485">
                  <c:v>221.32</c:v>
                </c:pt>
                <c:pt idx="486">
                  <c:v>211.76</c:v>
                </c:pt>
                <c:pt idx="487">
                  <c:v>224.66</c:v>
                </c:pt>
                <c:pt idx="488">
                  <c:v>219.02</c:v>
                </c:pt>
                <c:pt idx="489">
                  <c:v>233.78</c:v>
                </c:pt>
                <c:pt idx="490">
                  <c:v>210.84</c:v>
                </c:pt>
                <c:pt idx="491">
                  <c:v>278.14</c:v>
                </c:pt>
                <c:pt idx="492">
                  <c:v>293.82</c:v>
                </c:pt>
                <c:pt idx="493">
                  <c:v>261.63</c:v>
                </c:pt>
                <c:pt idx="494">
                  <c:v>269.61</c:v>
                </c:pt>
                <c:pt idx="495">
                  <c:v>193.56</c:v>
                </c:pt>
                <c:pt idx="496">
                  <c:v>191.59</c:v>
                </c:pt>
                <c:pt idx="497">
                  <c:v>179.42</c:v>
                </c:pt>
                <c:pt idx="498">
                  <c:v>185.24</c:v>
                </c:pt>
                <c:pt idx="499">
                  <c:v>228.97</c:v>
                </c:pt>
                <c:pt idx="500">
                  <c:v>213.8</c:v>
                </c:pt>
                <c:pt idx="501">
                  <c:v>210.93</c:v>
                </c:pt>
                <c:pt idx="502">
                  <c:v>223.4</c:v>
                </c:pt>
                <c:pt idx="503">
                  <c:v>228.12</c:v>
                </c:pt>
                <c:pt idx="504">
                  <c:v>169.03</c:v>
                </c:pt>
                <c:pt idx="505">
                  <c:v>190.93</c:v>
                </c:pt>
                <c:pt idx="506">
                  <c:v>220.59</c:v>
                </c:pt>
                <c:pt idx="507">
                  <c:v>226.15</c:v>
                </c:pt>
                <c:pt idx="508">
                  <c:v>221.76</c:v>
                </c:pt>
                <c:pt idx="509">
                  <c:v>229.27</c:v>
                </c:pt>
                <c:pt idx="510">
                  <c:v>186.54</c:v>
                </c:pt>
                <c:pt idx="511">
                  <c:v>170.91</c:v>
                </c:pt>
                <c:pt idx="512">
                  <c:v>167.63</c:v>
                </c:pt>
                <c:pt idx="513">
                  <c:v>137.94</c:v>
                </c:pt>
                <c:pt idx="514">
                  <c:v>180.2</c:v>
                </c:pt>
                <c:pt idx="515">
                  <c:v>208.59</c:v>
                </c:pt>
                <c:pt idx="516">
                  <c:v>202.64</c:v>
                </c:pt>
                <c:pt idx="517">
                  <c:v>248.84</c:v>
                </c:pt>
                <c:pt idx="518">
                  <c:v>236.54</c:v>
                </c:pt>
                <c:pt idx="519">
                  <c:v>214.68</c:v>
                </c:pt>
                <c:pt idx="520">
                  <c:v>221.24</c:v>
                </c:pt>
                <c:pt idx="521">
                  <c:v>164.48</c:v>
                </c:pt>
                <c:pt idx="522">
                  <c:v>184.41</c:v>
                </c:pt>
                <c:pt idx="523">
                  <c:v>183.55</c:v>
                </c:pt>
                <c:pt idx="524">
                  <c:v>243.26</c:v>
                </c:pt>
                <c:pt idx="525">
                  <c:v>157.91999999999999</c:v>
                </c:pt>
                <c:pt idx="526">
                  <c:v>196.28</c:v>
                </c:pt>
                <c:pt idx="527">
                  <c:v>200.41</c:v>
                </c:pt>
                <c:pt idx="528">
                  <c:v>187.38</c:v>
                </c:pt>
                <c:pt idx="529">
                  <c:v>142.94999999999999</c:v>
                </c:pt>
                <c:pt idx="530">
                  <c:v>204.34</c:v>
                </c:pt>
                <c:pt idx="531">
                  <c:v>188.25</c:v>
                </c:pt>
                <c:pt idx="532">
                  <c:v>251.55</c:v>
                </c:pt>
                <c:pt idx="533">
                  <c:v>241.67</c:v>
                </c:pt>
                <c:pt idx="534">
                  <c:v>244.37</c:v>
                </c:pt>
                <c:pt idx="535">
                  <c:v>224.53</c:v>
                </c:pt>
                <c:pt idx="536">
                  <c:v>225.47</c:v>
                </c:pt>
                <c:pt idx="537">
                  <c:v>234.83</c:v>
                </c:pt>
                <c:pt idx="538">
                  <c:v>194.42</c:v>
                </c:pt>
                <c:pt idx="539">
                  <c:v>201.61</c:v>
                </c:pt>
                <c:pt idx="540">
                  <c:v>189.44</c:v>
                </c:pt>
                <c:pt idx="541">
                  <c:v>247.58</c:v>
                </c:pt>
                <c:pt idx="542">
                  <c:v>247.17</c:v>
                </c:pt>
                <c:pt idx="543">
                  <c:v>279.3</c:v>
                </c:pt>
                <c:pt idx="544">
                  <c:v>289.73</c:v>
                </c:pt>
                <c:pt idx="545">
                  <c:v>233.93</c:v>
                </c:pt>
                <c:pt idx="546">
                  <c:v>248.08</c:v>
                </c:pt>
                <c:pt idx="547">
                  <c:v>197.08</c:v>
                </c:pt>
                <c:pt idx="548">
                  <c:v>249.11</c:v>
                </c:pt>
                <c:pt idx="549">
                  <c:v>207.29</c:v>
                </c:pt>
                <c:pt idx="550">
                  <c:v>174.69</c:v>
                </c:pt>
                <c:pt idx="551">
                  <c:v>194.03</c:v>
                </c:pt>
                <c:pt idx="552">
                  <c:v>182.91</c:v>
                </c:pt>
                <c:pt idx="553">
                  <c:v>209.52</c:v>
                </c:pt>
                <c:pt idx="554">
                  <c:v>245.66</c:v>
                </c:pt>
                <c:pt idx="555">
                  <c:v>264.67</c:v>
                </c:pt>
                <c:pt idx="556">
                  <c:v>259.05</c:v>
                </c:pt>
                <c:pt idx="557">
                  <c:v>161.41999999999999</c:v>
                </c:pt>
                <c:pt idx="558">
                  <c:v>199.99</c:v>
                </c:pt>
                <c:pt idx="559">
                  <c:v>154.66</c:v>
                </c:pt>
                <c:pt idx="560">
                  <c:v>236.92</c:v>
                </c:pt>
                <c:pt idx="561">
                  <c:v>206.76</c:v>
                </c:pt>
                <c:pt idx="562">
                  <c:v>216.03</c:v>
                </c:pt>
                <c:pt idx="563">
                  <c:v>217.58</c:v>
                </c:pt>
                <c:pt idx="564">
                  <c:v>249.82</c:v>
                </c:pt>
                <c:pt idx="565">
                  <c:v>192.97</c:v>
                </c:pt>
                <c:pt idx="566">
                  <c:v>232.47</c:v>
                </c:pt>
                <c:pt idx="567">
                  <c:v>181.08</c:v>
                </c:pt>
                <c:pt idx="568">
                  <c:v>172.33</c:v>
                </c:pt>
                <c:pt idx="569">
                  <c:v>168.09</c:v>
                </c:pt>
                <c:pt idx="570">
                  <c:v>235.51</c:v>
                </c:pt>
                <c:pt idx="571">
                  <c:v>254.92</c:v>
                </c:pt>
                <c:pt idx="572">
                  <c:v>182.51</c:v>
                </c:pt>
                <c:pt idx="573">
                  <c:v>147.25</c:v>
                </c:pt>
                <c:pt idx="574">
                  <c:v>174.86</c:v>
                </c:pt>
                <c:pt idx="575">
                  <c:v>175.63</c:v>
                </c:pt>
                <c:pt idx="576">
                  <c:v>151.97999999999999</c:v>
                </c:pt>
                <c:pt idx="577">
                  <c:v>155.16999999999999</c:v>
                </c:pt>
                <c:pt idx="578">
                  <c:v>189.86</c:v>
                </c:pt>
                <c:pt idx="579">
                  <c:v>181.59</c:v>
                </c:pt>
                <c:pt idx="580">
                  <c:v>177.01</c:v>
                </c:pt>
                <c:pt idx="581">
                  <c:v>120.94</c:v>
                </c:pt>
                <c:pt idx="582">
                  <c:v>166.14</c:v>
                </c:pt>
                <c:pt idx="583">
                  <c:v>167.1</c:v>
                </c:pt>
                <c:pt idx="584">
                  <c:v>153.9</c:v>
                </c:pt>
                <c:pt idx="585">
                  <c:v>208.6</c:v>
                </c:pt>
                <c:pt idx="586">
                  <c:v>213.88</c:v>
                </c:pt>
                <c:pt idx="587">
                  <c:v>206.77</c:v>
                </c:pt>
                <c:pt idx="588">
                  <c:v>227.39</c:v>
                </c:pt>
                <c:pt idx="589">
                  <c:v>209.17</c:v>
                </c:pt>
                <c:pt idx="590">
                  <c:v>215.43</c:v>
                </c:pt>
                <c:pt idx="591">
                  <c:v>188.65</c:v>
                </c:pt>
                <c:pt idx="592">
                  <c:v>189.83</c:v>
                </c:pt>
                <c:pt idx="593">
                  <c:v>199.17</c:v>
                </c:pt>
                <c:pt idx="594">
                  <c:v>196.41</c:v>
                </c:pt>
                <c:pt idx="595">
                  <c:v>267.62</c:v>
                </c:pt>
                <c:pt idx="596">
                  <c:v>182.49</c:v>
                </c:pt>
                <c:pt idx="597">
                  <c:v>220.03</c:v>
                </c:pt>
                <c:pt idx="598">
                  <c:v>169.57</c:v>
                </c:pt>
                <c:pt idx="599">
                  <c:v>222</c:v>
                </c:pt>
                <c:pt idx="600">
                  <c:v>210.14</c:v>
                </c:pt>
                <c:pt idx="601">
                  <c:v>276.75</c:v>
                </c:pt>
                <c:pt idx="602">
                  <c:v>299.26</c:v>
                </c:pt>
                <c:pt idx="603">
                  <c:v>173.4</c:v>
                </c:pt>
                <c:pt idx="604">
                  <c:v>230.19</c:v>
                </c:pt>
                <c:pt idx="605">
                  <c:v>199.72</c:v>
                </c:pt>
                <c:pt idx="606">
                  <c:v>184.26</c:v>
                </c:pt>
                <c:pt idx="607">
                  <c:v>201.07</c:v>
                </c:pt>
                <c:pt idx="608">
                  <c:v>222.46</c:v>
                </c:pt>
                <c:pt idx="609">
                  <c:v>200.07</c:v>
                </c:pt>
                <c:pt idx="610">
                  <c:v>217.18</c:v>
                </c:pt>
                <c:pt idx="611">
                  <c:v>254.5</c:v>
                </c:pt>
                <c:pt idx="612">
                  <c:v>269.97000000000003</c:v>
                </c:pt>
                <c:pt idx="613">
                  <c:v>224.1</c:v>
                </c:pt>
                <c:pt idx="614">
                  <c:v>219.49</c:v>
                </c:pt>
                <c:pt idx="615">
                  <c:v>203.57</c:v>
                </c:pt>
                <c:pt idx="616">
                  <c:v>217.21</c:v>
                </c:pt>
                <c:pt idx="617">
                  <c:v>310.2</c:v>
                </c:pt>
                <c:pt idx="618">
                  <c:v>245.84</c:v>
                </c:pt>
                <c:pt idx="619">
                  <c:v>291.43</c:v>
                </c:pt>
                <c:pt idx="620">
                  <c:v>270.2</c:v>
                </c:pt>
                <c:pt idx="621">
                  <c:v>211.14</c:v>
                </c:pt>
                <c:pt idx="622">
                  <c:v>287.35000000000002</c:v>
                </c:pt>
                <c:pt idx="623">
                  <c:v>263.72000000000003</c:v>
                </c:pt>
                <c:pt idx="624">
                  <c:v>242.27</c:v>
                </c:pt>
                <c:pt idx="625">
                  <c:v>216.86</c:v>
                </c:pt>
                <c:pt idx="626">
                  <c:v>281.82</c:v>
                </c:pt>
                <c:pt idx="627">
                  <c:v>227.04</c:v>
                </c:pt>
                <c:pt idx="628">
                  <c:v>173.58</c:v>
                </c:pt>
                <c:pt idx="629">
                  <c:v>135.6</c:v>
                </c:pt>
                <c:pt idx="630">
                  <c:v>226.46</c:v>
                </c:pt>
                <c:pt idx="631">
                  <c:v>231.25</c:v>
                </c:pt>
                <c:pt idx="632">
                  <c:v>264.23</c:v>
                </c:pt>
                <c:pt idx="633">
                  <c:v>253.13</c:v>
                </c:pt>
                <c:pt idx="634">
                  <c:v>238.38</c:v>
                </c:pt>
                <c:pt idx="635">
                  <c:v>231.15</c:v>
                </c:pt>
                <c:pt idx="636">
                  <c:v>247.48</c:v>
                </c:pt>
                <c:pt idx="637">
                  <c:v>216.01</c:v>
                </c:pt>
                <c:pt idx="638">
                  <c:v>226.11</c:v>
                </c:pt>
                <c:pt idx="639">
                  <c:v>223.03</c:v>
                </c:pt>
                <c:pt idx="640">
                  <c:v>237.04</c:v>
                </c:pt>
                <c:pt idx="641">
                  <c:v>221.13</c:v>
                </c:pt>
                <c:pt idx="642">
                  <c:v>201.62</c:v>
                </c:pt>
                <c:pt idx="643">
                  <c:v>214.36</c:v>
                </c:pt>
                <c:pt idx="644">
                  <c:v>172.29</c:v>
                </c:pt>
                <c:pt idx="645">
                  <c:v>239.74</c:v>
                </c:pt>
                <c:pt idx="646">
                  <c:v>160.56</c:v>
                </c:pt>
                <c:pt idx="647">
                  <c:v>179.37</c:v>
                </c:pt>
                <c:pt idx="648">
                  <c:v>191.16</c:v>
                </c:pt>
                <c:pt idx="649">
                  <c:v>228.16</c:v>
                </c:pt>
                <c:pt idx="650">
                  <c:v>223.21</c:v>
                </c:pt>
                <c:pt idx="651">
                  <c:v>230.58</c:v>
                </c:pt>
                <c:pt idx="652">
                  <c:v>219.71</c:v>
                </c:pt>
                <c:pt idx="653">
                  <c:v>197.22</c:v>
                </c:pt>
                <c:pt idx="654">
                  <c:v>149.41</c:v>
                </c:pt>
                <c:pt idx="655">
                  <c:v>162.55000000000001</c:v>
                </c:pt>
                <c:pt idx="656">
                  <c:v>241.9</c:v>
                </c:pt>
                <c:pt idx="657">
                  <c:v>216.13</c:v>
                </c:pt>
                <c:pt idx="658">
                  <c:v>165.68</c:v>
                </c:pt>
                <c:pt idx="659">
                  <c:v>186.76</c:v>
                </c:pt>
                <c:pt idx="660">
                  <c:v>173.32</c:v>
                </c:pt>
                <c:pt idx="661">
                  <c:v>149.84</c:v>
                </c:pt>
                <c:pt idx="662">
                  <c:v>146.80000000000001</c:v>
                </c:pt>
                <c:pt idx="663">
                  <c:v>185.29</c:v>
                </c:pt>
                <c:pt idx="664">
                  <c:v>174.9</c:v>
                </c:pt>
                <c:pt idx="665">
                  <c:v>178.92</c:v>
                </c:pt>
                <c:pt idx="666">
                  <c:v>201.41</c:v>
                </c:pt>
                <c:pt idx="667">
                  <c:v>222.13</c:v>
                </c:pt>
                <c:pt idx="668">
                  <c:v>238.95</c:v>
                </c:pt>
                <c:pt idx="669">
                  <c:v>239.75</c:v>
                </c:pt>
                <c:pt idx="670">
                  <c:v>170.94</c:v>
                </c:pt>
                <c:pt idx="671">
                  <c:v>230.13</c:v>
                </c:pt>
                <c:pt idx="672">
                  <c:v>249.72</c:v>
                </c:pt>
                <c:pt idx="673">
                  <c:v>112.55</c:v>
                </c:pt>
                <c:pt idx="674">
                  <c:v>198.07</c:v>
                </c:pt>
                <c:pt idx="675">
                  <c:v>197.28</c:v>
                </c:pt>
                <c:pt idx="676">
                  <c:v>251.36</c:v>
                </c:pt>
                <c:pt idx="677">
                  <c:v>184.64</c:v>
                </c:pt>
                <c:pt idx="678">
                  <c:v>201.99</c:v>
                </c:pt>
                <c:pt idx="679">
                  <c:v>220.54</c:v>
                </c:pt>
                <c:pt idx="680">
                  <c:v>216.98</c:v>
                </c:pt>
                <c:pt idx="681">
                  <c:v>173.59</c:v>
                </c:pt>
                <c:pt idx="682">
                  <c:v>167.13</c:v>
                </c:pt>
                <c:pt idx="683">
                  <c:v>222.91</c:v>
                </c:pt>
                <c:pt idx="684">
                  <c:v>253.57</c:v>
                </c:pt>
                <c:pt idx="685">
                  <c:v>255.45</c:v>
                </c:pt>
                <c:pt idx="686">
                  <c:v>220.48</c:v>
                </c:pt>
                <c:pt idx="687">
                  <c:v>209.11</c:v>
                </c:pt>
                <c:pt idx="688">
                  <c:v>206.18</c:v>
                </c:pt>
                <c:pt idx="689">
                  <c:v>227.64</c:v>
                </c:pt>
                <c:pt idx="690">
                  <c:v>223.8</c:v>
                </c:pt>
                <c:pt idx="691">
                  <c:v>189.69</c:v>
                </c:pt>
                <c:pt idx="692">
                  <c:v>212.47</c:v>
                </c:pt>
                <c:pt idx="693">
                  <c:v>173.77</c:v>
                </c:pt>
                <c:pt idx="694">
                  <c:v>217.39</c:v>
                </c:pt>
                <c:pt idx="695">
                  <c:v>249.59</c:v>
                </c:pt>
                <c:pt idx="696">
                  <c:v>265.99</c:v>
                </c:pt>
                <c:pt idx="697">
                  <c:v>248.37</c:v>
                </c:pt>
                <c:pt idx="698">
                  <c:v>236.63</c:v>
                </c:pt>
                <c:pt idx="699">
                  <c:v>198.85</c:v>
                </c:pt>
                <c:pt idx="700">
                  <c:v>215.7</c:v>
                </c:pt>
                <c:pt idx="701">
                  <c:v>241.9</c:v>
                </c:pt>
                <c:pt idx="702">
                  <c:v>235.92</c:v>
                </c:pt>
                <c:pt idx="703">
                  <c:v>223.57</c:v>
                </c:pt>
                <c:pt idx="704">
                  <c:v>182.53</c:v>
                </c:pt>
                <c:pt idx="705">
                  <c:v>182.7</c:v>
                </c:pt>
                <c:pt idx="706">
                  <c:v>154.21</c:v>
                </c:pt>
                <c:pt idx="707">
                  <c:v>199.18</c:v>
                </c:pt>
                <c:pt idx="708">
                  <c:v>159.58000000000001</c:v>
                </c:pt>
                <c:pt idx="709">
                  <c:v>223.53</c:v>
                </c:pt>
                <c:pt idx="710">
                  <c:v>175.25</c:v>
                </c:pt>
                <c:pt idx="711">
                  <c:v>181.64</c:v>
                </c:pt>
                <c:pt idx="712">
                  <c:v>227.45</c:v>
                </c:pt>
                <c:pt idx="713">
                  <c:v>210.94</c:v>
                </c:pt>
                <c:pt idx="714">
                  <c:v>185.06</c:v>
                </c:pt>
                <c:pt idx="715">
                  <c:v>166.66</c:v>
                </c:pt>
                <c:pt idx="716">
                  <c:v>180.41</c:v>
                </c:pt>
                <c:pt idx="717">
                  <c:v>155.51</c:v>
                </c:pt>
                <c:pt idx="718">
                  <c:v>180.62</c:v>
                </c:pt>
                <c:pt idx="719">
                  <c:v>167.74</c:v>
                </c:pt>
                <c:pt idx="720">
                  <c:v>141.6</c:v>
                </c:pt>
                <c:pt idx="721">
                  <c:v>146.94999999999999</c:v>
                </c:pt>
                <c:pt idx="722">
                  <c:v>141.18</c:v>
                </c:pt>
                <c:pt idx="723">
                  <c:v>156.22999999999999</c:v>
                </c:pt>
                <c:pt idx="724">
                  <c:v>164.96</c:v>
                </c:pt>
                <c:pt idx="725">
                  <c:v>165.33</c:v>
                </c:pt>
                <c:pt idx="726">
                  <c:v>180.05</c:v>
                </c:pt>
                <c:pt idx="727">
                  <c:v>163.31</c:v>
                </c:pt>
                <c:pt idx="728">
                  <c:v>142.57</c:v>
                </c:pt>
                <c:pt idx="729">
                  <c:v>126.79</c:v>
                </c:pt>
                <c:pt idx="730">
                  <c:v>176.54</c:v>
                </c:pt>
                <c:pt idx="731">
                  <c:v>151.21</c:v>
                </c:pt>
                <c:pt idx="732">
                  <c:v>151.36000000000001</c:v>
                </c:pt>
                <c:pt idx="733">
                  <c:v>195.93</c:v>
                </c:pt>
                <c:pt idx="734">
                  <c:v>214.71</c:v>
                </c:pt>
                <c:pt idx="735">
                  <c:v>243.27</c:v>
                </c:pt>
                <c:pt idx="736">
                  <c:v>192.43</c:v>
                </c:pt>
                <c:pt idx="737">
                  <c:v>112.95</c:v>
                </c:pt>
                <c:pt idx="738">
                  <c:v>161.84</c:v>
                </c:pt>
                <c:pt idx="739">
                  <c:v>175.63</c:v>
                </c:pt>
                <c:pt idx="740">
                  <c:v>170.34</c:v>
                </c:pt>
                <c:pt idx="741">
                  <c:v>128.63</c:v>
                </c:pt>
                <c:pt idx="742">
                  <c:v>122.18</c:v>
                </c:pt>
                <c:pt idx="743">
                  <c:v>195.66</c:v>
                </c:pt>
                <c:pt idx="744">
                  <c:v>182.79</c:v>
                </c:pt>
                <c:pt idx="745">
                  <c:v>164.77</c:v>
                </c:pt>
                <c:pt idx="746">
                  <c:v>183.51</c:v>
                </c:pt>
                <c:pt idx="747">
                  <c:v>188.11</c:v>
                </c:pt>
                <c:pt idx="748">
                  <c:v>195.77</c:v>
                </c:pt>
                <c:pt idx="749">
                  <c:v>215.51</c:v>
                </c:pt>
                <c:pt idx="750">
                  <c:v>176.62</c:v>
                </c:pt>
                <c:pt idx="751">
                  <c:v>157.63</c:v>
                </c:pt>
                <c:pt idx="752">
                  <c:v>116.88</c:v>
                </c:pt>
                <c:pt idx="753">
                  <c:v>131.99</c:v>
                </c:pt>
                <c:pt idx="754">
                  <c:v>136.36000000000001</c:v>
                </c:pt>
                <c:pt idx="755">
                  <c:v>202.81</c:v>
                </c:pt>
                <c:pt idx="756">
                  <c:v>192.31</c:v>
                </c:pt>
                <c:pt idx="757">
                  <c:v>173.44</c:v>
                </c:pt>
                <c:pt idx="758">
                  <c:v>188.25</c:v>
                </c:pt>
                <c:pt idx="759">
                  <c:v>194.14</c:v>
                </c:pt>
                <c:pt idx="760">
                  <c:v>152.25</c:v>
                </c:pt>
                <c:pt idx="761">
                  <c:v>172.31</c:v>
                </c:pt>
                <c:pt idx="762">
                  <c:v>173.06</c:v>
                </c:pt>
                <c:pt idx="763">
                  <c:v>185.6</c:v>
                </c:pt>
                <c:pt idx="764">
                  <c:v>161.35</c:v>
                </c:pt>
                <c:pt idx="765">
                  <c:v>153.86000000000001</c:v>
                </c:pt>
                <c:pt idx="766">
                  <c:v>207.3</c:v>
                </c:pt>
                <c:pt idx="767">
                  <c:v>164.39</c:v>
                </c:pt>
                <c:pt idx="768">
                  <c:v>164.99</c:v>
                </c:pt>
                <c:pt idx="769">
                  <c:v>177.19</c:v>
                </c:pt>
                <c:pt idx="770">
                  <c:v>162.02000000000001</c:v>
                </c:pt>
                <c:pt idx="771">
                  <c:v>161.61000000000001</c:v>
                </c:pt>
                <c:pt idx="772">
                  <c:v>139.62</c:v>
                </c:pt>
                <c:pt idx="773">
                  <c:v>102</c:v>
                </c:pt>
                <c:pt idx="774">
                  <c:v>189.51</c:v>
                </c:pt>
                <c:pt idx="775">
                  <c:v>188.65</c:v>
                </c:pt>
                <c:pt idx="776">
                  <c:v>161.09</c:v>
                </c:pt>
                <c:pt idx="777">
                  <c:v>138.38</c:v>
                </c:pt>
                <c:pt idx="778">
                  <c:v>178.29</c:v>
                </c:pt>
                <c:pt idx="779">
                  <c:v>127.28</c:v>
                </c:pt>
                <c:pt idx="780">
                  <c:v>136.09</c:v>
                </c:pt>
                <c:pt idx="781">
                  <c:v>196.95</c:v>
                </c:pt>
                <c:pt idx="782">
                  <c:v>181.02</c:v>
                </c:pt>
                <c:pt idx="783">
                  <c:v>194.85</c:v>
                </c:pt>
                <c:pt idx="784">
                  <c:v>182.72</c:v>
                </c:pt>
                <c:pt idx="785">
                  <c:v>198.62</c:v>
                </c:pt>
                <c:pt idx="786">
                  <c:v>175.8</c:v>
                </c:pt>
                <c:pt idx="787">
                  <c:v>190.71</c:v>
                </c:pt>
                <c:pt idx="788">
                  <c:v>161.38</c:v>
                </c:pt>
                <c:pt idx="789">
                  <c:v>187.73</c:v>
                </c:pt>
                <c:pt idx="790">
                  <c:v>170.74</c:v>
                </c:pt>
                <c:pt idx="791">
                  <c:v>146.63999999999999</c:v>
                </c:pt>
                <c:pt idx="792">
                  <c:v>141.07</c:v>
                </c:pt>
                <c:pt idx="793">
                  <c:v>165.29</c:v>
                </c:pt>
                <c:pt idx="794">
                  <c:v>138.16</c:v>
                </c:pt>
                <c:pt idx="795">
                  <c:v>150.65</c:v>
                </c:pt>
                <c:pt idx="796">
                  <c:v>161.81</c:v>
                </c:pt>
                <c:pt idx="797">
                  <c:v>171.59</c:v>
                </c:pt>
                <c:pt idx="798">
                  <c:v>166.12</c:v>
                </c:pt>
                <c:pt idx="799">
                  <c:v>160.53</c:v>
                </c:pt>
                <c:pt idx="800">
                  <c:v>137.66</c:v>
                </c:pt>
                <c:pt idx="801">
                  <c:v>135.28</c:v>
                </c:pt>
                <c:pt idx="802">
                  <c:v>119.63</c:v>
                </c:pt>
                <c:pt idx="803">
                  <c:v>183.03</c:v>
                </c:pt>
                <c:pt idx="804">
                  <c:v>155.79</c:v>
                </c:pt>
                <c:pt idx="805">
                  <c:v>136.94999999999999</c:v>
                </c:pt>
                <c:pt idx="806">
                  <c:v>124.99</c:v>
                </c:pt>
                <c:pt idx="807">
                  <c:v>186.56</c:v>
                </c:pt>
                <c:pt idx="808">
                  <c:v>109.77</c:v>
                </c:pt>
                <c:pt idx="809">
                  <c:v>158.22999999999999</c:v>
                </c:pt>
                <c:pt idx="810">
                  <c:v>126.07</c:v>
                </c:pt>
                <c:pt idx="811">
                  <c:v>158.46</c:v>
                </c:pt>
                <c:pt idx="812">
                  <c:v>148.41</c:v>
                </c:pt>
                <c:pt idx="813">
                  <c:v>178.47</c:v>
                </c:pt>
                <c:pt idx="814">
                  <c:v>178.91</c:v>
                </c:pt>
                <c:pt idx="815">
                  <c:v>167.76</c:v>
                </c:pt>
                <c:pt idx="816">
                  <c:v>150.9</c:v>
                </c:pt>
                <c:pt idx="817">
                  <c:v>201</c:v>
                </c:pt>
                <c:pt idx="818">
                  <c:v>177.73</c:v>
                </c:pt>
                <c:pt idx="819">
                  <c:v>174</c:v>
                </c:pt>
                <c:pt idx="820">
                  <c:v>147.49</c:v>
                </c:pt>
                <c:pt idx="821">
                  <c:v>166.74</c:v>
                </c:pt>
                <c:pt idx="822">
                  <c:v>193.88</c:v>
                </c:pt>
                <c:pt idx="823">
                  <c:v>155.27000000000001</c:v>
                </c:pt>
                <c:pt idx="824">
                  <c:v>209.54</c:v>
                </c:pt>
                <c:pt idx="825">
                  <c:v>180.84</c:v>
                </c:pt>
                <c:pt idx="826">
                  <c:v>189.45</c:v>
                </c:pt>
                <c:pt idx="827">
                  <c:v>207.24</c:v>
                </c:pt>
                <c:pt idx="828">
                  <c:v>174.57</c:v>
                </c:pt>
                <c:pt idx="829">
                  <c:v>200.9</c:v>
                </c:pt>
                <c:pt idx="830">
                  <c:v>202.61</c:v>
                </c:pt>
                <c:pt idx="831">
                  <c:v>175.21</c:v>
                </c:pt>
                <c:pt idx="832">
                  <c:v>188.04</c:v>
                </c:pt>
                <c:pt idx="833">
                  <c:v>216.1</c:v>
                </c:pt>
                <c:pt idx="834">
                  <c:v>121.53</c:v>
                </c:pt>
                <c:pt idx="835">
                  <c:v>159.41</c:v>
                </c:pt>
                <c:pt idx="836">
                  <c:v>130.13</c:v>
                </c:pt>
                <c:pt idx="837">
                  <c:v>91.29</c:v>
                </c:pt>
                <c:pt idx="838">
                  <c:v>123.24</c:v>
                </c:pt>
                <c:pt idx="839">
                  <c:v>150.55000000000001</c:v>
                </c:pt>
                <c:pt idx="840">
                  <c:v>171.2</c:v>
                </c:pt>
                <c:pt idx="841">
                  <c:v>188.66</c:v>
                </c:pt>
                <c:pt idx="842">
                  <c:v>169.95</c:v>
                </c:pt>
                <c:pt idx="843">
                  <c:v>158.09</c:v>
                </c:pt>
                <c:pt idx="844">
                  <c:v>225.17</c:v>
                </c:pt>
                <c:pt idx="845">
                  <c:v>199.21</c:v>
                </c:pt>
                <c:pt idx="846">
                  <c:v>210.33</c:v>
                </c:pt>
                <c:pt idx="847">
                  <c:v>169.88</c:v>
                </c:pt>
                <c:pt idx="848">
                  <c:v>175.88</c:v>
                </c:pt>
                <c:pt idx="849">
                  <c:v>187.3</c:v>
                </c:pt>
                <c:pt idx="850">
                  <c:v>212.07</c:v>
                </c:pt>
                <c:pt idx="851">
                  <c:v>210.37</c:v>
                </c:pt>
                <c:pt idx="852">
                  <c:v>209.94</c:v>
                </c:pt>
                <c:pt idx="853">
                  <c:v>172.7</c:v>
                </c:pt>
                <c:pt idx="854">
                  <c:v>232.05</c:v>
                </c:pt>
                <c:pt idx="855">
                  <c:v>227.05</c:v>
                </c:pt>
                <c:pt idx="856">
                  <c:v>230.74</c:v>
                </c:pt>
                <c:pt idx="857">
                  <c:v>219.48</c:v>
                </c:pt>
                <c:pt idx="858">
                  <c:v>203.71</c:v>
                </c:pt>
                <c:pt idx="859">
                  <c:v>231.06</c:v>
                </c:pt>
                <c:pt idx="860">
                  <c:v>163.25</c:v>
                </c:pt>
                <c:pt idx="861">
                  <c:v>258.08999999999997</c:v>
                </c:pt>
                <c:pt idx="862">
                  <c:v>217.16</c:v>
                </c:pt>
                <c:pt idx="863">
                  <c:v>224.81</c:v>
                </c:pt>
                <c:pt idx="864">
                  <c:v>182.29</c:v>
                </c:pt>
                <c:pt idx="865">
                  <c:v>207.55</c:v>
                </c:pt>
                <c:pt idx="866">
                  <c:v>151.49</c:v>
                </c:pt>
                <c:pt idx="867">
                  <c:v>235.57</c:v>
                </c:pt>
                <c:pt idx="868">
                  <c:v>267.04000000000002</c:v>
                </c:pt>
                <c:pt idx="869">
                  <c:v>326.92</c:v>
                </c:pt>
                <c:pt idx="870">
                  <c:v>273.57</c:v>
                </c:pt>
                <c:pt idx="871">
                  <c:v>226.42</c:v>
                </c:pt>
                <c:pt idx="872">
                  <c:v>269.52999999999997</c:v>
                </c:pt>
                <c:pt idx="873">
                  <c:v>205.25</c:v>
                </c:pt>
                <c:pt idx="874">
                  <c:v>232.05</c:v>
                </c:pt>
                <c:pt idx="875">
                  <c:v>226.09</c:v>
                </c:pt>
                <c:pt idx="876">
                  <c:v>218.98</c:v>
                </c:pt>
                <c:pt idx="877">
                  <c:v>267.49</c:v>
                </c:pt>
                <c:pt idx="878">
                  <c:v>187.71</c:v>
                </c:pt>
                <c:pt idx="879">
                  <c:v>186.84</c:v>
                </c:pt>
                <c:pt idx="880">
                  <c:v>239.56</c:v>
                </c:pt>
                <c:pt idx="881">
                  <c:v>211.48</c:v>
                </c:pt>
                <c:pt idx="882">
                  <c:v>205.25</c:v>
                </c:pt>
                <c:pt idx="883">
                  <c:v>233.24</c:v>
                </c:pt>
                <c:pt idx="884">
                  <c:v>236.31</c:v>
                </c:pt>
                <c:pt idx="885">
                  <c:v>189.83</c:v>
                </c:pt>
                <c:pt idx="886">
                  <c:v>242.16</c:v>
                </c:pt>
                <c:pt idx="887">
                  <c:v>183.73</c:v>
                </c:pt>
                <c:pt idx="888">
                  <c:v>282.94</c:v>
                </c:pt>
                <c:pt idx="889">
                  <c:v>244.57</c:v>
                </c:pt>
                <c:pt idx="890">
                  <c:v>198.29</c:v>
                </c:pt>
                <c:pt idx="891">
                  <c:v>193.67</c:v>
                </c:pt>
                <c:pt idx="892">
                  <c:v>156.44999999999999</c:v>
                </c:pt>
                <c:pt idx="893">
                  <c:v>285.64999999999998</c:v>
                </c:pt>
                <c:pt idx="894">
                  <c:v>253.61</c:v>
                </c:pt>
                <c:pt idx="895">
                  <c:v>299.60000000000002</c:v>
                </c:pt>
                <c:pt idx="896">
                  <c:v>225.68</c:v>
                </c:pt>
                <c:pt idx="897">
                  <c:v>226.83</c:v>
                </c:pt>
                <c:pt idx="898">
                  <c:v>274.11</c:v>
                </c:pt>
                <c:pt idx="899">
                  <c:v>149.34</c:v>
                </c:pt>
                <c:pt idx="900">
                  <c:v>240.62</c:v>
                </c:pt>
                <c:pt idx="901">
                  <c:v>238.21</c:v>
                </c:pt>
                <c:pt idx="902">
                  <c:v>268.01</c:v>
                </c:pt>
                <c:pt idx="903">
                  <c:v>246.93</c:v>
                </c:pt>
                <c:pt idx="904">
                  <c:v>230.18</c:v>
                </c:pt>
                <c:pt idx="905">
                  <c:v>203.41</c:v>
                </c:pt>
                <c:pt idx="906">
                  <c:v>241.15</c:v>
                </c:pt>
                <c:pt idx="907">
                  <c:v>234.11</c:v>
                </c:pt>
                <c:pt idx="908">
                  <c:v>236.85</c:v>
                </c:pt>
                <c:pt idx="909">
                  <c:v>260.66000000000003</c:v>
                </c:pt>
                <c:pt idx="910">
                  <c:v>217.06</c:v>
                </c:pt>
                <c:pt idx="911">
                  <c:v>225.14</c:v>
                </c:pt>
                <c:pt idx="912">
                  <c:v>232.06</c:v>
                </c:pt>
                <c:pt idx="913">
                  <c:v>232.88</c:v>
                </c:pt>
                <c:pt idx="914">
                  <c:v>231.37</c:v>
                </c:pt>
                <c:pt idx="915">
                  <c:v>251.03</c:v>
                </c:pt>
                <c:pt idx="916">
                  <c:v>211.02</c:v>
                </c:pt>
                <c:pt idx="917">
                  <c:v>210.34</c:v>
                </c:pt>
                <c:pt idx="918">
                  <c:v>196.69</c:v>
                </c:pt>
                <c:pt idx="919">
                  <c:v>253.82</c:v>
                </c:pt>
                <c:pt idx="920">
                  <c:v>234.74</c:v>
                </c:pt>
                <c:pt idx="921">
                  <c:v>227.98</c:v>
                </c:pt>
                <c:pt idx="922">
                  <c:v>276</c:v>
                </c:pt>
                <c:pt idx="923">
                  <c:v>249.23</c:v>
                </c:pt>
                <c:pt idx="924">
                  <c:v>241.1</c:v>
                </c:pt>
                <c:pt idx="925">
                  <c:v>253.2</c:v>
                </c:pt>
                <c:pt idx="926">
                  <c:v>246.08</c:v>
                </c:pt>
                <c:pt idx="927">
                  <c:v>293.45</c:v>
                </c:pt>
                <c:pt idx="928">
                  <c:v>255.14</c:v>
                </c:pt>
                <c:pt idx="929">
                  <c:v>277.17</c:v>
                </c:pt>
                <c:pt idx="930">
                  <c:v>277.97000000000003</c:v>
                </c:pt>
                <c:pt idx="931">
                  <c:v>261.7</c:v>
                </c:pt>
                <c:pt idx="932">
                  <c:v>251.08</c:v>
                </c:pt>
                <c:pt idx="933">
                  <c:v>261.32</c:v>
                </c:pt>
                <c:pt idx="934">
                  <c:v>215.57</c:v>
                </c:pt>
                <c:pt idx="935">
                  <c:v>296.49</c:v>
                </c:pt>
                <c:pt idx="936">
                  <c:v>312.72000000000003</c:v>
                </c:pt>
                <c:pt idx="937">
                  <c:v>221.64</c:v>
                </c:pt>
                <c:pt idx="938">
                  <c:v>261.24</c:v>
                </c:pt>
                <c:pt idx="939">
                  <c:v>233.48</c:v>
                </c:pt>
                <c:pt idx="940">
                  <c:v>232.19</c:v>
                </c:pt>
                <c:pt idx="941">
                  <c:v>241.2</c:v>
                </c:pt>
                <c:pt idx="942">
                  <c:v>234.9</c:v>
                </c:pt>
                <c:pt idx="943">
                  <c:v>266.56</c:v>
                </c:pt>
                <c:pt idx="944">
                  <c:v>270.58999999999997</c:v>
                </c:pt>
                <c:pt idx="945">
                  <c:v>277.97000000000003</c:v>
                </c:pt>
                <c:pt idx="946">
                  <c:v>236</c:v>
                </c:pt>
                <c:pt idx="947">
                  <c:v>245.64</c:v>
                </c:pt>
                <c:pt idx="948">
                  <c:v>157.35</c:v>
                </c:pt>
                <c:pt idx="949">
                  <c:v>189.17</c:v>
                </c:pt>
                <c:pt idx="950">
                  <c:v>259.22000000000003</c:v>
                </c:pt>
                <c:pt idx="951">
                  <c:v>226.42</c:v>
                </c:pt>
                <c:pt idx="952">
                  <c:v>171.94</c:v>
                </c:pt>
                <c:pt idx="953">
                  <c:v>211.16</c:v>
                </c:pt>
                <c:pt idx="954">
                  <c:v>131.01</c:v>
                </c:pt>
                <c:pt idx="955">
                  <c:v>196.54</c:v>
                </c:pt>
                <c:pt idx="956">
                  <c:v>180.98</c:v>
                </c:pt>
                <c:pt idx="957">
                  <c:v>128.55000000000001</c:v>
                </c:pt>
                <c:pt idx="958">
                  <c:v>164.59</c:v>
                </c:pt>
                <c:pt idx="959">
                  <c:v>142.22999999999999</c:v>
                </c:pt>
                <c:pt idx="960">
                  <c:v>243.02</c:v>
                </c:pt>
                <c:pt idx="961">
                  <c:v>186.85</c:v>
                </c:pt>
                <c:pt idx="962">
                  <c:v>193.59</c:v>
                </c:pt>
                <c:pt idx="963">
                  <c:v>170.3</c:v>
                </c:pt>
                <c:pt idx="964">
                  <c:v>205.33</c:v>
                </c:pt>
                <c:pt idx="965">
                  <c:v>177.14</c:v>
                </c:pt>
                <c:pt idx="966">
                  <c:v>210.17</c:v>
                </c:pt>
                <c:pt idx="967">
                  <c:v>199.48</c:v>
                </c:pt>
                <c:pt idx="968">
                  <c:v>154.53</c:v>
                </c:pt>
                <c:pt idx="969">
                  <c:v>131.63999999999999</c:v>
                </c:pt>
                <c:pt idx="970">
                  <c:v>130.63999999999999</c:v>
                </c:pt>
                <c:pt idx="971">
                  <c:v>144</c:v>
                </c:pt>
                <c:pt idx="972">
                  <c:v>136.13</c:v>
                </c:pt>
                <c:pt idx="973">
                  <c:v>216</c:v>
                </c:pt>
                <c:pt idx="974">
                  <c:v>133.69999999999999</c:v>
                </c:pt>
                <c:pt idx="975">
                  <c:v>140.38</c:v>
                </c:pt>
                <c:pt idx="976">
                  <c:v>129.02000000000001</c:v>
                </c:pt>
                <c:pt idx="977">
                  <c:v>163.57</c:v>
                </c:pt>
                <c:pt idx="978">
                  <c:v>79.37</c:v>
                </c:pt>
                <c:pt idx="979">
                  <c:v>155.21</c:v>
                </c:pt>
                <c:pt idx="980">
                  <c:v>172.35</c:v>
                </c:pt>
                <c:pt idx="981">
                  <c:v>175.77</c:v>
                </c:pt>
                <c:pt idx="982">
                  <c:v>202.06</c:v>
                </c:pt>
                <c:pt idx="983">
                  <c:v>199.45</c:v>
                </c:pt>
                <c:pt idx="984">
                  <c:v>185.96</c:v>
                </c:pt>
                <c:pt idx="985">
                  <c:v>177.19</c:v>
                </c:pt>
                <c:pt idx="986">
                  <c:v>154.99</c:v>
                </c:pt>
                <c:pt idx="987">
                  <c:v>172.94</c:v>
                </c:pt>
                <c:pt idx="988">
                  <c:v>161.6</c:v>
                </c:pt>
                <c:pt idx="989">
                  <c:v>110.66</c:v>
                </c:pt>
                <c:pt idx="990">
                  <c:v>113.78</c:v>
                </c:pt>
                <c:pt idx="991">
                  <c:v>120.58</c:v>
                </c:pt>
                <c:pt idx="992">
                  <c:v>82.92</c:v>
                </c:pt>
                <c:pt idx="993">
                  <c:v>93.82</c:v>
                </c:pt>
                <c:pt idx="994">
                  <c:v>146.21</c:v>
                </c:pt>
                <c:pt idx="995">
                  <c:v>140.51</c:v>
                </c:pt>
                <c:pt idx="996">
                  <c:v>201.28</c:v>
                </c:pt>
                <c:pt idx="997">
                  <c:v>130.5</c:v>
                </c:pt>
                <c:pt idx="998">
                  <c:v>121.46</c:v>
                </c:pt>
                <c:pt idx="999">
                  <c:v>157.1</c:v>
                </c:pt>
                <c:pt idx="1000">
                  <c:v>166.45</c:v>
                </c:pt>
                <c:pt idx="1001">
                  <c:v>154.44999999999999</c:v>
                </c:pt>
                <c:pt idx="1002">
                  <c:v>131.4</c:v>
                </c:pt>
                <c:pt idx="1003">
                  <c:v>147.65</c:v>
                </c:pt>
                <c:pt idx="1004">
                  <c:v>147.96</c:v>
                </c:pt>
                <c:pt idx="1005">
                  <c:v>104.31</c:v>
                </c:pt>
                <c:pt idx="1006">
                  <c:v>136.84</c:v>
                </c:pt>
                <c:pt idx="1007">
                  <c:v>131.18</c:v>
                </c:pt>
                <c:pt idx="1008">
                  <c:v>137.04</c:v>
                </c:pt>
                <c:pt idx="1009">
                  <c:v>102.18</c:v>
                </c:pt>
                <c:pt idx="1010">
                  <c:v>92.51</c:v>
                </c:pt>
                <c:pt idx="1011">
                  <c:v>89.31</c:v>
                </c:pt>
                <c:pt idx="1012">
                  <c:v>171.64</c:v>
                </c:pt>
                <c:pt idx="1013">
                  <c:v>106.51</c:v>
                </c:pt>
                <c:pt idx="1014">
                  <c:v>141.68</c:v>
                </c:pt>
                <c:pt idx="1015">
                  <c:v>141.86000000000001</c:v>
                </c:pt>
                <c:pt idx="1016">
                  <c:v>144.13999999999999</c:v>
                </c:pt>
                <c:pt idx="1017">
                  <c:v>123.87</c:v>
                </c:pt>
                <c:pt idx="1018">
                  <c:v>119.51</c:v>
                </c:pt>
                <c:pt idx="1019">
                  <c:v>124.01</c:v>
                </c:pt>
                <c:pt idx="1020">
                  <c:v>126.12</c:v>
                </c:pt>
                <c:pt idx="1021">
                  <c:v>109.55</c:v>
                </c:pt>
                <c:pt idx="1022">
                  <c:v>123.13</c:v>
                </c:pt>
                <c:pt idx="1023">
                  <c:v>170.31</c:v>
                </c:pt>
                <c:pt idx="1024">
                  <c:v>118.88</c:v>
                </c:pt>
                <c:pt idx="1025">
                  <c:v>164.91</c:v>
                </c:pt>
                <c:pt idx="1026">
                  <c:v>161.96</c:v>
                </c:pt>
                <c:pt idx="1027">
                  <c:v>146.21</c:v>
                </c:pt>
                <c:pt idx="1028">
                  <c:v>152.47</c:v>
                </c:pt>
                <c:pt idx="1029">
                  <c:v>156.1</c:v>
                </c:pt>
                <c:pt idx="1030">
                  <c:v>107.97</c:v>
                </c:pt>
                <c:pt idx="1031">
                  <c:v>114.47</c:v>
                </c:pt>
                <c:pt idx="1032">
                  <c:v>119.42</c:v>
                </c:pt>
                <c:pt idx="1033">
                  <c:v>143.62</c:v>
                </c:pt>
                <c:pt idx="1034">
                  <c:v>145.43</c:v>
                </c:pt>
                <c:pt idx="1035">
                  <c:v>146.51</c:v>
                </c:pt>
                <c:pt idx="1036">
                  <c:v>102.52</c:v>
                </c:pt>
                <c:pt idx="1037">
                  <c:v>161.18</c:v>
                </c:pt>
                <c:pt idx="1038">
                  <c:v>141.1</c:v>
                </c:pt>
                <c:pt idx="1039">
                  <c:v>115.21</c:v>
                </c:pt>
                <c:pt idx="1040">
                  <c:v>77.959999999999994</c:v>
                </c:pt>
                <c:pt idx="1041">
                  <c:v>104.22</c:v>
                </c:pt>
                <c:pt idx="1042">
                  <c:v>180.86</c:v>
                </c:pt>
                <c:pt idx="1043">
                  <c:v>153.01</c:v>
                </c:pt>
                <c:pt idx="1044">
                  <c:v>130.62</c:v>
                </c:pt>
                <c:pt idx="1045">
                  <c:v>151.38999999999999</c:v>
                </c:pt>
                <c:pt idx="1046">
                  <c:v>72.47</c:v>
                </c:pt>
                <c:pt idx="1047">
                  <c:v>142.88</c:v>
                </c:pt>
                <c:pt idx="1048">
                  <c:v>104.94</c:v>
                </c:pt>
                <c:pt idx="1049">
                  <c:v>160.85</c:v>
                </c:pt>
                <c:pt idx="1050">
                  <c:v>165.28</c:v>
                </c:pt>
                <c:pt idx="1051">
                  <c:v>46.88</c:v>
                </c:pt>
                <c:pt idx="1052">
                  <c:v>141.54</c:v>
                </c:pt>
                <c:pt idx="1053">
                  <c:v>155.18</c:v>
                </c:pt>
                <c:pt idx="1054">
                  <c:v>103.31</c:v>
                </c:pt>
                <c:pt idx="1055">
                  <c:v>142.77000000000001</c:v>
                </c:pt>
                <c:pt idx="1056">
                  <c:v>152.24</c:v>
                </c:pt>
                <c:pt idx="1057">
                  <c:v>129.47999999999999</c:v>
                </c:pt>
                <c:pt idx="1058">
                  <c:v>174.7</c:v>
                </c:pt>
                <c:pt idx="1059">
                  <c:v>178.59</c:v>
                </c:pt>
                <c:pt idx="1060">
                  <c:v>150.94999999999999</c:v>
                </c:pt>
                <c:pt idx="1061">
                  <c:v>125.77</c:v>
                </c:pt>
                <c:pt idx="1062">
                  <c:v>145.61000000000001</c:v>
                </c:pt>
                <c:pt idx="1063">
                  <c:v>128.94999999999999</c:v>
                </c:pt>
                <c:pt idx="1064">
                  <c:v>63.63</c:v>
                </c:pt>
                <c:pt idx="1065">
                  <c:v>64.489999999999995</c:v>
                </c:pt>
                <c:pt idx="1066">
                  <c:v>59.64</c:v>
                </c:pt>
                <c:pt idx="1067">
                  <c:v>127.3</c:v>
                </c:pt>
                <c:pt idx="1068">
                  <c:v>135.66999999999999</c:v>
                </c:pt>
                <c:pt idx="1069">
                  <c:v>143.63999999999999</c:v>
                </c:pt>
                <c:pt idx="1070">
                  <c:v>154.68</c:v>
                </c:pt>
                <c:pt idx="1071">
                  <c:v>125.89</c:v>
                </c:pt>
                <c:pt idx="1072">
                  <c:v>180.61</c:v>
                </c:pt>
                <c:pt idx="1073">
                  <c:v>120.44</c:v>
                </c:pt>
                <c:pt idx="1074">
                  <c:v>146.91</c:v>
                </c:pt>
                <c:pt idx="1075">
                  <c:v>107.83</c:v>
                </c:pt>
                <c:pt idx="1076">
                  <c:v>89.95</c:v>
                </c:pt>
                <c:pt idx="1077">
                  <c:v>123.27</c:v>
                </c:pt>
                <c:pt idx="1078">
                  <c:v>156.75</c:v>
                </c:pt>
                <c:pt idx="1079">
                  <c:v>145.09</c:v>
                </c:pt>
                <c:pt idx="1080">
                  <c:v>132.97</c:v>
                </c:pt>
                <c:pt idx="1081">
                  <c:v>135.47999999999999</c:v>
                </c:pt>
                <c:pt idx="1082">
                  <c:v>165.43</c:v>
                </c:pt>
                <c:pt idx="1083">
                  <c:v>174.78</c:v>
                </c:pt>
                <c:pt idx="1084">
                  <c:v>103.81</c:v>
                </c:pt>
                <c:pt idx="1085">
                  <c:v>207.51</c:v>
                </c:pt>
                <c:pt idx="1086">
                  <c:v>166.32</c:v>
                </c:pt>
                <c:pt idx="1087">
                  <c:v>223.51</c:v>
                </c:pt>
                <c:pt idx="1088">
                  <c:v>150.21</c:v>
                </c:pt>
                <c:pt idx="1089">
                  <c:v>197.11</c:v>
                </c:pt>
                <c:pt idx="1090">
                  <c:v>198.3</c:v>
                </c:pt>
                <c:pt idx="1091">
                  <c:v>109.88</c:v>
                </c:pt>
                <c:pt idx="1092">
                  <c:v>126.35</c:v>
                </c:pt>
                <c:pt idx="1093">
                  <c:v>126.22</c:v>
                </c:pt>
                <c:pt idx="1094">
                  <c:v>138.38999999999999</c:v>
                </c:pt>
                <c:pt idx="1095">
                  <c:v>165.08</c:v>
                </c:pt>
                <c:pt idx="1096">
                  <c:v>161.27000000000001</c:v>
                </c:pt>
                <c:pt idx="1097">
                  <c:v>165.41</c:v>
                </c:pt>
                <c:pt idx="1098">
                  <c:v>137.06</c:v>
                </c:pt>
                <c:pt idx="1099">
                  <c:v>167.23</c:v>
                </c:pt>
                <c:pt idx="1100">
                  <c:v>109.7</c:v>
                </c:pt>
                <c:pt idx="1101">
                  <c:v>186.96</c:v>
                </c:pt>
                <c:pt idx="1102">
                  <c:v>201.58</c:v>
                </c:pt>
                <c:pt idx="1103">
                  <c:v>174.99</c:v>
                </c:pt>
                <c:pt idx="1104">
                  <c:v>159.9</c:v>
                </c:pt>
                <c:pt idx="1105">
                  <c:v>156.9</c:v>
                </c:pt>
                <c:pt idx="1106">
                  <c:v>128.12</c:v>
                </c:pt>
                <c:pt idx="1107">
                  <c:v>138.63</c:v>
                </c:pt>
                <c:pt idx="1108">
                  <c:v>204.42</c:v>
                </c:pt>
                <c:pt idx="1109">
                  <c:v>110.59</c:v>
                </c:pt>
                <c:pt idx="1110">
                  <c:v>153.94</c:v>
                </c:pt>
                <c:pt idx="1111">
                  <c:v>151.5</c:v>
                </c:pt>
                <c:pt idx="1112">
                  <c:v>160.93</c:v>
                </c:pt>
                <c:pt idx="1113">
                  <c:v>176.27</c:v>
                </c:pt>
                <c:pt idx="1114">
                  <c:v>153.57</c:v>
                </c:pt>
                <c:pt idx="1115">
                  <c:v>189.92</c:v>
                </c:pt>
                <c:pt idx="1116">
                  <c:v>156.96</c:v>
                </c:pt>
                <c:pt idx="1117">
                  <c:v>123.63</c:v>
                </c:pt>
                <c:pt idx="1118">
                  <c:v>157.29</c:v>
                </c:pt>
                <c:pt idx="1119">
                  <c:v>154.57</c:v>
                </c:pt>
                <c:pt idx="1120">
                  <c:v>118.62</c:v>
                </c:pt>
                <c:pt idx="1121">
                  <c:v>140.16999999999999</c:v>
                </c:pt>
                <c:pt idx="1122">
                  <c:v>176.63</c:v>
                </c:pt>
                <c:pt idx="1123">
                  <c:v>163.35</c:v>
                </c:pt>
                <c:pt idx="1124">
                  <c:v>129.69999999999999</c:v>
                </c:pt>
                <c:pt idx="1125">
                  <c:v>101.79</c:v>
                </c:pt>
                <c:pt idx="1126">
                  <c:v>151.76</c:v>
                </c:pt>
                <c:pt idx="1127">
                  <c:v>143.55000000000001</c:v>
                </c:pt>
                <c:pt idx="1128">
                  <c:v>196.09</c:v>
                </c:pt>
                <c:pt idx="1129">
                  <c:v>150.78</c:v>
                </c:pt>
                <c:pt idx="1130">
                  <c:v>166.99</c:v>
                </c:pt>
                <c:pt idx="1131">
                  <c:v>169.02</c:v>
                </c:pt>
                <c:pt idx="1132">
                  <c:v>159.07</c:v>
                </c:pt>
                <c:pt idx="1133">
                  <c:v>180.71</c:v>
                </c:pt>
                <c:pt idx="1134">
                  <c:v>158.25</c:v>
                </c:pt>
                <c:pt idx="1135">
                  <c:v>150.96</c:v>
                </c:pt>
                <c:pt idx="1136">
                  <c:v>167.12</c:v>
                </c:pt>
                <c:pt idx="1137">
                  <c:v>228.99</c:v>
                </c:pt>
                <c:pt idx="1138">
                  <c:v>186.04</c:v>
                </c:pt>
                <c:pt idx="1139">
                  <c:v>164.86</c:v>
                </c:pt>
                <c:pt idx="1140">
                  <c:v>173.29</c:v>
                </c:pt>
                <c:pt idx="1141">
                  <c:v>216.08</c:v>
                </c:pt>
                <c:pt idx="1142">
                  <c:v>155.12</c:v>
                </c:pt>
                <c:pt idx="1143">
                  <c:v>129.94</c:v>
                </c:pt>
                <c:pt idx="1144">
                  <c:v>100.5</c:v>
                </c:pt>
                <c:pt idx="1145">
                  <c:v>123.92</c:v>
                </c:pt>
                <c:pt idx="1146">
                  <c:v>95.55</c:v>
                </c:pt>
                <c:pt idx="1147">
                  <c:v>194.28</c:v>
                </c:pt>
                <c:pt idx="1148">
                  <c:v>114.17</c:v>
                </c:pt>
                <c:pt idx="1149">
                  <c:v>135.82</c:v>
                </c:pt>
                <c:pt idx="1150">
                  <c:v>184.86</c:v>
                </c:pt>
                <c:pt idx="1151">
                  <c:v>143.32</c:v>
                </c:pt>
                <c:pt idx="1152">
                  <c:v>140.41</c:v>
                </c:pt>
                <c:pt idx="1153">
                  <c:v>148.75</c:v>
                </c:pt>
                <c:pt idx="1154">
                  <c:v>225.18</c:v>
                </c:pt>
                <c:pt idx="1155">
                  <c:v>192.47</c:v>
                </c:pt>
                <c:pt idx="1156">
                  <c:v>143.52000000000001</c:v>
                </c:pt>
                <c:pt idx="1157">
                  <c:v>142.6</c:v>
                </c:pt>
                <c:pt idx="1158">
                  <c:v>204.8</c:v>
                </c:pt>
                <c:pt idx="1159">
                  <c:v>115.48</c:v>
                </c:pt>
                <c:pt idx="1160">
                  <c:v>154.43</c:v>
                </c:pt>
                <c:pt idx="1161">
                  <c:v>137.27000000000001</c:v>
                </c:pt>
                <c:pt idx="1162">
                  <c:v>112.73</c:v>
                </c:pt>
                <c:pt idx="1163">
                  <c:v>210.68</c:v>
                </c:pt>
                <c:pt idx="1164">
                  <c:v>172.19</c:v>
                </c:pt>
                <c:pt idx="1165">
                  <c:v>219.31</c:v>
                </c:pt>
                <c:pt idx="1166">
                  <c:v>239.31</c:v>
                </c:pt>
                <c:pt idx="1167">
                  <c:v>182.75</c:v>
                </c:pt>
                <c:pt idx="1168">
                  <c:v>121.93</c:v>
                </c:pt>
                <c:pt idx="1169">
                  <c:v>86.68</c:v>
                </c:pt>
                <c:pt idx="1170">
                  <c:v>181.48</c:v>
                </c:pt>
                <c:pt idx="1171">
                  <c:v>112.62</c:v>
                </c:pt>
                <c:pt idx="1172">
                  <c:v>154.94999999999999</c:v>
                </c:pt>
                <c:pt idx="1173">
                  <c:v>162.05000000000001</c:v>
                </c:pt>
                <c:pt idx="1174">
                  <c:v>179.99</c:v>
                </c:pt>
                <c:pt idx="1175">
                  <c:v>160.29</c:v>
                </c:pt>
                <c:pt idx="1176">
                  <c:v>144.18</c:v>
                </c:pt>
                <c:pt idx="1177">
                  <c:v>217.84</c:v>
                </c:pt>
                <c:pt idx="1178">
                  <c:v>168.71</c:v>
                </c:pt>
                <c:pt idx="1179">
                  <c:v>164.32</c:v>
                </c:pt>
                <c:pt idx="1180">
                  <c:v>147.22</c:v>
                </c:pt>
                <c:pt idx="1181">
                  <c:v>180.2</c:v>
                </c:pt>
                <c:pt idx="1182">
                  <c:v>138.27000000000001</c:v>
                </c:pt>
                <c:pt idx="1183">
                  <c:v>131.13</c:v>
                </c:pt>
                <c:pt idx="1184">
                  <c:v>166.12</c:v>
                </c:pt>
                <c:pt idx="1185">
                  <c:v>203.8</c:v>
                </c:pt>
                <c:pt idx="1186">
                  <c:v>168.82</c:v>
                </c:pt>
                <c:pt idx="1187">
                  <c:v>155.71</c:v>
                </c:pt>
                <c:pt idx="1188">
                  <c:v>196.93</c:v>
                </c:pt>
                <c:pt idx="1189">
                  <c:v>197.83</c:v>
                </c:pt>
                <c:pt idx="1190">
                  <c:v>204.11</c:v>
                </c:pt>
                <c:pt idx="1191">
                  <c:v>207.29</c:v>
                </c:pt>
                <c:pt idx="1192">
                  <c:v>163.21</c:v>
                </c:pt>
                <c:pt idx="1193">
                  <c:v>205.17</c:v>
                </c:pt>
                <c:pt idx="1194">
                  <c:v>181.24</c:v>
                </c:pt>
                <c:pt idx="1195">
                  <c:v>191.31</c:v>
                </c:pt>
                <c:pt idx="1196">
                  <c:v>148.38999999999999</c:v>
                </c:pt>
                <c:pt idx="1197">
                  <c:v>232.25</c:v>
                </c:pt>
                <c:pt idx="1198">
                  <c:v>151.12</c:v>
                </c:pt>
                <c:pt idx="1199">
                  <c:v>216.78</c:v>
                </c:pt>
                <c:pt idx="1200">
                  <c:v>163.88</c:v>
                </c:pt>
                <c:pt idx="1201">
                  <c:v>197.01</c:v>
                </c:pt>
                <c:pt idx="1202">
                  <c:v>168.2</c:v>
                </c:pt>
                <c:pt idx="1203">
                  <c:v>234.13</c:v>
                </c:pt>
                <c:pt idx="1204">
                  <c:v>206.06</c:v>
                </c:pt>
                <c:pt idx="1205">
                  <c:v>245.28</c:v>
                </c:pt>
                <c:pt idx="1206">
                  <c:v>161.13999999999999</c:v>
                </c:pt>
                <c:pt idx="1207">
                  <c:v>170.28</c:v>
                </c:pt>
                <c:pt idx="1208">
                  <c:v>200.81</c:v>
                </c:pt>
                <c:pt idx="1209">
                  <c:v>161.56</c:v>
                </c:pt>
                <c:pt idx="1210">
                  <c:v>156.30000000000001</c:v>
                </c:pt>
                <c:pt idx="1211">
                  <c:v>124.12</c:v>
                </c:pt>
                <c:pt idx="1212">
                  <c:v>219.48</c:v>
                </c:pt>
                <c:pt idx="1213">
                  <c:v>180.03</c:v>
                </c:pt>
                <c:pt idx="1214">
                  <c:v>203.67</c:v>
                </c:pt>
                <c:pt idx="1215">
                  <c:v>215.43</c:v>
                </c:pt>
                <c:pt idx="1216">
                  <c:v>254.29</c:v>
                </c:pt>
                <c:pt idx="1217">
                  <c:v>225.32</c:v>
                </c:pt>
                <c:pt idx="1218">
                  <c:v>232.93</c:v>
                </c:pt>
                <c:pt idx="1219">
                  <c:v>177.14</c:v>
                </c:pt>
                <c:pt idx="1220">
                  <c:v>161.66999999999999</c:v>
                </c:pt>
                <c:pt idx="1221">
                  <c:v>176.47</c:v>
                </c:pt>
                <c:pt idx="1222">
                  <c:v>204.76</c:v>
                </c:pt>
                <c:pt idx="1223">
                  <c:v>241.78</c:v>
                </c:pt>
                <c:pt idx="1224">
                  <c:v>165.09</c:v>
                </c:pt>
                <c:pt idx="1225">
                  <c:v>210.46</c:v>
                </c:pt>
                <c:pt idx="1226">
                  <c:v>185.32</c:v>
                </c:pt>
                <c:pt idx="1227">
                  <c:v>239.03</c:v>
                </c:pt>
                <c:pt idx="1228">
                  <c:v>241.6</c:v>
                </c:pt>
                <c:pt idx="1229">
                  <c:v>231.57</c:v>
                </c:pt>
                <c:pt idx="1230">
                  <c:v>217.81</c:v>
                </c:pt>
                <c:pt idx="1231">
                  <c:v>263.14999999999998</c:v>
                </c:pt>
                <c:pt idx="1232">
                  <c:v>206.31</c:v>
                </c:pt>
                <c:pt idx="1233">
                  <c:v>269.39</c:v>
                </c:pt>
                <c:pt idx="1234">
                  <c:v>284.45</c:v>
                </c:pt>
                <c:pt idx="1235">
                  <c:v>201.76</c:v>
                </c:pt>
                <c:pt idx="1236">
                  <c:v>186.26</c:v>
                </c:pt>
                <c:pt idx="1237">
                  <c:v>211.96</c:v>
                </c:pt>
                <c:pt idx="1238">
                  <c:v>178.57</c:v>
                </c:pt>
                <c:pt idx="1239">
                  <c:v>189.16</c:v>
                </c:pt>
                <c:pt idx="1240">
                  <c:v>210.61</c:v>
                </c:pt>
                <c:pt idx="1241">
                  <c:v>207.44</c:v>
                </c:pt>
                <c:pt idx="1242">
                  <c:v>203.57</c:v>
                </c:pt>
                <c:pt idx="1243">
                  <c:v>209.03</c:v>
                </c:pt>
                <c:pt idx="1244">
                  <c:v>234.99</c:v>
                </c:pt>
                <c:pt idx="1245">
                  <c:v>221.94</c:v>
                </c:pt>
                <c:pt idx="1246">
                  <c:v>258.11</c:v>
                </c:pt>
                <c:pt idx="1247">
                  <c:v>201.88</c:v>
                </c:pt>
                <c:pt idx="1248">
                  <c:v>224.49</c:v>
                </c:pt>
                <c:pt idx="1249">
                  <c:v>130.88</c:v>
                </c:pt>
                <c:pt idx="1250">
                  <c:v>177.58</c:v>
                </c:pt>
                <c:pt idx="1251">
                  <c:v>219.88</c:v>
                </c:pt>
                <c:pt idx="1252">
                  <c:v>208.31</c:v>
                </c:pt>
                <c:pt idx="1253">
                  <c:v>188.45</c:v>
                </c:pt>
                <c:pt idx="1254">
                  <c:v>200.42</c:v>
                </c:pt>
                <c:pt idx="1255">
                  <c:v>208.26</c:v>
                </c:pt>
                <c:pt idx="1256">
                  <c:v>251.49</c:v>
                </c:pt>
                <c:pt idx="1257">
                  <c:v>235.79</c:v>
                </c:pt>
                <c:pt idx="1258">
                  <c:v>226</c:v>
                </c:pt>
                <c:pt idx="1259">
                  <c:v>234.45</c:v>
                </c:pt>
                <c:pt idx="1260">
                  <c:v>186.5</c:v>
                </c:pt>
                <c:pt idx="1261">
                  <c:v>192.2</c:v>
                </c:pt>
                <c:pt idx="1262">
                  <c:v>233.37</c:v>
                </c:pt>
                <c:pt idx="1263">
                  <c:v>243.31</c:v>
                </c:pt>
                <c:pt idx="1264">
                  <c:v>127.23</c:v>
                </c:pt>
                <c:pt idx="1265">
                  <c:v>185.36</c:v>
                </c:pt>
                <c:pt idx="1266">
                  <c:v>203.23</c:v>
                </c:pt>
                <c:pt idx="1267">
                  <c:v>194.64</c:v>
                </c:pt>
                <c:pt idx="1268">
                  <c:v>214.87</c:v>
                </c:pt>
                <c:pt idx="1269">
                  <c:v>184.8</c:v>
                </c:pt>
                <c:pt idx="1270">
                  <c:v>177.01</c:v>
                </c:pt>
                <c:pt idx="1271">
                  <c:v>213.57</c:v>
                </c:pt>
                <c:pt idx="1272">
                  <c:v>205.58</c:v>
                </c:pt>
                <c:pt idx="1273">
                  <c:v>146.63</c:v>
                </c:pt>
                <c:pt idx="1274">
                  <c:v>180.35</c:v>
                </c:pt>
                <c:pt idx="1275">
                  <c:v>176.85</c:v>
                </c:pt>
                <c:pt idx="1276">
                  <c:v>182.48</c:v>
                </c:pt>
                <c:pt idx="1277">
                  <c:v>212.14</c:v>
                </c:pt>
                <c:pt idx="1278">
                  <c:v>206.43</c:v>
                </c:pt>
                <c:pt idx="1279">
                  <c:v>219.48</c:v>
                </c:pt>
                <c:pt idx="1280">
                  <c:v>202.38</c:v>
                </c:pt>
                <c:pt idx="1281">
                  <c:v>180.7</c:v>
                </c:pt>
                <c:pt idx="1282">
                  <c:v>167.2</c:v>
                </c:pt>
                <c:pt idx="1283">
                  <c:v>180.65</c:v>
                </c:pt>
                <c:pt idx="1284">
                  <c:v>221.64</c:v>
                </c:pt>
                <c:pt idx="1285">
                  <c:v>229.09</c:v>
                </c:pt>
                <c:pt idx="1286">
                  <c:v>213.99</c:v>
                </c:pt>
                <c:pt idx="1287">
                  <c:v>229.17</c:v>
                </c:pt>
                <c:pt idx="1288">
                  <c:v>182.55</c:v>
                </c:pt>
                <c:pt idx="1289">
                  <c:v>221.42</c:v>
                </c:pt>
                <c:pt idx="1290">
                  <c:v>146.91</c:v>
                </c:pt>
                <c:pt idx="1291">
                  <c:v>218.91</c:v>
                </c:pt>
                <c:pt idx="1292">
                  <c:v>184.01</c:v>
                </c:pt>
                <c:pt idx="1293">
                  <c:v>220.45</c:v>
                </c:pt>
                <c:pt idx="1294">
                  <c:v>169.36</c:v>
                </c:pt>
                <c:pt idx="1295">
                  <c:v>193.22</c:v>
                </c:pt>
                <c:pt idx="1296">
                  <c:v>167.59</c:v>
                </c:pt>
                <c:pt idx="1297">
                  <c:v>127.1</c:v>
                </c:pt>
                <c:pt idx="1298">
                  <c:v>139.74</c:v>
                </c:pt>
                <c:pt idx="1299">
                  <c:v>199.7</c:v>
                </c:pt>
                <c:pt idx="1300">
                  <c:v>210.61</c:v>
                </c:pt>
                <c:pt idx="1301">
                  <c:v>153.62</c:v>
                </c:pt>
                <c:pt idx="1302">
                  <c:v>265.69</c:v>
                </c:pt>
                <c:pt idx="1303">
                  <c:v>154.62</c:v>
                </c:pt>
                <c:pt idx="1304">
                  <c:v>186.43</c:v>
                </c:pt>
                <c:pt idx="1305">
                  <c:v>194.71</c:v>
                </c:pt>
                <c:pt idx="1306">
                  <c:v>175.69</c:v>
                </c:pt>
                <c:pt idx="1307">
                  <c:v>237.08</c:v>
                </c:pt>
                <c:pt idx="1308">
                  <c:v>163.04</c:v>
                </c:pt>
                <c:pt idx="1309">
                  <c:v>174.21</c:v>
                </c:pt>
                <c:pt idx="1310">
                  <c:v>170.84</c:v>
                </c:pt>
                <c:pt idx="1311">
                  <c:v>187.18</c:v>
                </c:pt>
                <c:pt idx="1312">
                  <c:v>185.63</c:v>
                </c:pt>
                <c:pt idx="1313">
                  <c:v>246.47</c:v>
                </c:pt>
                <c:pt idx="1314">
                  <c:v>243.27</c:v>
                </c:pt>
                <c:pt idx="1315">
                  <c:v>163.68</c:v>
                </c:pt>
                <c:pt idx="1316">
                  <c:v>153.44999999999999</c:v>
                </c:pt>
                <c:pt idx="1317">
                  <c:v>191.64</c:v>
                </c:pt>
                <c:pt idx="1318">
                  <c:v>229.2</c:v>
                </c:pt>
                <c:pt idx="1319">
                  <c:v>212.5</c:v>
                </c:pt>
                <c:pt idx="1320">
                  <c:v>249.03</c:v>
                </c:pt>
                <c:pt idx="1321">
                  <c:v>234.13</c:v>
                </c:pt>
                <c:pt idx="1322">
                  <c:v>205.12</c:v>
                </c:pt>
                <c:pt idx="1323">
                  <c:v>161.55000000000001</c:v>
                </c:pt>
                <c:pt idx="1324">
                  <c:v>214.17</c:v>
                </c:pt>
                <c:pt idx="1325">
                  <c:v>244.57</c:v>
                </c:pt>
                <c:pt idx="1326">
                  <c:v>233.55</c:v>
                </c:pt>
                <c:pt idx="1327">
                  <c:v>169.94</c:v>
                </c:pt>
                <c:pt idx="1328">
                  <c:v>214.82</c:v>
                </c:pt>
                <c:pt idx="1329">
                  <c:v>152.24</c:v>
                </c:pt>
                <c:pt idx="1330">
                  <c:v>167.83</c:v>
                </c:pt>
                <c:pt idx="1331">
                  <c:v>203.34</c:v>
                </c:pt>
                <c:pt idx="1332">
                  <c:v>178.59</c:v>
                </c:pt>
                <c:pt idx="1333">
                  <c:v>210.39</c:v>
                </c:pt>
                <c:pt idx="1334">
                  <c:v>232.88</c:v>
                </c:pt>
                <c:pt idx="1335">
                  <c:v>183.64</c:v>
                </c:pt>
                <c:pt idx="1336">
                  <c:v>246.25</c:v>
                </c:pt>
                <c:pt idx="1337">
                  <c:v>291.54000000000002</c:v>
                </c:pt>
                <c:pt idx="1338">
                  <c:v>200.62</c:v>
                </c:pt>
                <c:pt idx="1339">
                  <c:v>190.54</c:v>
                </c:pt>
                <c:pt idx="1340">
                  <c:v>203.03</c:v>
                </c:pt>
                <c:pt idx="1341">
                  <c:v>221.6</c:v>
                </c:pt>
                <c:pt idx="1342">
                  <c:v>237.67</c:v>
                </c:pt>
                <c:pt idx="1343">
                  <c:v>192.99</c:v>
                </c:pt>
                <c:pt idx="1344">
                  <c:v>242.81</c:v>
                </c:pt>
                <c:pt idx="1345">
                  <c:v>254.79</c:v>
                </c:pt>
                <c:pt idx="1346">
                  <c:v>237.32</c:v>
                </c:pt>
                <c:pt idx="1347">
                  <c:v>263.8</c:v>
                </c:pt>
                <c:pt idx="1348">
                  <c:v>280.95</c:v>
                </c:pt>
                <c:pt idx="1349">
                  <c:v>268.91000000000003</c:v>
                </c:pt>
                <c:pt idx="1350">
                  <c:v>172.82</c:v>
                </c:pt>
                <c:pt idx="1351">
                  <c:v>197.05</c:v>
                </c:pt>
                <c:pt idx="1352">
                  <c:v>209.99</c:v>
                </c:pt>
                <c:pt idx="1353">
                  <c:v>256.35000000000002</c:v>
                </c:pt>
                <c:pt idx="1354">
                  <c:v>219.96</c:v>
                </c:pt>
                <c:pt idx="1355">
                  <c:v>109.55</c:v>
                </c:pt>
                <c:pt idx="1356">
                  <c:v>155.93</c:v>
                </c:pt>
                <c:pt idx="1357">
                  <c:v>209.87</c:v>
                </c:pt>
                <c:pt idx="1358">
                  <c:v>165.34</c:v>
                </c:pt>
                <c:pt idx="1359">
                  <c:v>246.41</c:v>
                </c:pt>
                <c:pt idx="1360">
                  <c:v>270.60000000000002</c:v>
                </c:pt>
                <c:pt idx="1361">
                  <c:v>255.34</c:v>
                </c:pt>
                <c:pt idx="1362">
                  <c:v>234.45</c:v>
                </c:pt>
                <c:pt idx="1363">
                  <c:v>265.02999999999997</c:v>
                </c:pt>
                <c:pt idx="1364">
                  <c:v>195.08</c:v>
                </c:pt>
                <c:pt idx="1365">
                  <c:v>207.12</c:v>
                </c:pt>
                <c:pt idx="1366">
                  <c:v>237.62</c:v>
                </c:pt>
                <c:pt idx="1367">
                  <c:v>216.08</c:v>
                </c:pt>
                <c:pt idx="1368">
                  <c:v>193.61</c:v>
                </c:pt>
                <c:pt idx="1369">
                  <c:v>231.63</c:v>
                </c:pt>
                <c:pt idx="1370">
                  <c:v>176.01</c:v>
                </c:pt>
                <c:pt idx="1371">
                  <c:v>204.68</c:v>
                </c:pt>
                <c:pt idx="1372">
                  <c:v>192.8</c:v>
                </c:pt>
                <c:pt idx="1373">
                  <c:v>279.16000000000003</c:v>
                </c:pt>
                <c:pt idx="1374">
                  <c:v>135.13</c:v>
                </c:pt>
                <c:pt idx="1375">
                  <c:v>220.44</c:v>
                </c:pt>
                <c:pt idx="1376">
                  <c:v>236.78</c:v>
                </c:pt>
                <c:pt idx="1377">
                  <c:v>158.62</c:v>
                </c:pt>
                <c:pt idx="1378">
                  <c:v>192.47</c:v>
                </c:pt>
                <c:pt idx="1379">
                  <c:v>201.08</c:v>
                </c:pt>
                <c:pt idx="1380">
                  <c:v>133.43</c:v>
                </c:pt>
                <c:pt idx="1381">
                  <c:v>114.81</c:v>
                </c:pt>
                <c:pt idx="1382">
                  <c:v>117.37</c:v>
                </c:pt>
                <c:pt idx="1383">
                  <c:v>100.01</c:v>
                </c:pt>
                <c:pt idx="1384">
                  <c:v>175.86</c:v>
                </c:pt>
                <c:pt idx="1385">
                  <c:v>192.95</c:v>
                </c:pt>
                <c:pt idx="1386">
                  <c:v>255.04</c:v>
                </c:pt>
                <c:pt idx="1387">
                  <c:v>239.77</c:v>
                </c:pt>
                <c:pt idx="1388">
                  <c:v>247.18</c:v>
                </c:pt>
                <c:pt idx="1389">
                  <c:v>229.55</c:v>
                </c:pt>
                <c:pt idx="1390">
                  <c:v>164.77</c:v>
                </c:pt>
                <c:pt idx="1391">
                  <c:v>163.46</c:v>
                </c:pt>
                <c:pt idx="1392">
                  <c:v>178.86</c:v>
                </c:pt>
                <c:pt idx="1393">
                  <c:v>141.1</c:v>
                </c:pt>
                <c:pt idx="1394">
                  <c:v>221.16</c:v>
                </c:pt>
                <c:pt idx="1395">
                  <c:v>192.92</c:v>
                </c:pt>
                <c:pt idx="1396">
                  <c:v>188.78</c:v>
                </c:pt>
                <c:pt idx="1397">
                  <c:v>204.17</c:v>
                </c:pt>
                <c:pt idx="1398">
                  <c:v>168.63</c:v>
                </c:pt>
                <c:pt idx="1399">
                  <c:v>176.48</c:v>
                </c:pt>
                <c:pt idx="1400">
                  <c:v>233.83</c:v>
                </c:pt>
                <c:pt idx="1401">
                  <c:v>221.5</c:v>
                </c:pt>
                <c:pt idx="1402">
                  <c:v>196.59</c:v>
                </c:pt>
                <c:pt idx="1403">
                  <c:v>230.81</c:v>
                </c:pt>
                <c:pt idx="1404">
                  <c:v>223.23</c:v>
                </c:pt>
                <c:pt idx="1405">
                  <c:v>257.24</c:v>
                </c:pt>
                <c:pt idx="1406">
                  <c:v>260.99</c:v>
                </c:pt>
                <c:pt idx="1407">
                  <c:v>143.4</c:v>
                </c:pt>
                <c:pt idx="1408">
                  <c:v>188.12</c:v>
                </c:pt>
                <c:pt idx="1409">
                  <c:v>285.74</c:v>
                </c:pt>
                <c:pt idx="1410">
                  <c:v>235.38</c:v>
                </c:pt>
                <c:pt idx="1411">
                  <c:v>232.43</c:v>
                </c:pt>
                <c:pt idx="1412">
                  <c:v>238.53</c:v>
                </c:pt>
                <c:pt idx="1413">
                  <c:v>224.13</c:v>
                </c:pt>
                <c:pt idx="1414">
                  <c:v>232.57</c:v>
                </c:pt>
                <c:pt idx="1415">
                  <c:v>206.08</c:v>
                </c:pt>
                <c:pt idx="1416">
                  <c:v>172.59</c:v>
                </c:pt>
                <c:pt idx="1417">
                  <c:v>174.31</c:v>
                </c:pt>
                <c:pt idx="1418">
                  <c:v>204.96</c:v>
                </c:pt>
                <c:pt idx="1419">
                  <c:v>280.06</c:v>
                </c:pt>
                <c:pt idx="1420">
                  <c:v>204.62</c:v>
                </c:pt>
                <c:pt idx="1421">
                  <c:v>243.13</c:v>
                </c:pt>
                <c:pt idx="1422">
                  <c:v>181.9</c:v>
                </c:pt>
                <c:pt idx="1423">
                  <c:v>214.67</c:v>
                </c:pt>
                <c:pt idx="1424">
                  <c:v>265.47000000000003</c:v>
                </c:pt>
                <c:pt idx="1425">
                  <c:v>219.97</c:v>
                </c:pt>
                <c:pt idx="1426">
                  <c:v>197.72</c:v>
                </c:pt>
                <c:pt idx="1427">
                  <c:v>280.81</c:v>
                </c:pt>
                <c:pt idx="1428">
                  <c:v>178.94</c:v>
                </c:pt>
                <c:pt idx="1429">
                  <c:v>280.11</c:v>
                </c:pt>
                <c:pt idx="1430">
                  <c:v>273.54000000000002</c:v>
                </c:pt>
                <c:pt idx="1431">
                  <c:v>291.97000000000003</c:v>
                </c:pt>
                <c:pt idx="1432">
                  <c:v>321.54000000000002</c:v>
                </c:pt>
                <c:pt idx="1433">
                  <c:v>256.32</c:v>
                </c:pt>
                <c:pt idx="1434">
                  <c:v>264.77999999999997</c:v>
                </c:pt>
                <c:pt idx="1435">
                  <c:v>197.17</c:v>
                </c:pt>
                <c:pt idx="1436">
                  <c:v>266.45999999999998</c:v>
                </c:pt>
                <c:pt idx="1437">
                  <c:v>243.62</c:v>
                </c:pt>
                <c:pt idx="1438">
                  <c:v>262.88</c:v>
                </c:pt>
                <c:pt idx="1439">
                  <c:v>290.02999999999997</c:v>
                </c:pt>
                <c:pt idx="1440">
                  <c:v>267.77</c:v>
                </c:pt>
                <c:pt idx="1441">
                  <c:v>281.04000000000002</c:v>
                </c:pt>
                <c:pt idx="1442">
                  <c:v>252.98</c:v>
                </c:pt>
                <c:pt idx="1443">
                  <c:v>199.66</c:v>
                </c:pt>
                <c:pt idx="1444">
                  <c:v>262.92</c:v>
                </c:pt>
                <c:pt idx="1445">
                  <c:v>170.85</c:v>
                </c:pt>
                <c:pt idx="1446">
                  <c:v>264.95</c:v>
                </c:pt>
                <c:pt idx="1447">
                  <c:v>289.39999999999998</c:v>
                </c:pt>
                <c:pt idx="1448">
                  <c:v>287.76</c:v>
                </c:pt>
                <c:pt idx="1449">
                  <c:v>278.69</c:v>
                </c:pt>
                <c:pt idx="1450">
                  <c:v>285.88</c:v>
                </c:pt>
                <c:pt idx="1451">
                  <c:v>243.49</c:v>
                </c:pt>
                <c:pt idx="1452">
                  <c:v>211.89</c:v>
                </c:pt>
                <c:pt idx="1453">
                  <c:v>225.44</c:v>
                </c:pt>
                <c:pt idx="1454">
                  <c:v>208.73</c:v>
                </c:pt>
                <c:pt idx="1455">
                  <c:v>253.11</c:v>
                </c:pt>
                <c:pt idx="1456">
                  <c:v>248.88</c:v>
                </c:pt>
                <c:pt idx="1457">
                  <c:v>232.33</c:v>
                </c:pt>
                <c:pt idx="1458">
                  <c:v>231.46</c:v>
                </c:pt>
                <c:pt idx="1459">
                  <c:v>243.56</c:v>
                </c:pt>
                <c:pt idx="1460">
                  <c:v>211.18</c:v>
                </c:pt>
                <c:pt idx="1461">
                  <c:v>181.87</c:v>
                </c:pt>
                <c:pt idx="1462">
                  <c:v>169.93</c:v>
                </c:pt>
                <c:pt idx="1463">
                  <c:v>192.7</c:v>
                </c:pt>
                <c:pt idx="1464">
                  <c:v>237.02</c:v>
                </c:pt>
                <c:pt idx="1465">
                  <c:v>221.09</c:v>
                </c:pt>
                <c:pt idx="1466">
                  <c:v>211.32</c:v>
                </c:pt>
                <c:pt idx="1467">
                  <c:v>203.68</c:v>
                </c:pt>
                <c:pt idx="1468">
                  <c:v>245.65</c:v>
                </c:pt>
                <c:pt idx="1469">
                  <c:v>208.61</c:v>
                </c:pt>
                <c:pt idx="1470">
                  <c:v>180.4</c:v>
                </c:pt>
                <c:pt idx="1471">
                  <c:v>225.48</c:v>
                </c:pt>
                <c:pt idx="1472">
                  <c:v>207.66</c:v>
                </c:pt>
                <c:pt idx="1473">
                  <c:v>208.12</c:v>
                </c:pt>
                <c:pt idx="1474">
                  <c:v>172.56</c:v>
                </c:pt>
                <c:pt idx="1475">
                  <c:v>220.58</c:v>
                </c:pt>
                <c:pt idx="1476">
                  <c:v>248.41</c:v>
                </c:pt>
                <c:pt idx="1477">
                  <c:v>182.38</c:v>
                </c:pt>
                <c:pt idx="1478">
                  <c:v>158.43</c:v>
                </c:pt>
                <c:pt idx="1479">
                  <c:v>218.65</c:v>
                </c:pt>
                <c:pt idx="1480">
                  <c:v>190.98</c:v>
                </c:pt>
                <c:pt idx="1481">
                  <c:v>152.61000000000001</c:v>
                </c:pt>
                <c:pt idx="1482">
                  <c:v>197.47</c:v>
                </c:pt>
                <c:pt idx="1483">
                  <c:v>154.36000000000001</c:v>
                </c:pt>
                <c:pt idx="1484">
                  <c:v>179.02</c:v>
                </c:pt>
                <c:pt idx="1485">
                  <c:v>241.6</c:v>
                </c:pt>
                <c:pt idx="1486">
                  <c:v>214.89</c:v>
                </c:pt>
                <c:pt idx="1487">
                  <c:v>172.74</c:v>
                </c:pt>
                <c:pt idx="1488">
                  <c:v>205.91</c:v>
                </c:pt>
                <c:pt idx="1489">
                  <c:v>201.95</c:v>
                </c:pt>
                <c:pt idx="1490">
                  <c:v>134.12</c:v>
                </c:pt>
                <c:pt idx="1491">
                  <c:v>166.73</c:v>
                </c:pt>
                <c:pt idx="1492">
                  <c:v>183.38</c:v>
                </c:pt>
                <c:pt idx="1493">
                  <c:v>161.99</c:v>
                </c:pt>
                <c:pt idx="1494">
                  <c:v>165.22</c:v>
                </c:pt>
                <c:pt idx="1495">
                  <c:v>142.85</c:v>
                </c:pt>
                <c:pt idx="1496">
                  <c:v>203.13</c:v>
                </c:pt>
                <c:pt idx="1497">
                  <c:v>172.91</c:v>
                </c:pt>
                <c:pt idx="1498">
                  <c:v>153.43</c:v>
                </c:pt>
                <c:pt idx="1499">
                  <c:v>217.1</c:v>
                </c:pt>
                <c:pt idx="1500">
                  <c:v>168.56</c:v>
                </c:pt>
                <c:pt idx="1501">
                  <c:v>201.01</c:v>
                </c:pt>
                <c:pt idx="1502">
                  <c:v>219.97</c:v>
                </c:pt>
                <c:pt idx="1503">
                  <c:v>232.57</c:v>
                </c:pt>
                <c:pt idx="1504">
                  <c:v>128.41999999999999</c:v>
                </c:pt>
                <c:pt idx="1505">
                  <c:v>201.49</c:v>
                </c:pt>
                <c:pt idx="1506">
                  <c:v>170.15</c:v>
                </c:pt>
                <c:pt idx="1507">
                  <c:v>173.08</c:v>
                </c:pt>
                <c:pt idx="1508">
                  <c:v>179.97</c:v>
                </c:pt>
                <c:pt idx="1509">
                  <c:v>159.01</c:v>
                </c:pt>
                <c:pt idx="1510">
                  <c:v>139.66</c:v>
                </c:pt>
                <c:pt idx="1511">
                  <c:v>159.11000000000001</c:v>
                </c:pt>
                <c:pt idx="1512">
                  <c:v>149.44</c:v>
                </c:pt>
                <c:pt idx="1513">
                  <c:v>218.18</c:v>
                </c:pt>
                <c:pt idx="1514">
                  <c:v>160.22</c:v>
                </c:pt>
                <c:pt idx="1515">
                  <c:v>191.51</c:v>
                </c:pt>
                <c:pt idx="1516">
                  <c:v>197.35</c:v>
                </c:pt>
                <c:pt idx="1517">
                  <c:v>189.82</c:v>
                </c:pt>
                <c:pt idx="1518">
                  <c:v>140.41</c:v>
                </c:pt>
                <c:pt idx="1519">
                  <c:v>175.68</c:v>
                </c:pt>
                <c:pt idx="1520">
                  <c:v>163.63</c:v>
                </c:pt>
                <c:pt idx="1521">
                  <c:v>247.44</c:v>
                </c:pt>
                <c:pt idx="1522">
                  <c:v>204.82</c:v>
                </c:pt>
                <c:pt idx="1523">
                  <c:v>231.92</c:v>
                </c:pt>
                <c:pt idx="1524">
                  <c:v>216</c:v>
                </c:pt>
                <c:pt idx="1525">
                  <c:v>186.43</c:v>
                </c:pt>
                <c:pt idx="1526">
                  <c:v>161.97999999999999</c:v>
                </c:pt>
                <c:pt idx="1527">
                  <c:v>178.93</c:v>
                </c:pt>
                <c:pt idx="1528">
                  <c:v>172.04</c:v>
                </c:pt>
                <c:pt idx="1529">
                  <c:v>173.43</c:v>
                </c:pt>
                <c:pt idx="1530">
                  <c:v>227.37</c:v>
                </c:pt>
                <c:pt idx="1531">
                  <c:v>198.18</c:v>
                </c:pt>
                <c:pt idx="1532">
                  <c:v>153.97999999999999</c:v>
                </c:pt>
                <c:pt idx="1533">
                  <c:v>199.24</c:v>
                </c:pt>
                <c:pt idx="1534">
                  <c:v>149.31</c:v>
                </c:pt>
                <c:pt idx="1535">
                  <c:v>188.42</c:v>
                </c:pt>
                <c:pt idx="1536">
                  <c:v>163.78</c:v>
                </c:pt>
                <c:pt idx="1537">
                  <c:v>237.11</c:v>
                </c:pt>
                <c:pt idx="1538">
                  <c:v>195.92</c:v>
                </c:pt>
                <c:pt idx="1539">
                  <c:v>160.51</c:v>
                </c:pt>
                <c:pt idx="1540">
                  <c:v>226.91</c:v>
                </c:pt>
                <c:pt idx="1541">
                  <c:v>209.41</c:v>
                </c:pt>
                <c:pt idx="1542">
                  <c:v>173.86</c:v>
                </c:pt>
                <c:pt idx="1543">
                  <c:v>178.79</c:v>
                </c:pt>
                <c:pt idx="1544">
                  <c:v>110.23</c:v>
                </c:pt>
                <c:pt idx="1545">
                  <c:v>194.43</c:v>
                </c:pt>
                <c:pt idx="1546">
                  <c:v>170.04</c:v>
                </c:pt>
                <c:pt idx="1547">
                  <c:v>196.08</c:v>
                </c:pt>
                <c:pt idx="1548">
                  <c:v>139.16</c:v>
                </c:pt>
                <c:pt idx="1549">
                  <c:v>179.53</c:v>
                </c:pt>
                <c:pt idx="1550">
                  <c:v>162.05000000000001</c:v>
                </c:pt>
                <c:pt idx="1551">
                  <c:v>198.06</c:v>
                </c:pt>
                <c:pt idx="1552">
                  <c:v>266.97000000000003</c:v>
                </c:pt>
                <c:pt idx="1553">
                  <c:v>182.04</c:v>
                </c:pt>
                <c:pt idx="1554">
                  <c:v>203.15</c:v>
                </c:pt>
                <c:pt idx="1555">
                  <c:v>227.28</c:v>
                </c:pt>
                <c:pt idx="1556">
                  <c:v>277.02</c:v>
                </c:pt>
                <c:pt idx="1557">
                  <c:v>242.76</c:v>
                </c:pt>
                <c:pt idx="1558">
                  <c:v>173.4</c:v>
                </c:pt>
                <c:pt idx="1559">
                  <c:v>194.06</c:v>
                </c:pt>
                <c:pt idx="1560">
                  <c:v>222.87</c:v>
                </c:pt>
                <c:pt idx="1561">
                  <c:v>221.42</c:v>
                </c:pt>
                <c:pt idx="1562">
                  <c:v>180.43</c:v>
                </c:pt>
                <c:pt idx="1563">
                  <c:v>231.16</c:v>
                </c:pt>
                <c:pt idx="1564">
                  <c:v>154.59</c:v>
                </c:pt>
                <c:pt idx="1565">
                  <c:v>185.84</c:v>
                </c:pt>
                <c:pt idx="1566">
                  <c:v>160.87</c:v>
                </c:pt>
                <c:pt idx="1567">
                  <c:v>213.65</c:v>
                </c:pt>
                <c:pt idx="1568">
                  <c:v>245.73</c:v>
                </c:pt>
                <c:pt idx="1569">
                  <c:v>197.8</c:v>
                </c:pt>
                <c:pt idx="1570">
                  <c:v>116.09</c:v>
                </c:pt>
                <c:pt idx="1571">
                  <c:v>127.23</c:v>
                </c:pt>
                <c:pt idx="1572">
                  <c:v>121.66</c:v>
                </c:pt>
                <c:pt idx="1573">
                  <c:v>191.97</c:v>
                </c:pt>
                <c:pt idx="1574">
                  <c:v>152.32</c:v>
                </c:pt>
                <c:pt idx="1575">
                  <c:v>150.19999999999999</c:v>
                </c:pt>
                <c:pt idx="1576">
                  <c:v>195.68</c:v>
                </c:pt>
                <c:pt idx="1577">
                  <c:v>190.93</c:v>
                </c:pt>
                <c:pt idx="1578">
                  <c:v>124.8</c:v>
                </c:pt>
                <c:pt idx="1579">
                  <c:v>178.45</c:v>
                </c:pt>
                <c:pt idx="1580">
                  <c:v>218.57</c:v>
                </c:pt>
                <c:pt idx="1581">
                  <c:v>145.9</c:v>
                </c:pt>
                <c:pt idx="1582">
                  <c:v>254.95</c:v>
                </c:pt>
                <c:pt idx="1583">
                  <c:v>199.1</c:v>
                </c:pt>
                <c:pt idx="1584">
                  <c:v>210.53</c:v>
                </c:pt>
                <c:pt idx="1585">
                  <c:v>212.67</c:v>
                </c:pt>
                <c:pt idx="1586">
                  <c:v>206.48</c:v>
                </c:pt>
                <c:pt idx="1587">
                  <c:v>202.01</c:v>
                </c:pt>
                <c:pt idx="1588">
                  <c:v>208.97</c:v>
                </c:pt>
                <c:pt idx="1589">
                  <c:v>249.2</c:v>
                </c:pt>
                <c:pt idx="1590">
                  <c:v>203.55</c:v>
                </c:pt>
                <c:pt idx="1591">
                  <c:v>195</c:v>
                </c:pt>
                <c:pt idx="1592">
                  <c:v>223.91</c:v>
                </c:pt>
                <c:pt idx="1593">
                  <c:v>248.43</c:v>
                </c:pt>
                <c:pt idx="1594">
                  <c:v>209.73</c:v>
                </c:pt>
                <c:pt idx="1595">
                  <c:v>250.97</c:v>
                </c:pt>
                <c:pt idx="1596">
                  <c:v>227.33</c:v>
                </c:pt>
                <c:pt idx="1597">
                  <c:v>218</c:v>
                </c:pt>
                <c:pt idx="1598">
                  <c:v>221.45</c:v>
                </c:pt>
                <c:pt idx="1599">
                  <c:v>189.57</c:v>
                </c:pt>
                <c:pt idx="1600">
                  <c:v>210.4</c:v>
                </c:pt>
                <c:pt idx="1601">
                  <c:v>191.66</c:v>
                </c:pt>
                <c:pt idx="1602">
                  <c:v>137.1</c:v>
                </c:pt>
                <c:pt idx="1603">
                  <c:v>168.71</c:v>
                </c:pt>
                <c:pt idx="1604">
                  <c:v>187.28</c:v>
                </c:pt>
                <c:pt idx="1605">
                  <c:v>174.46</c:v>
                </c:pt>
                <c:pt idx="1606">
                  <c:v>200.97</c:v>
                </c:pt>
                <c:pt idx="1607">
                  <c:v>161.04</c:v>
                </c:pt>
                <c:pt idx="1608">
                  <c:v>161.05000000000001</c:v>
                </c:pt>
                <c:pt idx="1609">
                  <c:v>164.89</c:v>
                </c:pt>
                <c:pt idx="1610">
                  <c:v>176.61</c:v>
                </c:pt>
                <c:pt idx="1611">
                  <c:v>162.31</c:v>
                </c:pt>
                <c:pt idx="1612">
                  <c:v>183.7</c:v>
                </c:pt>
                <c:pt idx="1613">
                  <c:v>187.11</c:v>
                </c:pt>
                <c:pt idx="1614">
                  <c:v>166.54</c:v>
                </c:pt>
                <c:pt idx="1615">
                  <c:v>213.5</c:v>
                </c:pt>
                <c:pt idx="1616">
                  <c:v>181.82</c:v>
                </c:pt>
                <c:pt idx="1617">
                  <c:v>186.15</c:v>
                </c:pt>
                <c:pt idx="1618">
                  <c:v>238.86</c:v>
                </c:pt>
                <c:pt idx="1619">
                  <c:v>197.02</c:v>
                </c:pt>
                <c:pt idx="1620">
                  <c:v>219.31</c:v>
                </c:pt>
                <c:pt idx="1621">
                  <c:v>175.02</c:v>
                </c:pt>
                <c:pt idx="1622">
                  <c:v>240.38</c:v>
                </c:pt>
                <c:pt idx="1623">
                  <c:v>272.08999999999997</c:v>
                </c:pt>
                <c:pt idx="1624">
                  <c:v>227.41</c:v>
                </c:pt>
                <c:pt idx="1625">
                  <c:v>193.95</c:v>
                </c:pt>
                <c:pt idx="1626">
                  <c:v>198.77</c:v>
                </c:pt>
                <c:pt idx="1627">
                  <c:v>193.22</c:v>
                </c:pt>
                <c:pt idx="1628">
                  <c:v>188.65</c:v>
                </c:pt>
                <c:pt idx="1629">
                  <c:v>128.88</c:v>
                </c:pt>
                <c:pt idx="1630">
                  <c:v>198.81</c:v>
                </c:pt>
                <c:pt idx="1631">
                  <c:v>159.69</c:v>
                </c:pt>
                <c:pt idx="1632">
                  <c:v>161.26</c:v>
                </c:pt>
                <c:pt idx="1633">
                  <c:v>149.82</c:v>
                </c:pt>
                <c:pt idx="1634">
                  <c:v>161.25</c:v>
                </c:pt>
                <c:pt idx="1635">
                  <c:v>145.05000000000001</c:v>
                </c:pt>
                <c:pt idx="1636">
                  <c:v>198.42</c:v>
                </c:pt>
                <c:pt idx="1637">
                  <c:v>140.07</c:v>
                </c:pt>
                <c:pt idx="1638">
                  <c:v>130.97</c:v>
                </c:pt>
                <c:pt idx="1639">
                  <c:v>137.56</c:v>
                </c:pt>
                <c:pt idx="1640">
                  <c:v>226.34</c:v>
                </c:pt>
                <c:pt idx="1641">
                  <c:v>234.14</c:v>
                </c:pt>
                <c:pt idx="1642">
                  <c:v>157.76</c:v>
                </c:pt>
                <c:pt idx="1643">
                  <c:v>227.84</c:v>
                </c:pt>
                <c:pt idx="1644">
                  <c:v>200.46</c:v>
                </c:pt>
                <c:pt idx="1645">
                  <c:v>230.98</c:v>
                </c:pt>
                <c:pt idx="1646">
                  <c:v>206.86</c:v>
                </c:pt>
                <c:pt idx="1647">
                  <c:v>194.56</c:v>
                </c:pt>
                <c:pt idx="1648">
                  <c:v>195.62</c:v>
                </c:pt>
                <c:pt idx="1649">
                  <c:v>241.5</c:v>
                </c:pt>
                <c:pt idx="1650">
                  <c:v>204.16</c:v>
                </c:pt>
                <c:pt idx="1651">
                  <c:v>222.68</c:v>
                </c:pt>
                <c:pt idx="1652">
                  <c:v>179.24</c:v>
                </c:pt>
                <c:pt idx="1653">
                  <c:v>241.68</c:v>
                </c:pt>
                <c:pt idx="1654">
                  <c:v>232.01</c:v>
                </c:pt>
                <c:pt idx="1655">
                  <c:v>194.89</c:v>
                </c:pt>
                <c:pt idx="1656">
                  <c:v>225.71</c:v>
                </c:pt>
                <c:pt idx="1657">
                  <c:v>214.6</c:v>
                </c:pt>
                <c:pt idx="1658">
                  <c:v>186.26</c:v>
                </c:pt>
                <c:pt idx="1659">
                  <c:v>194.76</c:v>
                </c:pt>
                <c:pt idx="1660">
                  <c:v>231.93</c:v>
                </c:pt>
                <c:pt idx="1661">
                  <c:v>220.6</c:v>
                </c:pt>
                <c:pt idx="1662">
                  <c:v>181.16</c:v>
                </c:pt>
                <c:pt idx="1663">
                  <c:v>207.19</c:v>
                </c:pt>
                <c:pt idx="1664">
                  <c:v>155.43</c:v>
                </c:pt>
                <c:pt idx="1665">
                  <c:v>141.97</c:v>
                </c:pt>
                <c:pt idx="1666">
                  <c:v>143.24</c:v>
                </c:pt>
                <c:pt idx="1667">
                  <c:v>99.88</c:v>
                </c:pt>
                <c:pt idx="1668">
                  <c:v>166.73</c:v>
                </c:pt>
                <c:pt idx="1669">
                  <c:v>159.94</c:v>
                </c:pt>
                <c:pt idx="1670">
                  <c:v>153.72999999999999</c:v>
                </c:pt>
                <c:pt idx="1671">
                  <c:v>151.62</c:v>
                </c:pt>
                <c:pt idx="1672">
                  <c:v>179.31</c:v>
                </c:pt>
                <c:pt idx="1673">
                  <c:v>183.48</c:v>
                </c:pt>
                <c:pt idx="1674">
                  <c:v>177.3</c:v>
                </c:pt>
                <c:pt idx="1675">
                  <c:v>154.29</c:v>
                </c:pt>
                <c:pt idx="1676">
                  <c:v>165.36</c:v>
                </c:pt>
                <c:pt idx="1677">
                  <c:v>103.39</c:v>
                </c:pt>
                <c:pt idx="1678">
                  <c:v>133.47999999999999</c:v>
                </c:pt>
                <c:pt idx="1679">
                  <c:v>159.77000000000001</c:v>
                </c:pt>
                <c:pt idx="1680">
                  <c:v>155.99</c:v>
                </c:pt>
                <c:pt idx="1681">
                  <c:v>139.88999999999999</c:v>
                </c:pt>
                <c:pt idx="1682">
                  <c:v>182.26</c:v>
                </c:pt>
                <c:pt idx="1683">
                  <c:v>210.59</c:v>
                </c:pt>
                <c:pt idx="1684">
                  <c:v>193.7</c:v>
                </c:pt>
                <c:pt idx="1685">
                  <c:v>208.6</c:v>
                </c:pt>
                <c:pt idx="1686">
                  <c:v>243.45</c:v>
                </c:pt>
                <c:pt idx="1687">
                  <c:v>248.21</c:v>
                </c:pt>
                <c:pt idx="1688">
                  <c:v>160.66</c:v>
                </c:pt>
                <c:pt idx="1689">
                  <c:v>165.26</c:v>
                </c:pt>
                <c:pt idx="1690">
                  <c:v>186.46</c:v>
                </c:pt>
                <c:pt idx="1691">
                  <c:v>210.49</c:v>
                </c:pt>
                <c:pt idx="1692">
                  <c:v>168.84</c:v>
                </c:pt>
                <c:pt idx="1693">
                  <c:v>214.98</c:v>
                </c:pt>
                <c:pt idx="1694">
                  <c:v>201.19</c:v>
                </c:pt>
                <c:pt idx="1695">
                  <c:v>229.87</c:v>
                </c:pt>
                <c:pt idx="1696">
                  <c:v>217.21</c:v>
                </c:pt>
                <c:pt idx="1697">
                  <c:v>203.96</c:v>
                </c:pt>
                <c:pt idx="1698">
                  <c:v>217.01</c:v>
                </c:pt>
                <c:pt idx="1699">
                  <c:v>223.85</c:v>
                </c:pt>
                <c:pt idx="1700">
                  <c:v>188.86</c:v>
                </c:pt>
                <c:pt idx="1701">
                  <c:v>244.96</c:v>
                </c:pt>
                <c:pt idx="1702">
                  <c:v>205.17</c:v>
                </c:pt>
                <c:pt idx="1703">
                  <c:v>214.58</c:v>
                </c:pt>
                <c:pt idx="1704">
                  <c:v>205.55</c:v>
                </c:pt>
                <c:pt idx="1705">
                  <c:v>174.24</c:v>
                </c:pt>
                <c:pt idx="1706">
                  <c:v>185.38</c:v>
                </c:pt>
                <c:pt idx="1707">
                  <c:v>145.03</c:v>
                </c:pt>
                <c:pt idx="1708">
                  <c:v>166.67</c:v>
                </c:pt>
                <c:pt idx="1709">
                  <c:v>173.57</c:v>
                </c:pt>
                <c:pt idx="1710">
                  <c:v>211.07</c:v>
                </c:pt>
                <c:pt idx="1711">
                  <c:v>213.53</c:v>
                </c:pt>
                <c:pt idx="1712">
                  <c:v>170.09</c:v>
                </c:pt>
                <c:pt idx="1713">
                  <c:v>183.61</c:v>
                </c:pt>
                <c:pt idx="1714">
                  <c:v>181.25</c:v>
                </c:pt>
                <c:pt idx="1715">
                  <c:v>177.37</c:v>
                </c:pt>
                <c:pt idx="1716">
                  <c:v>164.9</c:v>
                </c:pt>
                <c:pt idx="1717">
                  <c:v>128.82</c:v>
                </c:pt>
                <c:pt idx="1718">
                  <c:v>161.65</c:v>
                </c:pt>
                <c:pt idx="1719">
                  <c:v>211.52</c:v>
                </c:pt>
                <c:pt idx="1720">
                  <c:v>187.68</c:v>
                </c:pt>
                <c:pt idx="1721">
                  <c:v>240.51</c:v>
                </c:pt>
                <c:pt idx="1722">
                  <c:v>193.18</c:v>
                </c:pt>
                <c:pt idx="1723">
                  <c:v>198.01</c:v>
                </c:pt>
                <c:pt idx="1724">
                  <c:v>212.93</c:v>
                </c:pt>
                <c:pt idx="1725">
                  <c:v>203.95</c:v>
                </c:pt>
                <c:pt idx="1726">
                  <c:v>232.62</c:v>
                </c:pt>
                <c:pt idx="1727">
                  <c:v>202.98</c:v>
                </c:pt>
                <c:pt idx="1728">
                  <c:v>158.75</c:v>
                </c:pt>
                <c:pt idx="1729">
                  <c:v>228.68</c:v>
                </c:pt>
                <c:pt idx="1730">
                  <c:v>187.93</c:v>
                </c:pt>
                <c:pt idx="1731">
                  <c:v>144.82</c:v>
                </c:pt>
                <c:pt idx="1732">
                  <c:v>146</c:v>
                </c:pt>
                <c:pt idx="1733">
                  <c:v>121.74</c:v>
                </c:pt>
                <c:pt idx="1734">
                  <c:v>143.63</c:v>
                </c:pt>
                <c:pt idx="1735">
                  <c:v>179.88</c:v>
                </c:pt>
                <c:pt idx="1736">
                  <c:v>149.12</c:v>
                </c:pt>
                <c:pt idx="1737">
                  <c:v>184.44</c:v>
                </c:pt>
                <c:pt idx="1738">
                  <c:v>192.16</c:v>
                </c:pt>
                <c:pt idx="1739">
                  <c:v>199.9</c:v>
                </c:pt>
                <c:pt idx="1740">
                  <c:v>232.4</c:v>
                </c:pt>
                <c:pt idx="1741">
                  <c:v>188.77</c:v>
                </c:pt>
                <c:pt idx="1742">
                  <c:v>225.98</c:v>
                </c:pt>
                <c:pt idx="1743">
                  <c:v>233.69</c:v>
                </c:pt>
                <c:pt idx="1744">
                  <c:v>193.09</c:v>
                </c:pt>
                <c:pt idx="1745">
                  <c:v>262.79000000000002</c:v>
                </c:pt>
                <c:pt idx="1746">
                  <c:v>209.54</c:v>
                </c:pt>
                <c:pt idx="1747">
                  <c:v>277.33999999999997</c:v>
                </c:pt>
                <c:pt idx="1748">
                  <c:v>214.29</c:v>
                </c:pt>
                <c:pt idx="1749">
                  <c:v>249.06</c:v>
                </c:pt>
                <c:pt idx="1750">
                  <c:v>269.23</c:v>
                </c:pt>
                <c:pt idx="1751">
                  <c:v>225.6</c:v>
                </c:pt>
                <c:pt idx="1752">
                  <c:v>182.41</c:v>
                </c:pt>
                <c:pt idx="1753">
                  <c:v>254.85</c:v>
                </c:pt>
                <c:pt idx="1754">
                  <c:v>183.4</c:v>
                </c:pt>
                <c:pt idx="1755">
                  <c:v>226.3</c:v>
                </c:pt>
                <c:pt idx="1756">
                  <c:v>242.66</c:v>
                </c:pt>
                <c:pt idx="1757">
                  <c:v>208.87</c:v>
                </c:pt>
                <c:pt idx="1758">
                  <c:v>194.09</c:v>
                </c:pt>
                <c:pt idx="1759">
                  <c:v>163.92</c:v>
                </c:pt>
                <c:pt idx="1760">
                  <c:v>219.36</c:v>
                </c:pt>
                <c:pt idx="1761">
                  <c:v>205.13</c:v>
                </c:pt>
                <c:pt idx="1762">
                  <c:v>145.66999999999999</c:v>
                </c:pt>
                <c:pt idx="1763">
                  <c:v>185.4</c:v>
                </c:pt>
                <c:pt idx="1764">
                  <c:v>223.47</c:v>
                </c:pt>
                <c:pt idx="1765">
                  <c:v>182.55</c:v>
                </c:pt>
                <c:pt idx="1766">
                  <c:v>256.85000000000002</c:v>
                </c:pt>
                <c:pt idx="1767">
                  <c:v>158.04</c:v>
                </c:pt>
                <c:pt idx="1768">
                  <c:v>213.24</c:v>
                </c:pt>
                <c:pt idx="1769">
                  <c:v>203.92</c:v>
                </c:pt>
                <c:pt idx="1770">
                  <c:v>119.98</c:v>
                </c:pt>
                <c:pt idx="1771">
                  <c:v>250.98</c:v>
                </c:pt>
                <c:pt idx="1772">
                  <c:v>161.5</c:v>
                </c:pt>
                <c:pt idx="1773">
                  <c:v>213.01</c:v>
                </c:pt>
                <c:pt idx="1774">
                  <c:v>207.24</c:v>
                </c:pt>
                <c:pt idx="1775">
                  <c:v>226.39</c:v>
                </c:pt>
                <c:pt idx="1776">
                  <c:v>174.16</c:v>
                </c:pt>
                <c:pt idx="1777">
                  <c:v>222.5</c:v>
                </c:pt>
                <c:pt idx="1778">
                  <c:v>137.66999999999999</c:v>
                </c:pt>
                <c:pt idx="1779">
                  <c:v>164.81</c:v>
                </c:pt>
                <c:pt idx="1780">
                  <c:v>207.54</c:v>
                </c:pt>
                <c:pt idx="1781">
                  <c:v>179.66</c:v>
                </c:pt>
                <c:pt idx="1782">
                  <c:v>189.85</c:v>
                </c:pt>
                <c:pt idx="1783">
                  <c:v>231.11</c:v>
                </c:pt>
                <c:pt idx="1784">
                  <c:v>161.19999999999999</c:v>
                </c:pt>
                <c:pt idx="1785">
                  <c:v>166.99</c:v>
                </c:pt>
                <c:pt idx="1786">
                  <c:v>201.36</c:v>
                </c:pt>
                <c:pt idx="1787">
                  <c:v>124.79</c:v>
                </c:pt>
                <c:pt idx="1788">
                  <c:v>176.77</c:v>
                </c:pt>
                <c:pt idx="1789">
                  <c:v>161.33000000000001</c:v>
                </c:pt>
                <c:pt idx="1790">
                  <c:v>214.34</c:v>
                </c:pt>
                <c:pt idx="1791">
                  <c:v>216.42</c:v>
                </c:pt>
                <c:pt idx="1792">
                  <c:v>186.24</c:v>
                </c:pt>
                <c:pt idx="1793">
                  <c:v>165.27</c:v>
                </c:pt>
                <c:pt idx="1794">
                  <c:v>174.29</c:v>
                </c:pt>
                <c:pt idx="1795">
                  <c:v>202.58</c:v>
                </c:pt>
                <c:pt idx="1796">
                  <c:v>181.15</c:v>
                </c:pt>
                <c:pt idx="1797">
                  <c:v>181.01</c:v>
                </c:pt>
                <c:pt idx="1798">
                  <c:v>167.21</c:v>
                </c:pt>
                <c:pt idx="1799">
                  <c:v>202.58</c:v>
                </c:pt>
                <c:pt idx="1800">
                  <c:v>178.07</c:v>
                </c:pt>
                <c:pt idx="1801">
                  <c:v>190.08</c:v>
                </c:pt>
                <c:pt idx="1802">
                  <c:v>214.19</c:v>
                </c:pt>
                <c:pt idx="1803">
                  <c:v>181.85</c:v>
                </c:pt>
                <c:pt idx="1804">
                  <c:v>154.86000000000001</c:v>
                </c:pt>
                <c:pt idx="1805">
                  <c:v>154.46</c:v>
                </c:pt>
                <c:pt idx="1806">
                  <c:v>126.45</c:v>
                </c:pt>
                <c:pt idx="1807">
                  <c:v>141.94999999999999</c:v>
                </c:pt>
                <c:pt idx="1808">
                  <c:v>133.87</c:v>
                </c:pt>
                <c:pt idx="1809">
                  <c:v>208.89</c:v>
                </c:pt>
                <c:pt idx="1810">
                  <c:v>185.7</c:v>
                </c:pt>
                <c:pt idx="1811">
                  <c:v>139.84</c:v>
                </c:pt>
                <c:pt idx="1812">
                  <c:v>204.89</c:v>
                </c:pt>
                <c:pt idx="1813">
                  <c:v>237.46</c:v>
                </c:pt>
                <c:pt idx="1814">
                  <c:v>242.73</c:v>
                </c:pt>
                <c:pt idx="1815">
                  <c:v>259.01</c:v>
                </c:pt>
                <c:pt idx="1816">
                  <c:v>279.79000000000002</c:v>
                </c:pt>
                <c:pt idx="1817">
                  <c:v>251.45</c:v>
                </c:pt>
                <c:pt idx="1818">
                  <c:v>169.79</c:v>
                </c:pt>
                <c:pt idx="1819">
                  <c:v>163.38999999999999</c:v>
                </c:pt>
                <c:pt idx="1820">
                  <c:v>128.54</c:v>
                </c:pt>
                <c:pt idx="1821">
                  <c:v>207.23</c:v>
                </c:pt>
                <c:pt idx="1822">
                  <c:v>225.11</c:v>
                </c:pt>
                <c:pt idx="1823">
                  <c:v>190.65</c:v>
                </c:pt>
                <c:pt idx="1824">
                  <c:v>177.88</c:v>
                </c:pt>
                <c:pt idx="1825">
                  <c:v>188.88</c:v>
                </c:pt>
                <c:pt idx="1826">
                  <c:v>144.72999999999999</c:v>
                </c:pt>
                <c:pt idx="1827">
                  <c:v>233.13</c:v>
                </c:pt>
                <c:pt idx="1828">
                  <c:v>204.55</c:v>
                </c:pt>
                <c:pt idx="1829">
                  <c:v>217.03</c:v>
                </c:pt>
                <c:pt idx="1830">
                  <c:v>199.89</c:v>
                </c:pt>
                <c:pt idx="1831">
                  <c:v>189.69</c:v>
                </c:pt>
                <c:pt idx="1832">
                  <c:v>213.15</c:v>
                </c:pt>
                <c:pt idx="1833">
                  <c:v>206.76</c:v>
                </c:pt>
                <c:pt idx="1834">
                  <c:v>207.27</c:v>
                </c:pt>
                <c:pt idx="1835">
                  <c:v>227.3</c:v>
                </c:pt>
                <c:pt idx="1836">
                  <c:v>176.51</c:v>
                </c:pt>
                <c:pt idx="1837">
                  <c:v>177.97</c:v>
                </c:pt>
                <c:pt idx="1838">
                  <c:v>212.43</c:v>
                </c:pt>
                <c:pt idx="1839">
                  <c:v>186.59</c:v>
                </c:pt>
                <c:pt idx="1840">
                  <c:v>134.9</c:v>
                </c:pt>
                <c:pt idx="1841">
                  <c:v>177</c:v>
                </c:pt>
                <c:pt idx="1842">
                  <c:v>220.01</c:v>
                </c:pt>
                <c:pt idx="1843">
                  <c:v>230.2</c:v>
                </c:pt>
                <c:pt idx="1844">
                  <c:v>191.85</c:v>
                </c:pt>
                <c:pt idx="1845">
                  <c:v>220.97</c:v>
                </c:pt>
                <c:pt idx="1846">
                  <c:v>142.88999999999999</c:v>
                </c:pt>
                <c:pt idx="1847">
                  <c:v>166.46</c:v>
                </c:pt>
                <c:pt idx="1848">
                  <c:v>164.62</c:v>
                </c:pt>
                <c:pt idx="1849">
                  <c:v>199.08</c:v>
                </c:pt>
                <c:pt idx="1850">
                  <c:v>250.06</c:v>
                </c:pt>
                <c:pt idx="1851">
                  <c:v>201.47</c:v>
                </c:pt>
                <c:pt idx="1852">
                  <c:v>156.93</c:v>
                </c:pt>
                <c:pt idx="1853">
                  <c:v>133.54</c:v>
                </c:pt>
                <c:pt idx="1854">
                  <c:v>168.87</c:v>
                </c:pt>
                <c:pt idx="1855">
                  <c:v>198.56</c:v>
                </c:pt>
                <c:pt idx="1856">
                  <c:v>244.54</c:v>
                </c:pt>
                <c:pt idx="1857">
                  <c:v>189.09</c:v>
                </c:pt>
                <c:pt idx="1858">
                  <c:v>236.88</c:v>
                </c:pt>
                <c:pt idx="1859">
                  <c:v>283.97000000000003</c:v>
                </c:pt>
                <c:pt idx="1860">
                  <c:v>218.61</c:v>
                </c:pt>
                <c:pt idx="1861">
                  <c:v>181.3</c:v>
                </c:pt>
                <c:pt idx="1862">
                  <c:v>277.14</c:v>
                </c:pt>
                <c:pt idx="1863">
                  <c:v>264.98</c:v>
                </c:pt>
                <c:pt idx="1864">
                  <c:v>259.87</c:v>
                </c:pt>
                <c:pt idx="1865">
                  <c:v>221.9</c:v>
                </c:pt>
                <c:pt idx="1866">
                  <c:v>250.66</c:v>
                </c:pt>
                <c:pt idx="1867">
                  <c:v>212.3</c:v>
                </c:pt>
                <c:pt idx="1868">
                  <c:v>124.44</c:v>
                </c:pt>
                <c:pt idx="1869">
                  <c:v>184.99</c:v>
                </c:pt>
                <c:pt idx="1870">
                  <c:v>227.16</c:v>
                </c:pt>
                <c:pt idx="1871">
                  <c:v>190.72</c:v>
                </c:pt>
                <c:pt idx="1872">
                  <c:v>180.61</c:v>
                </c:pt>
                <c:pt idx="1873">
                  <c:v>200.19</c:v>
                </c:pt>
                <c:pt idx="1874">
                  <c:v>235.34</c:v>
                </c:pt>
                <c:pt idx="1875">
                  <c:v>201.92</c:v>
                </c:pt>
                <c:pt idx="1876">
                  <c:v>196.37</c:v>
                </c:pt>
                <c:pt idx="1877">
                  <c:v>168.51</c:v>
                </c:pt>
                <c:pt idx="1878">
                  <c:v>221.55</c:v>
                </c:pt>
                <c:pt idx="1879">
                  <c:v>204.95</c:v>
                </c:pt>
                <c:pt idx="1880">
                  <c:v>226.68</c:v>
                </c:pt>
                <c:pt idx="1881">
                  <c:v>198.44</c:v>
                </c:pt>
                <c:pt idx="1882">
                  <c:v>211.4</c:v>
                </c:pt>
                <c:pt idx="1883">
                  <c:v>248.83</c:v>
                </c:pt>
                <c:pt idx="1884">
                  <c:v>238.05</c:v>
                </c:pt>
                <c:pt idx="1885">
                  <c:v>236.09</c:v>
                </c:pt>
                <c:pt idx="1886">
                  <c:v>264.66000000000003</c:v>
                </c:pt>
                <c:pt idx="1887">
                  <c:v>255.44</c:v>
                </c:pt>
                <c:pt idx="1888">
                  <c:v>262.81</c:v>
                </c:pt>
                <c:pt idx="1889">
                  <c:v>252.01</c:v>
                </c:pt>
                <c:pt idx="1890">
                  <c:v>229.89</c:v>
                </c:pt>
                <c:pt idx="1891">
                  <c:v>241.86</c:v>
                </c:pt>
                <c:pt idx="1892">
                  <c:v>210.52</c:v>
                </c:pt>
                <c:pt idx="1893">
                  <c:v>135.27000000000001</c:v>
                </c:pt>
                <c:pt idx="1894">
                  <c:v>129.88999999999999</c:v>
                </c:pt>
                <c:pt idx="1895">
                  <c:v>153.18</c:v>
                </c:pt>
                <c:pt idx="1896">
                  <c:v>156.57</c:v>
                </c:pt>
                <c:pt idx="1897">
                  <c:v>125.01</c:v>
                </c:pt>
                <c:pt idx="1898">
                  <c:v>234.07</c:v>
                </c:pt>
                <c:pt idx="1899">
                  <c:v>264.25</c:v>
                </c:pt>
                <c:pt idx="1900">
                  <c:v>245.14</c:v>
                </c:pt>
                <c:pt idx="1901">
                  <c:v>251.71</c:v>
                </c:pt>
                <c:pt idx="1902">
                  <c:v>283.76</c:v>
                </c:pt>
                <c:pt idx="1903">
                  <c:v>263.62</c:v>
                </c:pt>
                <c:pt idx="1904">
                  <c:v>259.77999999999997</c:v>
                </c:pt>
                <c:pt idx="1905">
                  <c:v>240.16</c:v>
                </c:pt>
                <c:pt idx="1906">
                  <c:v>257.86</c:v>
                </c:pt>
                <c:pt idx="1907">
                  <c:v>222.31</c:v>
                </c:pt>
                <c:pt idx="1908">
                  <c:v>217.84</c:v>
                </c:pt>
                <c:pt idx="1909">
                  <c:v>213.03</c:v>
                </c:pt>
                <c:pt idx="1910">
                  <c:v>262.76</c:v>
                </c:pt>
                <c:pt idx="1911">
                  <c:v>239.79</c:v>
                </c:pt>
                <c:pt idx="1912">
                  <c:v>221.43</c:v>
                </c:pt>
                <c:pt idx="1913">
                  <c:v>239.68</c:v>
                </c:pt>
                <c:pt idx="1914">
                  <c:v>236.07</c:v>
                </c:pt>
                <c:pt idx="1915">
                  <c:v>236.76</c:v>
                </c:pt>
                <c:pt idx="1916">
                  <c:v>245.6</c:v>
                </c:pt>
                <c:pt idx="1917">
                  <c:v>177.28</c:v>
                </c:pt>
                <c:pt idx="1918">
                  <c:v>215.5</c:v>
                </c:pt>
                <c:pt idx="1919">
                  <c:v>148.22999999999999</c:v>
                </c:pt>
                <c:pt idx="1920">
                  <c:v>109</c:v>
                </c:pt>
                <c:pt idx="1921">
                  <c:v>214.53</c:v>
                </c:pt>
                <c:pt idx="1922">
                  <c:v>142.44</c:v>
                </c:pt>
                <c:pt idx="1923">
                  <c:v>154.16999999999999</c:v>
                </c:pt>
                <c:pt idx="1924">
                  <c:v>195.04</c:v>
                </c:pt>
                <c:pt idx="1925">
                  <c:v>177.37</c:v>
                </c:pt>
                <c:pt idx="1926">
                  <c:v>192.4</c:v>
                </c:pt>
                <c:pt idx="1927">
                  <c:v>243.11</c:v>
                </c:pt>
                <c:pt idx="1928">
                  <c:v>246.51</c:v>
                </c:pt>
                <c:pt idx="1929">
                  <c:v>219.61</c:v>
                </c:pt>
                <c:pt idx="1930">
                  <c:v>204.08</c:v>
                </c:pt>
                <c:pt idx="1931">
                  <c:v>224.66</c:v>
                </c:pt>
                <c:pt idx="1932">
                  <c:v>215.95</c:v>
                </c:pt>
                <c:pt idx="1933">
                  <c:v>228.71</c:v>
                </c:pt>
                <c:pt idx="1934">
                  <c:v>156.03</c:v>
                </c:pt>
                <c:pt idx="1935">
                  <c:v>218.08</c:v>
                </c:pt>
                <c:pt idx="1936">
                  <c:v>255.44</c:v>
                </c:pt>
                <c:pt idx="1937">
                  <c:v>176.98</c:v>
                </c:pt>
                <c:pt idx="1938">
                  <c:v>184.4</c:v>
                </c:pt>
                <c:pt idx="1939">
                  <c:v>186.29</c:v>
                </c:pt>
                <c:pt idx="1940">
                  <c:v>209.57</c:v>
                </c:pt>
                <c:pt idx="1941">
                  <c:v>205.82</c:v>
                </c:pt>
                <c:pt idx="1942">
                  <c:v>172.02</c:v>
                </c:pt>
                <c:pt idx="1943">
                  <c:v>195.13</c:v>
                </c:pt>
                <c:pt idx="1944">
                  <c:v>203.69</c:v>
                </c:pt>
                <c:pt idx="1945">
                  <c:v>189.79</c:v>
                </c:pt>
                <c:pt idx="1946">
                  <c:v>164.36</c:v>
                </c:pt>
                <c:pt idx="1947">
                  <c:v>163.5</c:v>
                </c:pt>
                <c:pt idx="1948">
                  <c:v>114.68</c:v>
                </c:pt>
                <c:pt idx="1949">
                  <c:v>171.1</c:v>
                </c:pt>
                <c:pt idx="1950">
                  <c:v>140.55000000000001</c:v>
                </c:pt>
                <c:pt idx="1951">
                  <c:v>184.86</c:v>
                </c:pt>
                <c:pt idx="1952">
                  <c:v>147.66999999999999</c:v>
                </c:pt>
                <c:pt idx="1953">
                  <c:v>148.31</c:v>
                </c:pt>
                <c:pt idx="1954">
                  <c:v>200.69</c:v>
                </c:pt>
                <c:pt idx="1955">
                  <c:v>185.38</c:v>
                </c:pt>
                <c:pt idx="1956">
                  <c:v>249.96</c:v>
                </c:pt>
                <c:pt idx="1957">
                  <c:v>207.98</c:v>
                </c:pt>
                <c:pt idx="1958">
                  <c:v>217.77</c:v>
                </c:pt>
                <c:pt idx="1959">
                  <c:v>176.29</c:v>
                </c:pt>
                <c:pt idx="1960">
                  <c:v>176.1</c:v>
                </c:pt>
                <c:pt idx="1961">
                  <c:v>149.63</c:v>
                </c:pt>
                <c:pt idx="1962">
                  <c:v>119.58</c:v>
                </c:pt>
                <c:pt idx="1963">
                  <c:v>151.07</c:v>
                </c:pt>
                <c:pt idx="1964">
                  <c:v>111.09</c:v>
                </c:pt>
                <c:pt idx="1965">
                  <c:v>139.77000000000001</c:v>
                </c:pt>
                <c:pt idx="1966">
                  <c:v>172.65</c:v>
                </c:pt>
                <c:pt idx="1967">
                  <c:v>190.49</c:v>
                </c:pt>
                <c:pt idx="1968">
                  <c:v>220.77</c:v>
                </c:pt>
                <c:pt idx="1969">
                  <c:v>206.97</c:v>
                </c:pt>
                <c:pt idx="1970">
                  <c:v>188.98</c:v>
                </c:pt>
                <c:pt idx="1971">
                  <c:v>172.32</c:v>
                </c:pt>
                <c:pt idx="1972">
                  <c:v>199.07</c:v>
                </c:pt>
                <c:pt idx="1973">
                  <c:v>174.69</c:v>
                </c:pt>
                <c:pt idx="1974">
                  <c:v>240.98</c:v>
                </c:pt>
                <c:pt idx="1975">
                  <c:v>226.73</c:v>
                </c:pt>
                <c:pt idx="1976">
                  <c:v>156.41</c:v>
                </c:pt>
                <c:pt idx="1977">
                  <c:v>127.71</c:v>
                </c:pt>
                <c:pt idx="1978">
                  <c:v>139.97</c:v>
                </c:pt>
                <c:pt idx="1979">
                  <c:v>180.22</c:v>
                </c:pt>
                <c:pt idx="1980">
                  <c:v>214.64</c:v>
                </c:pt>
                <c:pt idx="1981">
                  <c:v>217.43</c:v>
                </c:pt>
                <c:pt idx="1982">
                  <c:v>194.67</c:v>
                </c:pt>
                <c:pt idx="1983">
                  <c:v>166.35</c:v>
                </c:pt>
                <c:pt idx="1984">
                  <c:v>222.84</c:v>
                </c:pt>
                <c:pt idx="1985">
                  <c:v>200.79</c:v>
                </c:pt>
                <c:pt idx="1986">
                  <c:v>205.45</c:v>
                </c:pt>
                <c:pt idx="1987">
                  <c:v>263.47000000000003</c:v>
                </c:pt>
                <c:pt idx="1988">
                  <c:v>208.44</c:v>
                </c:pt>
                <c:pt idx="1989">
                  <c:v>204.75</c:v>
                </c:pt>
                <c:pt idx="1990">
                  <c:v>193.92</c:v>
                </c:pt>
                <c:pt idx="1991">
                  <c:v>161.38</c:v>
                </c:pt>
                <c:pt idx="1992">
                  <c:v>128.22999999999999</c:v>
                </c:pt>
                <c:pt idx="1993">
                  <c:v>136.62</c:v>
                </c:pt>
                <c:pt idx="1994">
                  <c:v>149</c:v>
                </c:pt>
                <c:pt idx="1995">
                  <c:v>187.32</c:v>
                </c:pt>
                <c:pt idx="1996">
                  <c:v>202.24</c:v>
                </c:pt>
                <c:pt idx="1997">
                  <c:v>179.5</c:v>
                </c:pt>
                <c:pt idx="1998">
                  <c:v>162.76</c:v>
                </c:pt>
                <c:pt idx="1999">
                  <c:v>216.45</c:v>
                </c:pt>
                <c:pt idx="2000">
                  <c:v>188.19</c:v>
                </c:pt>
                <c:pt idx="2001">
                  <c:v>200.36</c:v>
                </c:pt>
                <c:pt idx="2002">
                  <c:v>155.51</c:v>
                </c:pt>
                <c:pt idx="2003">
                  <c:v>94.76</c:v>
                </c:pt>
                <c:pt idx="2004">
                  <c:v>91.48</c:v>
                </c:pt>
                <c:pt idx="2005">
                  <c:v>161.87</c:v>
                </c:pt>
                <c:pt idx="2006">
                  <c:v>167.85</c:v>
                </c:pt>
                <c:pt idx="2007">
                  <c:v>223.93</c:v>
                </c:pt>
                <c:pt idx="2008">
                  <c:v>204.32</c:v>
                </c:pt>
                <c:pt idx="2009">
                  <c:v>216.55</c:v>
                </c:pt>
                <c:pt idx="2010">
                  <c:v>196.9</c:v>
                </c:pt>
                <c:pt idx="2011">
                  <c:v>231.94</c:v>
                </c:pt>
                <c:pt idx="2012">
                  <c:v>218.87</c:v>
                </c:pt>
                <c:pt idx="2013">
                  <c:v>215.59</c:v>
                </c:pt>
                <c:pt idx="2014">
                  <c:v>204.18</c:v>
                </c:pt>
                <c:pt idx="2015">
                  <c:v>227.18</c:v>
                </c:pt>
                <c:pt idx="2016">
                  <c:v>210.71</c:v>
                </c:pt>
                <c:pt idx="2017">
                  <c:v>166.73</c:v>
                </c:pt>
                <c:pt idx="2018">
                  <c:v>173.13</c:v>
                </c:pt>
                <c:pt idx="2019">
                  <c:v>175.49</c:v>
                </c:pt>
                <c:pt idx="2020">
                  <c:v>158.44999999999999</c:v>
                </c:pt>
                <c:pt idx="2021">
                  <c:v>228.37</c:v>
                </c:pt>
                <c:pt idx="2022">
                  <c:v>207.51</c:v>
                </c:pt>
                <c:pt idx="2023">
                  <c:v>164.65</c:v>
                </c:pt>
                <c:pt idx="2024">
                  <c:v>217.31</c:v>
                </c:pt>
                <c:pt idx="2025">
                  <c:v>158.51</c:v>
                </c:pt>
                <c:pt idx="2026">
                  <c:v>224.92</c:v>
                </c:pt>
                <c:pt idx="2027">
                  <c:v>220.27</c:v>
                </c:pt>
                <c:pt idx="2028">
                  <c:v>251.39</c:v>
                </c:pt>
                <c:pt idx="2029">
                  <c:v>254.33</c:v>
                </c:pt>
                <c:pt idx="2030">
                  <c:v>188.27</c:v>
                </c:pt>
                <c:pt idx="2031">
                  <c:v>252.38</c:v>
                </c:pt>
                <c:pt idx="2032">
                  <c:v>151.80000000000001</c:v>
                </c:pt>
                <c:pt idx="2033">
                  <c:v>244.17</c:v>
                </c:pt>
                <c:pt idx="2034">
                  <c:v>183.54</c:v>
                </c:pt>
                <c:pt idx="2035">
                  <c:v>203.08</c:v>
                </c:pt>
                <c:pt idx="2036">
                  <c:v>169.88</c:v>
                </c:pt>
                <c:pt idx="2037">
                  <c:v>243.25</c:v>
                </c:pt>
                <c:pt idx="2038">
                  <c:v>145.80000000000001</c:v>
                </c:pt>
                <c:pt idx="2039">
                  <c:v>249.67</c:v>
                </c:pt>
                <c:pt idx="2040">
                  <c:v>189.9</c:v>
                </c:pt>
                <c:pt idx="2041">
                  <c:v>177.75</c:v>
                </c:pt>
                <c:pt idx="2042">
                  <c:v>212.27</c:v>
                </c:pt>
                <c:pt idx="2043">
                  <c:v>179.96</c:v>
                </c:pt>
                <c:pt idx="2044">
                  <c:v>196.29</c:v>
                </c:pt>
                <c:pt idx="2045">
                  <c:v>252.18</c:v>
                </c:pt>
                <c:pt idx="2046">
                  <c:v>194.13</c:v>
                </c:pt>
                <c:pt idx="2047">
                  <c:v>162.03</c:v>
                </c:pt>
                <c:pt idx="2048">
                  <c:v>178.6</c:v>
                </c:pt>
                <c:pt idx="2049">
                  <c:v>202.57</c:v>
                </c:pt>
                <c:pt idx="2050">
                  <c:v>188.13</c:v>
                </c:pt>
                <c:pt idx="2051">
                  <c:v>177.66</c:v>
                </c:pt>
                <c:pt idx="2052">
                  <c:v>163.78</c:v>
                </c:pt>
                <c:pt idx="2053">
                  <c:v>228.38</c:v>
                </c:pt>
                <c:pt idx="2054">
                  <c:v>157.27000000000001</c:v>
                </c:pt>
                <c:pt idx="2055">
                  <c:v>215.58</c:v>
                </c:pt>
                <c:pt idx="2056">
                  <c:v>160.63999999999999</c:v>
                </c:pt>
                <c:pt idx="2057">
                  <c:v>168.41</c:v>
                </c:pt>
                <c:pt idx="2058">
                  <c:v>184.84</c:v>
                </c:pt>
                <c:pt idx="2059">
                  <c:v>188.59</c:v>
                </c:pt>
                <c:pt idx="2060">
                  <c:v>239.86</c:v>
                </c:pt>
                <c:pt idx="2061">
                  <c:v>222</c:v>
                </c:pt>
                <c:pt idx="2062">
                  <c:v>282.87</c:v>
                </c:pt>
                <c:pt idx="2063">
                  <c:v>257.08</c:v>
                </c:pt>
                <c:pt idx="2064">
                  <c:v>196.22</c:v>
                </c:pt>
                <c:pt idx="2065">
                  <c:v>227.72</c:v>
                </c:pt>
                <c:pt idx="2066">
                  <c:v>196.25</c:v>
                </c:pt>
                <c:pt idx="2067">
                  <c:v>144.02000000000001</c:v>
                </c:pt>
                <c:pt idx="2068">
                  <c:v>198.91</c:v>
                </c:pt>
                <c:pt idx="2069">
                  <c:v>162.19</c:v>
                </c:pt>
                <c:pt idx="2070">
                  <c:v>214.59</c:v>
                </c:pt>
                <c:pt idx="2071">
                  <c:v>173.33</c:v>
                </c:pt>
                <c:pt idx="2072">
                  <c:v>166.38</c:v>
                </c:pt>
                <c:pt idx="2073">
                  <c:v>208.37</c:v>
                </c:pt>
                <c:pt idx="2074">
                  <c:v>186.19</c:v>
                </c:pt>
                <c:pt idx="2075">
                  <c:v>221.63</c:v>
                </c:pt>
                <c:pt idx="2076">
                  <c:v>196.11</c:v>
                </c:pt>
                <c:pt idx="2077">
                  <c:v>219.47</c:v>
                </c:pt>
                <c:pt idx="2078">
                  <c:v>224.42</c:v>
                </c:pt>
                <c:pt idx="2079">
                  <c:v>239.84</c:v>
                </c:pt>
                <c:pt idx="2080">
                  <c:v>231.47</c:v>
                </c:pt>
                <c:pt idx="2081">
                  <c:v>245.94</c:v>
                </c:pt>
                <c:pt idx="2082">
                  <c:v>242.26</c:v>
                </c:pt>
                <c:pt idx="2083">
                  <c:v>197.23</c:v>
                </c:pt>
                <c:pt idx="2084">
                  <c:v>231.73</c:v>
                </c:pt>
                <c:pt idx="2085">
                  <c:v>242.61</c:v>
                </c:pt>
                <c:pt idx="2086">
                  <c:v>252.02</c:v>
                </c:pt>
                <c:pt idx="2087">
                  <c:v>208.63</c:v>
                </c:pt>
                <c:pt idx="2088">
                  <c:v>187.76</c:v>
                </c:pt>
                <c:pt idx="2089">
                  <c:v>233.97</c:v>
                </c:pt>
                <c:pt idx="2090">
                  <c:v>168.94</c:v>
                </c:pt>
                <c:pt idx="2091">
                  <c:v>186.25</c:v>
                </c:pt>
                <c:pt idx="2092">
                  <c:v>225.95</c:v>
                </c:pt>
                <c:pt idx="2093">
                  <c:v>239.7</c:v>
                </c:pt>
                <c:pt idx="2094">
                  <c:v>253.83</c:v>
                </c:pt>
                <c:pt idx="2095">
                  <c:v>178.61</c:v>
                </c:pt>
                <c:pt idx="2096">
                  <c:v>205.67</c:v>
                </c:pt>
                <c:pt idx="2097">
                  <c:v>223.05</c:v>
                </c:pt>
                <c:pt idx="2098">
                  <c:v>227.73</c:v>
                </c:pt>
                <c:pt idx="2099">
                  <c:v>181.96</c:v>
                </c:pt>
                <c:pt idx="2100">
                  <c:v>221.42</c:v>
                </c:pt>
                <c:pt idx="2101">
                  <c:v>180.4</c:v>
                </c:pt>
                <c:pt idx="2102">
                  <c:v>158.91</c:v>
                </c:pt>
                <c:pt idx="2103">
                  <c:v>137.57</c:v>
                </c:pt>
                <c:pt idx="2104">
                  <c:v>172.65</c:v>
                </c:pt>
                <c:pt idx="2105">
                  <c:v>215.64</c:v>
                </c:pt>
                <c:pt idx="2106">
                  <c:v>248.06</c:v>
                </c:pt>
                <c:pt idx="2107">
                  <c:v>286.99</c:v>
                </c:pt>
                <c:pt idx="2108">
                  <c:v>247.45</c:v>
                </c:pt>
                <c:pt idx="2109">
                  <c:v>260.89</c:v>
                </c:pt>
                <c:pt idx="2110">
                  <c:v>210.85</c:v>
                </c:pt>
                <c:pt idx="2111">
                  <c:v>219.59</c:v>
                </c:pt>
                <c:pt idx="2112">
                  <c:v>219.97</c:v>
                </c:pt>
                <c:pt idx="2113">
                  <c:v>277.99</c:v>
                </c:pt>
                <c:pt idx="2114">
                  <c:v>244.25</c:v>
                </c:pt>
                <c:pt idx="2115">
                  <c:v>188.17</c:v>
                </c:pt>
                <c:pt idx="2116">
                  <c:v>158.30000000000001</c:v>
                </c:pt>
                <c:pt idx="2117">
                  <c:v>218.3</c:v>
                </c:pt>
                <c:pt idx="2118">
                  <c:v>211.69</c:v>
                </c:pt>
                <c:pt idx="2119">
                  <c:v>154.44</c:v>
                </c:pt>
                <c:pt idx="2120">
                  <c:v>188.88</c:v>
                </c:pt>
                <c:pt idx="2121">
                  <c:v>163.19</c:v>
                </c:pt>
                <c:pt idx="2122">
                  <c:v>208.65</c:v>
                </c:pt>
                <c:pt idx="2123">
                  <c:v>211.29</c:v>
                </c:pt>
                <c:pt idx="2124">
                  <c:v>181.94</c:v>
                </c:pt>
                <c:pt idx="2125">
                  <c:v>251.88</c:v>
                </c:pt>
                <c:pt idx="2126">
                  <c:v>210.11</c:v>
                </c:pt>
                <c:pt idx="2127">
                  <c:v>289.39999999999998</c:v>
                </c:pt>
                <c:pt idx="2128">
                  <c:v>257.5</c:v>
                </c:pt>
                <c:pt idx="2129">
                  <c:v>235.11</c:v>
                </c:pt>
                <c:pt idx="2130">
                  <c:v>221.43</c:v>
                </c:pt>
                <c:pt idx="2131">
                  <c:v>190.16</c:v>
                </c:pt>
                <c:pt idx="2132">
                  <c:v>235.47</c:v>
                </c:pt>
                <c:pt idx="2133">
                  <c:v>209.35</c:v>
                </c:pt>
                <c:pt idx="2134">
                  <c:v>169.97</c:v>
                </c:pt>
                <c:pt idx="2135">
                  <c:v>152.44999999999999</c:v>
                </c:pt>
                <c:pt idx="2136">
                  <c:v>130.22</c:v>
                </c:pt>
                <c:pt idx="2137">
                  <c:v>191.96</c:v>
                </c:pt>
                <c:pt idx="2138">
                  <c:v>229.18</c:v>
                </c:pt>
                <c:pt idx="2139">
                  <c:v>230.39</c:v>
                </c:pt>
                <c:pt idx="2140">
                  <c:v>260.35000000000002</c:v>
                </c:pt>
                <c:pt idx="2141">
                  <c:v>218.12</c:v>
                </c:pt>
                <c:pt idx="2142">
                  <c:v>220.85</c:v>
                </c:pt>
                <c:pt idx="2143">
                  <c:v>222.33</c:v>
                </c:pt>
                <c:pt idx="2144">
                  <c:v>216.27</c:v>
                </c:pt>
                <c:pt idx="2145">
                  <c:v>192.61</c:v>
                </c:pt>
                <c:pt idx="2146">
                  <c:v>186.38</c:v>
                </c:pt>
                <c:pt idx="2147">
                  <c:v>196.15</c:v>
                </c:pt>
                <c:pt idx="2148">
                  <c:v>247.7</c:v>
                </c:pt>
                <c:pt idx="2149">
                  <c:v>212.99</c:v>
                </c:pt>
                <c:pt idx="2150">
                  <c:v>192.49</c:v>
                </c:pt>
                <c:pt idx="2151">
                  <c:v>175.15</c:v>
                </c:pt>
                <c:pt idx="2152">
                  <c:v>178.97</c:v>
                </c:pt>
                <c:pt idx="2153">
                  <c:v>164.07</c:v>
                </c:pt>
                <c:pt idx="2154">
                  <c:v>225.42</c:v>
                </c:pt>
                <c:pt idx="2155">
                  <c:v>266</c:v>
                </c:pt>
                <c:pt idx="2156">
                  <c:v>230.56</c:v>
                </c:pt>
                <c:pt idx="2157">
                  <c:v>205.2</c:v>
                </c:pt>
                <c:pt idx="2158">
                  <c:v>213.62</c:v>
                </c:pt>
                <c:pt idx="2159">
                  <c:v>160.5</c:v>
                </c:pt>
                <c:pt idx="2160">
                  <c:v>222.49</c:v>
                </c:pt>
                <c:pt idx="2161">
                  <c:v>235.73</c:v>
                </c:pt>
                <c:pt idx="2162">
                  <c:v>204.86</c:v>
                </c:pt>
                <c:pt idx="2163">
                  <c:v>249.17</c:v>
                </c:pt>
                <c:pt idx="2164">
                  <c:v>248.99</c:v>
                </c:pt>
                <c:pt idx="2165">
                  <c:v>185.23</c:v>
                </c:pt>
                <c:pt idx="2166">
                  <c:v>168.51</c:v>
                </c:pt>
                <c:pt idx="2167">
                  <c:v>130.06</c:v>
                </c:pt>
                <c:pt idx="2168">
                  <c:v>176.85</c:v>
                </c:pt>
                <c:pt idx="2169">
                  <c:v>160.13</c:v>
                </c:pt>
                <c:pt idx="2170">
                  <c:v>164.82</c:v>
                </c:pt>
                <c:pt idx="2171">
                  <c:v>220.81</c:v>
                </c:pt>
                <c:pt idx="2172">
                  <c:v>172.75</c:v>
                </c:pt>
                <c:pt idx="2173">
                  <c:v>299.98</c:v>
                </c:pt>
                <c:pt idx="2174">
                  <c:v>232.45</c:v>
                </c:pt>
                <c:pt idx="2175">
                  <c:v>237.67</c:v>
                </c:pt>
                <c:pt idx="2176">
                  <c:v>179.72</c:v>
                </c:pt>
                <c:pt idx="2177">
                  <c:v>238.16</c:v>
                </c:pt>
                <c:pt idx="2178">
                  <c:v>214.1</c:v>
                </c:pt>
                <c:pt idx="2179">
                  <c:v>213.26</c:v>
                </c:pt>
                <c:pt idx="2180">
                  <c:v>232.59</c:v>
                </c:pt>
                <c:pt idx="2181">
                  <c:v>160.27000000000001</c:v>
                </c:pt>
                <c:pt idx="2182">
                  <c:v>217.63</c:v>
                </c:pt>
                <c:pt idx="2183">
                  <c:v>219.02</c:v>
                </c:pt>
                <c:pt idx="2184">
                  <c:v>163.22999999999999</c:v>
                </c:pt>
                <c:pt idx="2185">
                  <c:v>159.63999999999999</c:v>
                </c:pt>
                <c:pt idx="2186">
                  <c:v>207.63</c:v>
                </c:pt>
                <c:pt idx="2187">
                  <c:v>245.98</c:v>
                </c:pt>
                <c:pt idx="2188">
                  <c:v>285.76</c:v>
                </c:pt>
                <c:pt idx="2189">
                  <c:v>249.08</c:v>
                </c:pt>
                <c:pt idx="2190">
                  <c:v>234.88</c:v>
                </c:pt>
                <c:pt idx="2191">
                  <c:v>225.9</c:v>
                </c:pt>
                <c:pt idx="2192">
                  <c:v>201.88</c:v>
                </c:pt>
                <c:pt idx="2193">
                  <c:v>188.95</c:v>
                </c:pt>
                <c:pt idx="2194">
                  <c:v>150.79</c:v>
                </c:pt>
                <c:pt idx="2195">
                  <c:v>124.35</c:v>
                </c:pt>
                <c:pt idx="2196">
                  <c:v>182.15</c:v>
                </c:pt>
                <c:pt idx="2197">
                  <c:v>207.61</c:v>
                </c:pt>
                <c:pt idx="2198">
                  <c:v>221.57</c:v>
                </c:pt>
                <c:pt idx="2199">
                  <c:v>206.83</c:v>
                </c:pt>
                <c:pt idx="2200">
                  <c:v>222.37</c:v>
                </c:pt>
                <c:pt idx="2201">
                  <c:v>232.83</c:v>
                </c:pt>
                <c:pt idx="2202">
                  <c:v>226.74</c:v>
                </c:pt>
                <c:pt idx="2203">
                  <c:v>240.73</c:v>
                </c:pt>
                <c:pt idx="2204">
                  <c:v>230.42</c:v>
                </c:pt>
                <c:pt idx="2205">
                  <c:v>173.06</c:v>
                </c:pt>
                <c:pt idx="2206">
                  <c:v>193.96</c:v>
                </c:pt>
                <c:pt idx="2207">
                  <c:v>176.84</c:v>
                </c:pt>
                <c:pt idx="2208">
                  <c:v>168.5</c:v>
                </c:pt>
                <c:pt idx="2209">
                  <c:v>152.44</c:v>
                </c:pt>
                <c:pt idx="2210">
                  <c:v>171.74</c:v>
                </c:pt>
                <c:pt idx="2211">
                  <c:v>178.78</c:v>
                </c:pt>
                <c:pt idx="2212">
                  <c:v>269.08999999999997</c:v>
                </c:pt>
                <c:pt idx="2213">
                  <c:v>286.36</c:v>
                </c:pt>
                <c:pt idx="2214">
                  <c:v>221.19</c:v>
                </c:pt>
                <c:pt idx="2215">
                  <c:v>230.99</c:v>
                </c:pt>
                <c:pt idx="2216">
                  <c:v>219.23</c:v>
                </c:pt>
                <c:pt idx="2217">
                  <c:v>210.88</c:v>
                </c:pt>
                <c:pt idx="2218">
                  <c:v>175.86</c:v>
                </c:pt>
                <c:pt idx="2219">
                  <c:v>148.49</c:v>
                </c:pt>
                <c:pt idx="2220">
                  <c:v>221.43</c:v>
                </c:pt>
                <c:pt idx="2221">
                  <c:v>226.67</c:v>
                </c:pt>
                <c:pt idx="2222">
                  <c:v>230.64</c:v>
                </c:pt>
                <c:pt idx="2223">
                  <c:v>197.22</c:v>
                </c:pt>
                <c:pt idx="2224">
                  <c:v>269.81</c:v>
                </c:pt>
                <c:pt idx="2225">
                  <c:v>319.38</c:v>
                </c:pt>
                <c:pt idx="2226">
                  <c:v>281.35000000000002</c:v>
                </c:pt>
                <c:pt idx="2227">
                  <c:v>337.21</c:v>
                </c:pt>
                <c:pt idx="2228">
                  <c:v>255.86</c:v>
                </c:pt>
                <c:pt idx="2229">
                  <c:v>235.19</c:v>
                </c:pt>
                <c:pt idx="2230">
                  <c:v>223.36</c:v>
                </c:pt>
                <c:pt idx="2231">
                  <c:v>157.49</c:v>
                </c:pt>
                <c:pt idx="2232">
                  <c:v>192.3</c:v>
                </c:pt>
                <c:pt idx="2233">
                  <c:v>250.03</c:v>
                </c:pt>
                <c:pt idx="2234">
                  <c:v>303.22000000000003</c:v>
                </c:pt>
                <c:pt idx="2235">
                  <c:v>293.48</c:v>
                </c:pt>
                <c:pt idx="2236">
                  <c:v>241.55</c:v>
                </c:pt>
                <c:pt idx="2237">
                  <c:v>316.67</c:v>
                </c:pt>
                <c:pt idx="2238">
                  <c:v>309.12</c:v>
                </c:pt>
                <c:pt idx="2239">
                  <c:v>282.32</c:v>
                </c:pt>
                <c:pt idx="2240">
                  <c:v>278.82</c:v>
                </c:pt>
                <c:pt idx="2241">
                  <c:v>191.16</c:v>
                </c:pt>
                <c:pt idx="2242">
                  <c:v>182.9</c:v>
                </c:pt>
                <c:pt idx="2243">
                  <c:v>146.71</c:v>
                </c:pt>
                <c:pt idx="2244">
                  <c:v>123.72</c:v>
                </c:pt>
                <c:pt idx="2245">
                  <c:v>195.53</c:v>
                </c:pt>
                <c:pt idx="2246">
                  <c:v>262.47000000000003</c:v>
                </c:pt>
                <c:pt idx="2247">
                  <c:v>253.36</c:v>
                </c:pt>
                <c:pt idx="2248">
                  <c:v>211.57</c:v>
                </c:pt>
                <c:pt idx="2249">
                  <c:v>243.39</c:v>
                </c:pt>
                <c:pt idx="2250">
                  <c:v>230.05</c:v>
                </c:pt>
                <c:pt idx="2251">
                  <c:v>231.55</c:v>
                </c:pt>
                <c:pt idx="2252">
                  <c:v>225.78</c:v>
                </c:pt>
                <c:pt idx="2253">
                  <c:v>171.15</c:v>
                </c:pt>
                <c:pt idx="2254">
                  <c:v>264.82</c:v>
                </c:pt>
                <c:pt idx="2255">
                  <c:v>226.2</c:v>
                </c:pt>
                <c:pt idx="2256">
                  <c:v>250.04</c:v>
                </c:pt>
                <c:pt idx="2257">
                  <c:v>197.25</c:v>
                </c:pt>
                <c:pt idx="2258">
                  <c:v>143.88999999999999</c:v>
                </c:pt>
                <c:pt idx="2259">
                  <c:v>148.56</c:v>
                </c:pt>
                <c:pt idx="2260">
                  <c:v>150.26</c:v>
                </c:pt>
                <c:pt idx="2261">
                  <c:v>239.35</c:v>
                </c:pt>
                <c:pt idx="2262">
                  <c:v>192.99</c:v>
                </c:pt>
                <c:pt idx="2263">
                  <c:v>275.89999999999998</c:v>
                </c:pt>
                <c:pt idx="2264">
                  <c:v>230.16</c:v>
                </c:pt>
                <c:pt idx="2265">
                  <c:v>194.67</c:v>
                </c:pt>
                <c:pt idx="2266">
                  <c:v>262.08</c:v>
                </c:pt>
                <c:pt idx="2267">
                  <c:v>254.04</c:v>
                </c:pt>
                <c:pt idx="2268">
                  <c:v>260.06</c:v>
                </c:pt>
                <c:pt idx="2269">
                  <c:v>249.45</c:v>
                </c:pt>
                <c:pt idx="2270">
                  <c:v>261.58999999999997</c:v>
                </c:pt>
                <c:pt idx="2271">
                  <c:v>200.87</c:v>
                </c:pt>
                <c:pt idx="2272">
                  <c:v>186.77</c:v>
                </c:pt>
                <c:pt idx="2273">
                  <c:v>225.94</c:v>
                </c:pt>
                <c:pt idx="2274">
                  <c:v>247.06</c:v>
                </c:pt>
                <c:pt idx="2275">
                  <c:v>273.08999999999997</c:v>
                </c:pt>
                <c:pt idx="2276">
                  <c:v>252.35</c:v>
                </c:pt>
                <c:pt idx="2277">
                  <c:v>266.54000000000002</c:v>
                </c:pt>
                <c:pt idx="2278">
                  <c:v>256.92</c:v>
                </c:pt>
                <c:pt idx="2279">
                  <c:v>241.11</c:v>
                </c:pt>
                <c:pt idx="2280">
                  <c:v>234.51</c:v>
                </c:pt>
                <c:pt idx="2281">
                  <c:v>223.19</c:v>
                </c:pt>
                <c:pt idx="2282">
                  <c:v>217.46</c:v>
                </c:pt>
                <c:pt idx="2283">
                  <c:v>244.46</c:v>
                </c:pt>
                <c:pt idx="2284">
                  <c:v>194.25</c:v>
                </c:pt>
                <c:pt idx="2285">
                  <c:v>199.56</c:v>
                </c:pt>
                <c:pt idx="2286">
                  <c:v>173.88</c:v>
                </c:pt>
                <c:pt idx="2287">
                  <c:v>232.04</c:v>
                </c:pt>
                <c:pt idx="2288">
                  <c:v>257.27</c:v>
                </c:pt>
                <c:pt idx="2289">
                  <c:v>305.79000000000002</c:v>
                </c:pt>
                <c:pt idx="2290">
                  <c:v>237.46</c:v>
                </c:pt>
                <c:pt idx="2291">
                  <c:v>206.89</c:v>
                </c:pt>
                <c:pt idx="2292">
                  <c:v>290.76</c:v>
                </c:pt>
                <c:pt idx="2293">
                  <c:v>209.61</c:v>
                </c:pt>
                <c:pt idx="2294">
                  <c:v>240.89</c:v>
                </c:pt>
                <c:pt idx="2295">
                  <c:v>237.53</c:v>
                </c:pt>
                <c:pt idx="2296">
                  <c:v>277.04000000000002</c:v>
                </c:pt>
                <c:pt idx="2297">
                  <c:v>302.08</c:v>
                </c:pt>
                <c:pt idx="2298">
                  <c:v>282.45999999999998</c:v>
                </c:pt>
                <c:pt idx="2299">
                  <c:v>248.93</c:v>
                </c:pt>
                <c:pt idx="2300">
                  <c:v>187.2</c:v>
                </c:pt>
                <c:pt idx="2301">
                  <c:v>222.3</c:v>
                </c:pt>
                <c:pt idx="2302">
                  <c:v>151.86000000000001</c:v>
                </c:pt>
                <c:pt idx="2303">
                  <c:v>181.57</c:v>
                </c:pt>
                <c:pt idx="2304">
                  <c:v>222.63</c:v>
                </c:pt>
                <c:pt idx="2305">
                  <c:v>227.11</c:v>
                </c:pt>
                <c:pt idx="2306">
                  <c:v>187.61</c:v>
                </c:pt>
                <c:pt idx="2307">
                  <c:v>219.95</c:v>
                </c:pt>
                <c:pt idx="2308">
                  <c:v>224.48</c:v>
                </c:pt>
                <c:pt idx="2309">
                  <c:v>258.23</c:v>
                </c:pt>
                <c:pt idx="2310">
                  <c:v>191.4</c:v>
                </c:pt>
                <c:pt idx="2311">
                  <c:v>197.08</c:v>
                </c:pt>
                <c:pt idx="2312">
                  <c:v>223</c:v>
                </c:pt>
                <c:pt idx="2313">
                  <c:v>219.87</c:v>
                </c:pt>
                <c:pt idx="2314">
                  <c:v>229.12</c:v>
                </c:pt>
                <c:pt idx="2315">
                  <c:v>231.81</c:v>
                </c:pt>
                <c:pt idx="2316">
                  <c:v>285.05</c:v>
                </c:pt>
                <c:pt idx="2317">
                  <c:v>265.33999999999997</c:v>
                </c:pt>
                <c:pt idx="2318">
                  <c:v>185</c:v>
                </c:pt>
                <c:pt idx="2319">
                  <c:v>195.88</c:v>
                </c:pt>
                <c:pt idx="2320">
                  <c:v>237.35</c:v>
                </c:pt>
                <c:pt idx="2321">
                  <c:v>250.95</c:v>
                </c:pt>
                <c:pt idx="2322">
                  <c:v>177.97</c:v>
                </c:pt>
                <c:pt idx="2323">
                  <c:v>253.82</c:v>
                </c:pt>
                <c:pt idx="2324">
                  <c:v>235.44</c:v>
                </c:pt>
                <c:pt idx="2325">
                  <c:v>192.95</c:v>
                </c:pt>
                <c:pt idx="2326">
                  <c:v>222.65</c:v>
                </c:pt>
                <c:pt idx="2327">
                  <c:v>184.32</c:v>
                </c:pt>
                <c:pt idx="2328">
                  <c:v>187.97</c:v>
                </c:pt>
                <c:pt idx="2329">
                  <c:v>235.14</c:v>
                </c:pt>
                <c:pt idx="2330">
                  <c:v>230.72</c:v>
                </c:pt>
                <c:pt idx="2331">
                  <c:v>227.45</c:v>
                </c:pt>
                <c:pt idx="2332">
                  <c:v>143.53</c:v>
                </c:pt>
                <c:pt idx="2333">
                  <c:v>151.81</c:v>
                </c:pt>
                <c:pt idx="2334">
                  <c:v>220.14</c:v>
                </c:pt>
                <c:pt idx="2335">
                  <c:v>180.41</c:v>
                </c:pt>
                <c:pt idx="2336">
                  <c:v>188.49</c:v>
                </c:pt>
                <c:pt idx="2337">
                  <c:v>225.12</c:v>
                </c:pt>
                <c:pt idx="2338">
                  <c:v>198.84</c:v>
                </c:pt>
                <c:pt idx="2339">
                  <c:v>158.04</c:v>
                </c:pt>
                <c:pt idx="2340">
                  <c:v>176.58</c:v>
                </c:pt>
                <c:pt idx="2341">
                  <c:v>186.58</c:v>
                </c:pt>
                <c:pt idx="2342">
                  <c:v>153.36000000000001</c:v>
                </c:pt>
                <c:pt idx="2343">
                  <c:v>148.32</c:v>
                </c:pt>
                <c:pt idx="2344">
                  <c:v>101.76</c:v>
                </c:pt>
                <c:pt idx="2345">
                  <c:v>98.22</c:v>
                </c:pt>
                <c:pt idx="2346">
                  <c:v>109.8</c:v>
                </c:pt>
                <c:pt idx="2347">
                  <c:v>174.05</c:v>
                </c:pt>
                <c:pt idx="2348">
                  <c:v>201.89</c:v>
                </c:pt>
                <c:pt idx="2349">
                  <c:v>221.63</c:v>
                </c:pt>
                <c:pt idx="2350">
                  <c:v>222.38</c:v>
                </c:pt>
                <c:pt idx="2351">
                  <c:v>247.43</c:v>
                </c:pt>
                <c:pt idx="2352">
                  <c:v>257.04000000000002</c:v>
                </c:pt>
                <c:pt idx="2353">
                  <c:v>269.02</c:v>
                </c:pt>
                <c:pt idx="2354">
                  <c:v>221.24</c:v>
                </c:pt>
                <c:pt idx="2355">
                  <c:v>264.39999999999998</c:v>
                </c:pt>
                <c:pt idx="2356">
                  <c:v>229.31</c:v>
                </c:pt>
                <c:pt idx="2357">
                  <c:v>182.22</c:v>
                </c:pt>
                <c:pt idx="2358">
                  <c:v>141.34</c:v>
                </c:pt>
                <c:pt idx="2359">
                  <c:v>213.7</c:v>
                </c:pt>
                <c:pt idx="2360">
                  <c:v>235.08</c:v>
                </c:pt>
                <c:pt idx="2361">
                  <c:v>232</c:v>
                </c:pt>
                <c:pt idx="2362">
                  <c:v>247.07</c:v>
                </c:pt>
                <c:pt idx="2363">
                  <c:v>250.1</c:v>
                </c:pt>
                <c:pt idx="2364">
                  <c:v>229.36</c:v>
                </c:pt>
                <c:pt idx="2365">
                  <c:v>176.72</c:v>
                </c:pt>
                <c:pt idx="2366">
                  <c:v>196.8</c:v>
                </c:pt>
                <c:pt idx="2367">
                  <c:v>260.2</c:v>
                </c:pt>
                <c:pt idx="2368">
                  <c:v>201.83</c:v>
                </c:pt>
                <c:pt idx="2369">
                  <c:v>222.13</c:v>
                </c:pt>
                <c:pt idx="2370">
                  <c:v>144.78</c:v>
                </c:pt>
                <c:pt idx="2371">
                  <c:v>244.44</c:v>
                </c:pt>
                <c:pt idx="2372">
                  <c:v>190.05</c:v>
                </c:pt>
                <c:pt idx="2373">
                  <c:v>207.15</c:v>
                </c:pt>
                <c:pt idx="2374">
                  <c:v>209.55</c:v>
                </c:pt>
                <c:pt idx="2375">
                  <c:v>248.07</c:v>
                </c:pt>
                <c:pt idx="2376">
                  <c:v>185.34</c:v>
                </c:pt>
                <c:pt idx="2377">
                  <c:v>208.04</c:v>
                </c:pt>
                <c:pt idx="2378">
                  <c:v>274.27999999999997</c:v>
                </c:pt>
                <c:pt idx="2379">
                  <c:v>292.06</c:v>
                </c:pt>
                <c:pt idx="2380">
                  <c:v>148.57</c:v>
                </c:pt>
                <c:pt idx="2381">
                  <c:v>163.19999999999999</c:v>
                </c:pt>
                <c:pt idx="2382">
                  <c:v>187.16</c:v>
                </c:pt>
                <c:pt idx="2383">
                  <c:v>179.68</c:v>
                </c:pt>
                <c:pt idx="2384">
                  <c:v>231.38</c:v>
                </c:pt>
                <c:pt idx="2385">
                  <c:v>181.44</c:v>
                </c:pt>
                <c:pt idx="2386">
                  <c:v>158.54</c:v>
                </c:pt>
                <c:pt idx="2387">
                  <c:v>144.6</c:v>
                </c:pt>
                <c:pt idx="2388">
                  <c:v>158.59</c:v>
                </c:pt>
                <c:pt idx="2389">
                  <c:v>184.67</c:v>
                </c:pt>
                <c:pt idx="2390">
                  <c:v>237.45</c:v>
                </c:pt>
                <c:pt idx="2391">
                  <c:v>275.56</c:v>
                </c:pt>
                <c:pt idx="2392">
                  <c:v>213.72</c:v>
                </c:pt>
                <c:pt idx="2393">
                  <c:v>152.24</c:v>
                </c:pt>
                <c:pt idx="2394">
                  <c:v>256.8</c:v>
                </c:pt>
                <c:pt idx="2395">
                  <c:v>209.22</c:v>
                </c:pt>
                <c:pt idx="2396">
                  <c:v>230.78</c:v>
                </c:pt>
                <c:pt idx="2397">
                  <c:v>225.17</c:v>
                </c:pt>
                <c:pt idx="2398">
                  <c:v>224.18</c:v>
                </c:pt>
                <c:pt idx="2399">
                  <c:v>244.74</c:v>
                </c:pt>
                <c:pt idx="2400">
                  <c:v>221.65</c:v>
                </c:pt>
                <c:pt idx="2401">
                  <c:v>197.93</c:v>
                </c:pt>
                <c:pt idx="2402">
                  <c:v>206.61</c:v>
                </c:pt>
                <c:pt idx="2403">
                  <c:v>197.1</c:v>
                </c:pt>
                <c:pt idx="2404">
                  <c:v>173.86</c:v>
                </c:pt>
                <c:pt idx="2405">
                  <c:v>145.79</c:v>
                </c:pt>
                <c:pt idx="2406">
                  <c:v>181.91</c:v>
                </c:pt>
                <c:pt idx="2407">
                  <c:v>180.24</c:v>
                </c:pt>
                <c:pt idx="2408">
                  <c:v>180.13</c:v>
                </c:pt>
                <c:pt idx="2409">
                  <c:v>110.69</c:v>
                </c:pt>
                <c:pt idx="2410">
                  <c:v>214.59</c:v>
                </c:pt>
                <c:pt idx="2411">
                  <c:v>171.52</c:v>
                </c:pt>
                <c:pt idx="2412">
                  <c:v>210.22</c:v>
                </c:pt>
                <c:pt idx="2413">
                  <c:v>192.64</c:v>
                </c:pt>
                <c:pt idx="2414">
                  <c:v>248.31</c:v>
                </c:pt>
                <c:pt idx="2415">
                  <c:v>137.16</c:v>
                </c:pt>
                <c:pt idx="2416">
                  <c:v>194.94</c:v>
                </c:pt>
                <c:pt idx="2417">
                  <c:v>185.43</c:v>
                </c:pt>
                <c:pt idx="2418">
                  <c:v>191.87</c:v>
                </c:pt>
                <c:pt idx="2419">
                  <c:v>162.05000000000001</c:v>
                </c:pt>
                <c:pt idx="2420">
                  <c:v>161.99</c:v>
                </c:pt>
                <c:pt idx="2421">
                  <c:v>106.65</c:v>
                </c:pt>
                <c:pt idx="2422">
                  <c:v>152.97999999999999</c:v>
                </c:pt>
                <c:pt idx="2423">
                  <c:v>167.28</c:v>
                </c:pt>
                <c:pt idx="2424">
                  <c:v>217.15</c:v>
                </c:pt>
                <c:pt idx="2425">
                  <c:v>174.37</c:v>
                </c:pt>
                <c:pt idx="2426">
                  <c:v>174.73</c:v>
                </c:pt>
                <c:pt idx="2427">
                  <c:v>246.83</c:v>
                </c:pt>
                <c:pt idx="2428">
                  <c:v>168</c:v>
                </c:pt>
                <c:pt idx="2429">
                  <c:v>150.07</c:v>
                </c:pt>
                <c:pt idx="2430">
                  <c:v>150.81</c:v>
                </c:pt>
                <c:pt idx="2431">
                  <c:v>270.64</c:v>
                </c:pt>
                <c:pt idx="2432">
                  <c:v>275.87</c:v>
                </c:pt>
                <c:pt idx="2433">
                  <c:v>221.04</c:v>
                </c:pt>
                <c:pt idx="2434">
                  <c:v>133.62</c:v>
                </c:pt>
                <c:pt idx="2435">
                  <c:v>177.85</c:v>
                </c:pt>
                <c:pt idx="2436">
                  <c:v>209.44</c:v>
                </c:pt>
                <c:pt idx="2437">
                  <c:v>217.14</c:v>
                </c:pt>
                <c:pt idx="2438">
                  <c:v>227.55</c:v>
                </c:pt>
                <c:pt idx="2439">
                  <c:v>198.65</c:v>
                </c:pt>
                <c:pt idx="2440">
                  <c:v>124.38</c:v>
                </c:pt>
                <c:pt idx="2441">
                  <c:v>147.31</c:v>
                </c:pt>
                <c:pt idx="2442">
                  <c:v>143.13999999999999</c:v>
                </c:pt>
                <c:pt idx="2443">
                  <c:v>247.57</c:v>
                </c:pt>
                <c:pt idx="2444">
                  <c:v>230.75</c:v>
                </c:pt>
                <c:pt idx="2445">
                  <c:v>205.8</c:v>
                </c:pt>
                <c:pt idx="2446">
                  <c:v>283.54000000000002</c:v>
                </c:pt>
                <c:pt idx="2447">
                  <c:v>162.34</c:v>
                </c:pt>
                <c:pt idx="2448">
                  <c:v>163.99</c:v>
                </c:pt>
                <c:pt idx="2449">
                  <c:v>212.1</c:v>
                </c:pt>
                <c:pt idx="2450">
                  <c:v>210.64</c:v>
                </c:pt>
                <c:pt idx="2451">
                  <c:v>268.52999999999997</c:v>
                </c:pt>
                <c:pt idx="2452">
                  <c:v>198.86</c:v>
                </c:pt>
                <c:pt idx="2453">
                  <c:v>197.82</c:v>
                </c:pt>
                <c:pt idx="2454">
                  <c:v>171.18</c:v>
                </c:pt>
                <c:pt idx="2455">
                  <c:v>248.85</c:v>
                </c:pt>
                <c:pt idx="2456">
                  <c:v>163.87</c:v>
                </c:pt>
                <c:pt idx="2457">
                  <c:v>152.6</c:v>
                </c:pt>
                <c:pt idx="2458">
                  <c:v>226.15</c:v>
                </c:pt>
                <c:pt idx="2459">
                  <c:v>161.65</c:v>
                </c:pt>
                <c:pt idx="2460">
                  <c:v>173.07</c:v>
                </c:pt>
                <c:pt idx="2461">
                  <c:v>222.74</c:v>
                </c:pt>
                <c:pt idx="2462">
                  <c:v>202.44</c:v>
                </c:pt>
                <c:pt idx="2463">
                  <c:v>200.37</c:v>
                </c:pt>
                <c:pt idx="2464">
                  <c:v>166.31</c:v>
                </c:pt>
                <c:pt idx="2465">
                  <c:v>240.12</c:v>
                </c:pt>
                <c:pt idx="2466">
                  <c:v>204.83</c:v>
                </c:pt>
                <c:pt idx="2467">
                  <c:v>231.75</c:v>
                </c:pt>
                <c:pt idx="2468">
                  <c:v>219.96</c:v>
                </c:pt>
                <c:pt idx="2469">
                  <c:v>228.46</c:v>
                </c:pt>
                <c:pt idx="2470">
                  <c:v>192.72</c:v>
                </c:pt>
                <c:pt idx="2471">
                  <c:v>213.49</c:v>
                </c:pt>
                <c:pt idx="2472">
                  <c:v>204.78</c:v>
                </c:pt>
                <c:pt idx="2473">
                  <c:v>210.47</c:v>
                </c:pt>
                <c:pt idx="2474">
                  <c:v>169.27</c:v>
                </c:pt>
                <c:pt idx="2475">
                  <c:v>221.33</c:v>
                </c:pt>
                <c:pt idx="2476">
                  <c:v>114.04</c:v>
                </c:pt>
                <c:pt idx="2477">
                  <c:v>186.81</c:v>
                </c:pt>
                <c:pt idx="2478">
                  <c:v>184.4</c:v>
                </c:pt>
                <c:pt idx="2479">
                  <c:v>233.91</c:v>
                </c:pt>
                <c:pt idx="2480">
                  <c:v>199.09</c:v>
                </c:pt>
                <c:pt idx="2481">
                  <c:v>154.63999999999999</c:v>
                </c:pt>
                <c:pt idx="2482">
                  <c:v>226.1</c:v>
                </c:pt>
                <c:pt idx="2483">
                  <c:v>167.32</c:v>
                </c:pt>
                <c:pt idx="2484">
                  <c:v>222.15</c:v>
                </c:pt>
                <c:pt idx="2485">
                  <c:v>205.01</c:v>
                </c:pt>
                <c:pt idx="2486">
                  <c:v>220.36</c:v>
                </c:pt>
                <c:pt idx="2487">
                  <c:v>184.22</c:v>
                </c:pt>
                <c:pt idx="2488">
                  <c:v>220.8</c:v>
                </c:pt>
                <c:pt idx="2489">
                  <c:v>184.29</c:v>
                </c:pt>
                <c:pt idx="2490">
                  <c:v>245.77</c:v>
                </c:pt>
                <c:pt idx="2491">
                  <c:v>221.06</c:v>
                </c:pt>
                <c:pt idx="2492">
                  <c:v>175.61</c:v>
                </c:pt>
                <c:pt idx="2493">
                  <c:v>174.71</c:v>
                </c:pt>
                <c:pt idx="2494">
                  <c:v>247.1</c:v>
                </c:pt>
                <c:pt idx="2495">
                  <c:v>165.4</c:v>
                </c:pt>
                <c:pt idx="2496">
                  <c:v>96.27</c:v>
                </c:pt>
                <c:pt idx="2497">
                  <c:v>184.26</c:v>
                </c:pt>
                <c:pt idx="2498">
                  <c:v>156.87</c:v>
                </c:pt>
                <c:pt idx="2499">
                  <c:v>215.67</c:v>
                </c:pt>
                <c:pt idx="2500">
                  <c:v>174.12</c:v>
                </c:pt>
                <c:pt idx="2501">
                  <c:v>258.60000000000002</c:v>
                </c:pt>
                <c:pt idx="2502">
                  <c:v>223.67</c:v>
                </c:pt>
                <c:pt idx="2503">
                  <c:v>176.33</c:v>
                </c:pt>
                <c:pt idx="2504">
                  <c:v>158.87</c:v>
                </c:pt>
                <c:pt idx="2505">
                  <c:v>172.02</c:v>
                </c:pt>
                <c:pt idx="2506">
                  <c:v>226.52</c:v>
                </c:pt>
                <c:pt idx="2507">
                  <c:v>265.52</c:v>
                </c:pt>
                <c:pt idx="2508">
                  <c:v>246.97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D-4392-8C14-0B8A7743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968184"/>
        <c:axId val="391970808"/>
      </c:barChart>
      <c:catAx>
        <c:axId val="39196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70808"/>
        <c:crosses val="autoZero"/>
        <c:auto val="1"/>
        <c:lblAlgn val="ctr"/>
        <c:lblOffset val="100"/>
        <c:tickMarkSkip val="115"/>
        <c:noMultiLvlLbl val="1"/>
      </c:catAx>
      <c:valAx>
        <c:axId val="391970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AMJ 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68184"/>
        <c:crossesAt val="-5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090988626421699E-2"/>
                  <c:y val="-0.25877770487022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'European Alps'!$A$2303:$A$2511</c:f>
              <c:numCache>
                <c:formatCode>General</c:formatCode>
                <c:ptCount val="209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</c:numCache>
            </c:numRef>
          </c:xVal>
          <c:yVal>
            <c:numRef>
              <c:f>'European Alps'!$F$2303:$F$2511</c:f>
              <c:numCache>
                <c:formatCode>General</c:formatCode>
                <c:ptCount val="209"/>
                <c:pt idx="0">
                  <c:v>-0.42399999999999999</c:v>
                </c:pt>
                <c:pt idx="1">
                  <c:v>-1.034</c:v>
                </c:pt>
                <c:pt idx="2">
                  <c:v>7.1999999999999995E-2</c:v>
                </c:pt>
                <c:pt idx="3">
                  <c:v>-0.13100000000000001</c:v>
                </c:pt>
                <c:pt idx="4">
                  <c:v>-0.52800000000000002</c:v>
                </c:pt>
                <c:pt idx="5">
                  <c:v>-0.995</c:v>
                </c:pt>
                <c:pt idx="6">
                  <c:v>-1.034</c:v>
                </c:pt>
                <c:pt idx="7">
                  <c:v>0.21099999999999999</c:v>
                </c:pt>
                <c:pt idx="8">
                  <c:v>-0.33</c:v>
                </c:pt>
                <c:pt idx="9">
                  <c:v>-1.65</c:v>
                </c:pt>
                <c:pt idx="10">
                  <c:v>-2.0419999999999998</c:v>
                </c:pt>
                <c:pt idx="11">
                  <c:v>-0.72699999999999998</c:v>
                </c:pt>
                <c:pt idx="12">
                  <c:v>-0.76600000000000001</c:v>
                </c:pt>
                <c:pt idx="13">
                  <c:v>-2.4590000000000001</c:v>
                </c:pt>
                <c:pt idx="14">
                  <c:v>-1.843</c:v>
                </c:pt>
                <c:pt idx="15">
                  <c:v>-3.0990000000000002</c:v>
                </c:pt>
                <c:pt idx="16">
                  <c:v>-3.198</c:v>
                </c:pt>
                <c:pt idx="17">
                  <c:v>-3.1379999999999999</c:v>
                </c:pt>
                <c:pt idx="18">
                  <c:v>-3.431</c:v>
                </c:pt>
                <c:pt idx="19">
                  <c:v>-3.4260000000000002</c:v>
                </c:pt>
                <c:pt idx="20">
                  <c:v>-3.456</c:v>
                </c:pt>
                <c:pt idx="21">
                  <c:v>-4.032</c:v>
                </c:pt>
                <c:pt idx="22">
                  <c:v>-2.1110000000000002</c:v>
                </c:pt>
                <c:pt idx="23">
                  <c:v>-1.863</c:v>
                </c:pt>
                <c:pt idx="24">
                  <c:v>-1.8129999999999999</c:v>
                </c:pt>
                <c:pt idx="25">
                  <c:v>-1.5549999999999999</c:v>
                </c:pt>
                <c:pt idx="26">
                  <c:v>-1.7789999999999999</c:v>
                </c:pt>
                <c:pt idx="27">
                  <c:v>-1.268</c:v>
                </c:pt>
                <c:pt idx="28">
                  <c:v>-1.218</c:v>
                </c:pt>
                <c:pt idx="29">
                  <c:v>-0.99</c:v>
                </c:pt>
                <c:pt idx="30">
                  <c:v>-1.4019999999999999</c:v>
                </c:pt>
                <c:pt idx="31">
                  <c:v>-1.3420000000000001</c:v>
                </c:pt>
                <c:pt idx="32">
                  <c:v>-1.823</c:v>
                </c:pt>
                <c:pt idx="33">
                  <c:v>-1.431</c:v>
                </c:pt>
                <c:pt idx="34">
                  <c:v>-0.64700000000000002</c:v>
                </c:pt>
                <c:pt idx="35">
                  <c:v>-0.80600000000000005</c:v>
                </c:pt>
                <c:pt idx="36">
                  <c:v>-2.0169999999999999</c:v>
                </c:pt>
                <c:pt idx="37">
                  <c:v>-1.4610000000000001</c:v>
                </c:pt>
                <c:pt idx="38">
                  <c:v>-1.853</c:v>
                </c:pt>
                <c:pt idx="39">
                  <c:v>-1.1779999999999999</c:v>
                </c:pt>
                <c:pt idx="40">
                  <c:v>-0.89500000000000002</c:v>
                </c:pt>
                <c:pt idx="41">
                  <c:v>-1.0049999999999999</c:v>
                </c:pt>
                <c:pt idx="42">
                  <c:v>0.29599999999999999</c:v>
                </c:pt>
                <c:pt idx="43">
                  <c:v>-1.883</c:v>
                </c:pt>
                <c:pt idx="44">
                  <c:v>-0.64200000000000002</c:v>
                </c:pt>
                <c:pt idx="45">
                  <c:v>-0.78600000000000003</c:v>
                </c:pt>
                <c:pt idx="46">
                  <c:v>-0.22</c:v>
                </c:pt>
                <c:pt idx="47">
                  <c:v>-5.1999999999999998E-2</c:v>
                </c:pt>
                <c:pt idx="48">
                  <c:v>-0.9</c:v>
                </c:pt>
                <c:pt idx="49">
                  <c:v>-0.60799999999999998</c:v>
                </c:pt>
                <c:pt idx="50">
                  <c:v>-1.014</c:v>
                </c:pt>
                <c:pt idx="51">
                  <c:v>-1.9179999999999999</c:v>
                </c:pt>
                <c:pt idx="52">
                  <c:v>-1.55</c:v>
                </c:pt>
                <c:pt idx="53">
                  <c:v>-1.2130000000000001</c:v>
                </c:pt>
                <c:pt idx="54">
                  <c:v>-1.8979999999999999</c:v>
                </c:pt>
                <c:pt idx="55">
                  <c:v>-1.833</c:v>
                </c:pt>
                <c:pt idx="56">
                  <c:v>-0.88500000000000001</c:v>
                </c:pt>
                <c:pt idx="57">
                  <c:v>-0.84599999999999997</c:v>
                </c:pt>
                <c:pt idx="58">
                  <c:v>-1.1779999999999999</c:v>
                </c:pt>
                <c:pt idx="59">
                  <c:v>-0.76100000000000001</c:v>
                </c:pt>
                <c:pt idx="60">
                  <c:v>-0.56799999999999995</c:v>
                </c:pt>
                <c:pt idx="61">
                  <c:v>0.127</c:v>
                </c:pt>
                <c:pt idx="62">
                  <c:v>0.48399999999999999</c:v>
                </c:pt>
                <c:pt idx="63">
                  <c:v>0.73199999999999998</c:v>
                </c:pt>
                <c:pt idx="64">
                  <c:v>0.34</c:v>
                </c:pt>
                <c:pt idx="65">
                  <c:v>-1.2E-2</c:v>
                </c:pt>
                <c:pt idx="66">
                  <c:v>3.3000000000000002E-2</c:v>
                </c:pt>
                <c:pt idx="67">
                  <c:v>2.8000000000000001E-2</c:v>
                </c:pt>
                <c:pt idx="68">
                  <c:v>4.2999999999999997E-2</c:v>
                </c:pt>
                <c:pt idx="69">
                  <c:v>0.66800000000000004</c:v>
                </c:pt>
                <c:pt idx="70">
                  <c:v>0.86599999999999999</c:v>
                </c:pt>
                <c:pt idx="71">
                  <c:v>-0.58299999999999996</c:v>
                </c:pt>
                <c:pt idx="72">
                  <c:v>-0.60299999999999998</c:v>
                </c:pt>
                <c:pt idx="73">
                  <c:v>0.16200000000000001</c:v>
                </c:pt>
                <c:pt idx="74">
                  <c:v>1.0249999999999999</c:v>
                </c:pt>
                <c:pt idx="75">
                  <c:v>0.97099999999999997</c:v>
                </c:pt>
                <c:pt idx="76">
                  <c:v>0.25600000000000001</c:v>
                </c:pt>
                <c:pt idx="77">
                  <c:v>8.2000000000000003E-2</c:v>
                </c:pt>
                <c:pt idx="78">
                  <c:v>-0.40899999999999997</c:v>
                </c:pt>
                <c:pt idx="79">
                  <c:v>0.107</c:v>
                </c:pt>
                <c:pt idx="80">
                  <c:v>-0.20599999999999999</c:v>
                </c:pt>
                <c:pt idx="81">
                  <c:v>0.46400000000000002</c:v>
                </c:pt>
                <c:pt idx="82">
                  <c:v>-0.45900000000000002</c:v>
                </c:pt>
                <c:pt idx="83">
                  <c:v>0.14199999999999999</c:v>
                </c:pt>
                <c:pt idx="84">
                  <c:v>-0.38400000000000001</c:v>
                </c:pt>
                <c:pt idx="85">
                  <c:v>0.20599999999999999</c:v>
                </c:pt>
                <c:pt idx="86">
                  <c:v>-0.52300000000000002</c:v>
                </c:pt>
                <c:pt idx="87">
                  <c:v>0.33500000000000002</c:v>
                </c:pt>
                <c:pt idx="88">
                  <c:v>-0.68700000000000006</c:v>
                </c:pt>
                <c:pt idx="89">
                  <c:v>0.14199999999999999</c:v>
                </c:pt>
                <c:pt idx="90">
                  <c:v>-1.1930000000000001</c:v>
                </c:pt>
                <c:pt idx="91">
                  <c:v>-1.3420000000000001</c:v>
                </c:pt>
                <c:pt idx="92">
                  <c:v>-0.47399999999999998</c:v>
                </c:pt>
                <c:pt idx="93">
                  <c:v>-0.51300000000000001</c:v>
                </c:pt>
                <c:pt idx="94">
                  <c:v>-0.439</c:v>
                </c:pt>
                <c:pt idx="95">
                  <c:v>-0.64700000000000002</c:v>
                </c:pt>
                <c:pt idx="96">
                  <c:v>-0.92</c:v>
                </c:pt>
                <c:pt idx="97">
                  <c:v>-1.1830000000000001</c:v>
                </c:pt>
                <c:pt idx="98">
                  <c:v>-1.173</c:v>
                </c:pt>
                <c:pt idx="99">
                  <c:v>-1.1579999999999999</c:v>
                </c:pt>
                <c:pt idx="100">
                  <c:v>-0.66200000000000003</c:v>
                </c:pt>
                <c:pt idx="101">
                  <c:v>-0.57799999999999996</c:v>
                </c:pt>
                <c:pt idx="102">
                  <c:v>-0.627</c:v>
                </c:pt>
                <c:pt idx="103">
                  <c:v>-0.14099999999999999</c:v>
                </c:pt>
                <c:pt idx="104">
                  <c:v>1.04</c:v>
                </c:pt>
                <c:pt idx="105">
                  <c:v>0.37</c:v>
                </c:pt>
                <c:pt idx="106">
                  <c:v>-0.66200000000000003</c:v>
                </c:pt>
                <c:pt idx="107">
                  <c:v>-9.0999999999999998E-2</c:v>
                </c:pt>
                <c:pt idx="108">
                  <c:v>0.65300000000000002</c:v>
                </c:pt>
                <c:pt idx="109">
                  <c:v>-0.33</c:v>
                </c:pt>
                <c:pt idx="110">
                  <c:v>-0.73199999999999998</c:v>
                </c:pt>
                <c:pt idx="111">
                  <c:v>-0.14599999999999999</c:v>
                </c:pt>
                <c:pt idx="112">
                  <c:v>-4.7E-2</c:v>
                </c:pt>
                <c:pt idx="113">
                  <c:v>-2.2850000000000001</c:v>
                </c:pt>
                <c:pt idx="114">
                  <c:v>-1.3620000000000001</c:v>
                </c:pt>
                <c:pt idx="115">
                  <c:v>-1.3620000000000001</c:v>
                </c:pt>
                <c:pt idx="116">
                  <c:v>-1.804</c:v>
                </c:pt>
                <c:pt idx="117">
                  <c:v>-0.25</c:v>
                </c:pt>
                <c:pt idx="118">
                  <c:v>-1.665</c:v>
                </c:pt>
                <c:pt idx="119">
                  <c:v>-1.2869999999999999</c:v>
                </c:pt>
                <c:pt idx="120">
                  <c:v>-1.893</c:v>
                </c:pt>
                <c:pt idx="121">
                  <c:v>-0.49299999999999999</c:v>
                </c:pt>
                <c:pt idx="122">
                  <c:v>-0.66700000000000004</c:v>
                </c:pt>
                <c:pt idx="123">
                  <c:v>-0.55800000000000005</c:v>
                </c:pt>
                <c:pt idx="124">
                  <c:v>0.112</c:v>
                </c:pt>
                <c:pt idx="125">
                  <c:v>-0.50800000000000001</c:v>
                </c:pt>
                <c:pt idx="126">
                  <c:v>-1.65</c:v>
                </c:pt>
                <c:pt idx="127">
                  <c:v>8.2000000000000003E-2</c:v>
                </c:pt>
                <c:pt idx="128">
                  <c:v>0.29099999999999998</c:v>
                </c:pt>
                <c:pt idx="129">
                  <c:v>0.27600000000000002</c:v>
                </c:pt>
                <c:pt idx="130">
                  <c:v>-0.36399999999999999</c:v>
                </c:pt>
                <c:pt idx="131">
                  <c:v>0.84599999999999997</c:v>
                </c:pt>
                <c:pt idx="132">
                  <c:v>0.35499999999999998</c:v>
                </c:pt>
                <c:pt idx="133">
                  <c:v>-0.67700000000000005</c:v>
                </c:pt>
                <c:pt idx="134">
                  <c:v>-0.68700000000000006</c:v>
                </c:pt>
                <c:pt idx="135">
                  <c:v>0.19600000000000001</c:v>
                </c:pt>
                <c:pt idx="136">
                  <c:v>-7.6999999999999999E-2</c:v>
                </c:pt>
                <c:pt idx="137">
                  <c:v>-0.17100000000000001</c:v>
                </c:pt>
                <c:pt idx="138">
                  <c:v>0.46400000000000002</c:v>
                </c:pt>
                <c:pt idx="139">
                  <c:v>0.13200000000000001</c:v>
                </c:pt>
                <c:pt idx="140">
                  <c:v>-0.60799999999999998</c:v>
                </c:pt>
                <c:pt idx="141">
                  <c:v>-0.498</c:v>
                </c:pt>
                <c:pt idx="142">
                  <c:v>-0.59299999999999997</c:v>
                </c:pt>
                <c:pt idx="143">
                  <c:v>0.14199999999999999</c:v>
                </c:pt>
                <c:pt idx="144">
                  <c:v>0.251</c:v>
                </c:pt>
                <c:pt idx="145">
                  <c:v>-0.10100000000000001</c:v>
                </c:pt>
                <c:pt idx="146">
                  <c:v>0.315</c:v>
                </c:pt>
                <c:pt idx="147">
                  <c:v>0.89600000000000002</c:v>
                </c:pt>
                <c:pt idx="148">
                  <c:v>-0.89</c:v>
                </c:pt>
                <c:pt idx="149">
                  <c:v>0.75700000000000001</c:v>
                </c:pt>
                <c:pt idx="150">
                  <c:v>0.94099999999999995</c:v>
                </c:pt>
                <c:pt idx="151">
                  <c:v>1.6160000000000001</c:v>
                </c:pt>
                <c:pt idx="152">
                  <c:v>1.6160000000000001</c:v>
                </c:pt>
                <c:pt idx="153">
                  <c:v>0.157</c:v>
                </c:pt>
                <c:pt idx="154">
                  <c:v>7.1999999999999995E-2</c:v>
                </c:pt>
                <c:pt idx="155">
                  <c:v>-0.622</c:v>
                </c:pt>
                <c:pt idx="156">
                  <c:v>-1.129</c:v>
                </c:pt>
                <c:pt idx="157">
                  <c:v>-1.377</c:v>
                </c:pt>
                <c:pt idx="158">
                  <c:v>0.14199999999999999</c:v>
                </c:pt>
                <c:pt idx="159">
                  <c:v>-0.69699999999999995</c:v>
                </c:pt>
                <c:pt idx="160">
                  <c:v>-0.86099999999999999</c:v>
                </c:pt>
                <c:pt idx="161">
                  <c:v>-0.96</c:v>
                </c:pt>
                <c:pt idx="162">
                  <c:v>-0.26</c:v>
                </c:pt>
                <c:pt idx="163">
                  <c:v>-1.0840000000000001</c:v>
                </c:pt>
                <c:pt idx="164">
                  <c:v>-0.79100000000000004</c:v>
                </c:pt>
                <c:pt idx="165">
                  <c:v>-1.1479999999999999</c:v>
                </c:pt>
                <c:pt idx="166">
                  <c:v>-0.99</c:v>
                </c:pt>
                <c:pt idx="167">
                  <c:v>-2.1999999999999999E-2</c:v>
                </c:pt>
                <c:pt idx="168">
                  <c:v>-0.17100000000000001</c:v>
                </c:pt>
                <c:pt idx="169">
                  <c:v>0.98</c:v>
                </c:pt>
                <c:pt idx="170">
                  <c:v>0.82699999999999996</c:v>
                </c:pt>
                <c:pt idx="171">
                  <c:v>1.05</c:v>
                </c:pt>
                <c:pt idx="172">
                  <c:v>-0.36399999999999999</c:v>
                </c:pt>
                <c:pt idx="173">
                  <c:v>-0.73699999999999999</c:v>
                </c:pt>
                <c:pt idx="174">
                  <c:v>-0.79100000000000004</c:v>
                </c:pt>
                <c:pt idx="175">
                  <c:v>-2.2349999999999999</c:v>
                </c:pt>
                <c:pt idx="176">
                  <c:v>-0.61299999999999999</c:v>
                </c:pt>
                <c:pt idx="177">
                  <c:v>-0.71699999999999997</c:v>
                </c:pt>
                <c:pt idx="178">
                  <c:v>-0.80600000000000005</c:v>
                </c:pt>
                <c:pt idx="179">
                  <c:v>-0.40400000000000003</c:v>
                </c:pt>
                <c:pt idx="180">
                  <c:v>-0.68700000000000006</c:v>
                </c:pt>
                <c:pt idx="181">
                  <c:v>-0.74199999999999999</c:v>
                </c:pt>
                <c:pt idx="182">
                  <c:v>1.0449999999999999</c:v>
                </c:pt>
                <c:pt idx="183">
                  <c:v>0.97599999999999998</c:v>
                </c:pt>
                <c:pt idx="184">
                  <c:v>-7.0000000000000001E-3</c:v>
                </c:pt>
                <c:pt idx="185">
                  <c:v>0.53400000000000003</c:v>
                </c:pt>
                <c:pt idx="186">
                  <c:v>0.42499999999999999</c:v>
                </c:pt>
                <c:pt idx="187">
                  <c:v>0.28599999999999998</c:v>
                </c:pt>
                <c:pt idx="188">
                  <c:v>1.323</c:v>
                </c:pt>
                <c:pt idx="189">
                  <c:v>-3.2000000000000001E-2</c:v>
                </c:pt>
                <c:pt idx="190">
                  <c:v>-6.2E-2</c:v>
                </c:pt>
                <c:pt idx="191">
                  <c:v>0.65300000000000002</c:v>
                </c:pt>
                <c:pt idx="192">
                  <c:v>0.84599999999999997</c:v>
                </c:pt>
                <c:pt idx="193">
                  <c:v>1.105</c:v>
                </c:pt>
                <c:pt idx="194">
                  <c:v>1.9630000000000001</c:v>
                </c:pt>
                <c:pt idx="195">
                  <c:v>1.8340000000000001</c:v>
                </c:pt>
                <c:pt idx="196">
                  <c:v>3.3000000000000002E-2</c:v>
                </c:pt>
                <c:pt idx="197">
                  <c:v>-6.7000000000000004E-2</c:v>
                </c:pt>
                <c:pt idx="198">
                  <c:v>2.6880000000000002</c:v>
                </c:pt>
                <c:pt idx="199">
                  <c:v>1.2729999999999999</c:v>
                </c:pt>
                <c:pt idx="200">
                  <c:v>1.631</c:v>
                </c:pt>
                <c:pt idx="201">
                  <c:v>2.8959999999999999</c:v>
                </c:pt>
                <c:pt idx="202">
                  <c:v>2.1269999999999998</c:v>
                </c:pt>
                <c:pt idx="203">
                  <c:v>4.008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6-4039-A773-1B654F62B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72384"/>
        <c:axId val="404474024"/>
      </c:scatterChart>
      <c:valAx>
        <c:axId val="404472384"/>
        <c:scaling>
          <c:orientation val="minMax"/>
          <c:max val="2020"/>
          <c:min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74024"/>
        <c:crossesAt val="-5"/>
        <c:crossBetween val="midCat"/>
        <c:majorUnit val="25"/>
      </c:valAx>
      <c:valAx>
        <c:axId val="404474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AMJ 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2078703703703704"/>
          <c:w val="0.84697462817147862"/>
          <c:h val="0.7440357976086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[1]Sheet1!$D$1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00000000000004E-3"/>
                  <c:y val="-0.33858814523184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[1]Sheet1!$A$2:$A$4105</c:f>
              <c:numCache>
                <c:formatCode>General</c:formatCode>
                <c:ptCount val="4104"/>
                <c:pt idx="0">
                  <c:v>1658</c:v>
                </c:pt>
                <c:pt idx="1">
                  <c:v>1659</c:v>
                </c:pt>
                <c:pt idx="2">
                  <c:v>1660</c:v>
                </c:pt>
                <c:pt idx="3">
                  <c:v>1661</c:v>
                </c:pt>
                <c:pt idx="4">
                  <c:v>1662</c:v>
                </c:pt>
                <c:pt idx="5">
                  <c:v>1663</c:v>
                </c:pt>
                <c:pt idx="6">
                  <c:v>1664</c:v>
                </c:pt>
                <c:pt idx="7">
                  <c:v>1665</c:v>
                </c:pt>
                <c:pt idx="8">
                  <c:v>1666</c:v>
                </c:pt>
                <c:pt idx="9">
                  <c:v>1667</c:v>
                </c:pt>
                <c:pt idx="10">
                  <c:v>1668</c:v>
                </c:pt>
                <c:pt idx="11">
                  <c:v>1669</c:v>
                </c:pt>
                <c:pt idx="12">
                  <c:v>1670</c:v>
                </c:pt>
                <c:pt idx="13">
                  <c:v>1671</c:v>
                </c:pt>
                <c:pt idx="14">
                  <c:v>1672</c:v>
                </c:pt>
                <c:pt idx="15">
                  <c:v>1673</c:v>
                </c:pt>
                <c:pt idx="16">
                  <c:v>1674</c:v>
                </c:pt>
                <c:pt idx="17">
                  <c:v>1675</c:v>
                </c:pt>
                <c:pt idx="18">
                  <c:v>1676</c:v>
                </c:pt>
                <c:pt idx="19">
                  <c:v>1677</c:v>
                </c:pt>
                <c:pt idx="20">
                  <c:v>1678</c:v>
                </c:pt>
                <c:pt idx="21">
                  <c:v>1679</c:v>
                </c:pt>
                <c:pt idx="22">
                  <c:v>1680</c:v>
                </c:pt>
                <c:pt idx="23">
                  <c:v>1681</c:v>
                </c:pt>
                <c:pt idx="24">
                  <c:v>1682</c:v>
                </c:pt>
                <c:pt idx="25">
                  <c:v>1683</c:v>
                </c:pt>
                <c:pt idx="26">
                  <c:v>1684</c:v>
                </c:pt>
                <c:pt idx="27">
                  <c:v>1685</c:v>
                </c:pt>
                <c:pt idx="28">
                  <c:v>1686</c:v>
                </c:pt>
                <c:pt idx="29">
                  <c:v>1687</c:v>
                </c:pt>
                <c:pt idx="30">
                  <c:v>1688</c:v>
                </c:pt>
                <c:pt idx="31">
                  <c:v>1689</c:v>
                </c:pt>
                <c:pt idx="32">
                  <c:v>1690</c:v>
                </c:pt>
                <c:pt idx="33">
                  <c:v>1691</c:v>
                </c:pt>
                <c:pt idx="34">
                  <c:v>1692</c:v>
                </c:pt>
                <c:pt idx="35">
                  <c:v>1693</c:v>
                </c:pt>
                <c:pt idx="36">
                  <c:v>1694</c:v>
                </c:pt>
                <c:pt idx="37">
                  <c:v>1695</c:v>
                </c:pt>
                <c:pt idx="38">
                  <c:v>1696</c:v>
                </c:pt>
                <c:pt idx="39">
                  <c:v>1697</c:v>
                </c:pt>
                <c:pt idx="40">
                  <c:v>1698</c:v>
                </c:pt>
                <c:pt idx="41">
                  <c:v>1699</c:v>
                </c:pt>
                <c:pt idx="42">
                  <c:v>1700</c:v>
                </c:pt>
                <c:pt idx="43">
                  <c:v>1701</c:v>
                </c:pt>
                <c:pt idx="44">
                  <c:v>1702</c:v>
                </c:pt>
                <c:pt idx="45">
                  <c:v>1703</c:v>
                </c:pt>
                <c:pt idx="46">
                  <c:v>1704</c:v>
                </c:pt>
                <c:pt idx="47">
                  <c:v>1705</c:v>
                </c:pt>
                <c:pt idx="48">
                  <c:v>1706</c:v>
                </c:pt>
                <c:pt idx="49">
                  <c:v>1707</c:v>
                </c:pt>
                <c:pt idx="50">
                  <c:v>1708</c:v>
                </c:pt>
                <c:pt idx="51">
                  <c:v>1709</c:v>
                </c:pt>
                <c:pt idx="52">
                  <c:v>1710</c:v>
                </c:pt>
                <c:pt idx="53">
                  <c:v>1711</c:v>
                </c:pt>
                <c:pt idx="54">
                  <c:v>1712</c:v>
                </c:pt>
                <c:pt idx="55">
                  <c:v>1713</c:v>
                </c:pt>
                <c:pt idx="56">
                  <c:v>1714</c:v>
                </c:pt>
                <c:pt idx="57">
                  <c:v>1715</c:v>
                </c:pt>
                <c:pt idx="58">
                  <c:v>1716</c:v>
                </c:pt>
                <c:pt idx="59">
                  <c:v>1717</c:v>
                </c:pt>
                <c:pt idx="60">
                  <c:v>1718</c:v>
                </c:pt>
                <c:pt idx="61">
                  <c:v>1719</c:v>
                </c:pt>
                <c:pt idx="62">
                  <c:v>1720</c:v>
                </c:pt>
                <c:pt idx="63">
                  <c:v>1721</c:v>
                </c:pt>
                <c:pt idx="64">
                  <c:v>1722</c:v>
                </c:pt>
                <c:pt idx="65">
                  <c:v>1723</c:v>
                </c:pt>
                <c:pt idx="66">
                  <c:v>1724</c:v>
                </c:pt>
                <c:pt idx="67">
                  <c:v>1725</c:v>
                </c:pt>
                <c:pt idx="68">
                  <c:v>1726</c:v>
                </c:pt>
                <c:pt idx="69">
                  <c:v>1727</c:v>
                </c:pt>
                <c:pt idx="70">
                  <c:v>1728</c:v>
                </c:pt>
                <c:pt idx="71">
                  <c:v>1729</c:v>
                </c:pt>
                <c:pt idx="72">
                  <c:v>1730</c:v>
                </c:pt>
                <c:pt idx="73">
                  <c:v>1731</c:v>
                </c:pt>
                <c:pt idx="74">
                  <c:v>1732</c:v>
                </c:pt>
                <c:pt idx="75">
                  <c:v>1733</c:v>
                </c:pt>
                <c:pt idx="76">
                  <c:v>1734</c:v>
                </c:pt>
                <c:pt idx="77">
                  <c:v>1735</c:v>
                </c:pt>
                <c:pt idx="78">
                  <c:v>1736</c:v>
                </c:pt>
                <c:pt idx="79">
                  <c:v>1737</c:v>
                </c:pt>
                <c:pt idx="80">
                  <c:v>1738</c:v>
                </c:pt>
                <c:pt idx="81">
                  <c:v>1739</c:v>
                </c:pt>
                <c:pt idx="82">
                  <c:v>1740</c:v>
                </c:pt>
                <c:pt idx="83">
                  <c:v>1741</c:v>
                </c:pt>
                <c:pt idx="84">
                  <c:v>1742</c:v>
                </c:pt>
                <c:pt idx="85">
                  <c:v>1743</c:v>
                </c:pt>
                <c:pt idx="86">
                  <c:v>1744</c:v>
                </c:pt>
                <c:pt idx="87">
                  <c:v>1745</c:v>
                </c:pt>
                <c:pt idx="88">
                  <c:v>1746</c:v>
                </c:pt>
                <c:pt idx="89">
                  <c:v>1747</c:v>
                </c:pt>
                <c:pt idx="90">
                  <c:v>1748</c:v>
                </c:pt>
                <c:pt idx="91">
                  <c:v>1749</c:v>
                </c:pt>
                <c:pt idx="92">
                  <c:v>1750</c:v>
                </c:pt>
                <c:pt idx="93">
                  <c:v>1751</c:v>
                </c:pt>
                <c:pt idx="94">
                  <c:v>1752</c:v>
                </c:pt>
                <c:pt idx="95">
                  <c:v>1753</c:v>
                </c:pt>
                <c:pt idx="96">
                  <c:v>1754</c:v>
                </c:pt>
                <c:pt idx="97">
                  <c:v>1755</c:v>
                </c:pt>
                <c:pt idx="98">
                  <c:v>1756</c:v>
                </c:pt>
                <c:pt idx="99">
                  <c:v>1757</c:v>
                </c:pt>
                <c:pt idx="100">
                  <c:v>1758</c:v>
                </c:pt>
                <c:pt idx="101">
                  <c:v>1759</c:v>
                </c:pt>
                <c:pt idx="102">
                  <c:v>1760</c:v>
                </c:pt>
                <c:pt idx="103">
                  <c:v>1761</c:v>
                </c:pt>
                <c:pt idx="104">
                  <c:v>1762</c:v>
                </c:pt>
                <c:pt idx="105">
                  <c:v>1763</c:v>
                </c:pt>
                <c:pt idx="106">
                  <c:v>1764</c:v>
                </c:pt>
                <c:pt idx="107">
                  <c:v>1765</c:v>
                </c:pt>
                <c:pt idx="108">
                  <c:v>1766</c:v>
                </c:pt>
                <c:pt idx="109">
                  <c:v>1767</c:v>
                </c:pt>
                <c:pt idx="110">
                  <c:v>1768</c:v>
                </c:pt>
                <c:pt idx="111">
                  <c:v>1769</c:v>
                </c:pt>
                <c:pt idx="112">
                  <c:v>1770</c:v>
                </c:pt>
                <c:pt idx="113">
                  <c:v>1771</c:v>
                </c:pt>
                <c:pt idx="114">
                  <c:v>1772</c:v>
                </c:pt>
                <c:pt idx="115">
                  <c:v>1773</c:v>
                </c:pt>
                <c:pt idx="116">
                  <c:v>1774</c:v>
                </c:pt>
                <c:pt idx="117">
                  <c:v>1775</c:v>
                </c:pt>
                <c:pt idx="118">
                  <c:v>1776</c:v>
                </c:pt>
                <c:pt idx="119">
                  <c:v>1777</c:v>
                </c:pt>
                <c:pt idx="120">
                  <c:v>1778</c:v>
                </c:pt>
                <c:pt idx="121">
                  <c:v>1779</c:v>
                </c:pt>
                <c:pt idx="122">
                  <c:v>1780</c:v>
                </c:pt>
                <c:pt idx="123">
                  <c:v>1781</c:v>
                </c:pt>
                <c:pt idx="124">
                  <c:v>1782</c:v>
                </c:pt>
                <c:pt idx="125">
                  <c:v>1783</c:v>
                </c:pt>
                <c:pt idx="126">
                  <c:v>1784</c:v>
                </c:pt>
                <c:pt idx="127">
                  <c:v>1785</c:v>
                </c:pt>
                <c:pt idx="128">
                  <c:v>1786</c:v>
                </c:pt>
                <c:pt idx="129">
                  <c:v>1787</c:v>
                </c:pt>
                <c:pt idx="130">
                  <c:v>1788</c:v>
                </c:pt>
                <c:pt idx="131">
                  <c:v>1789</c:v>
                </c:pt>
                <c:pt idx="132">
                  <c:v>1790</c:v>
                </c:pt>
                <c:pt idx="133">
                  <c:v>1791</c:v>
                </c:pt>
                <c:pt idx="134">
                  <c:v>1792</c:v>
                </c:pt>
                <c:pt idx="135">
                  <c:v>1793</c:v>
                </c:pt>
                <c:pt idx="136">
                  <c:v>1794</c:v>
                </c:pt>
                <c:pt idx="137">
                  <c:v>1795</c:v>
                </c:pt>
                <c:pt idx="138">
                  <c:v>1796</c:v>
                </c:pt>
                <c:pt idx="139">
                  <c:v>1797</c:v>
                </c:pt>
                <c:pt idx="140">
                  <c:v>1798</c:v>
                </c:pt>
                <c:pt idx="141">
                  <c:v>1799</c:v>
                </c:pt>
                <c:pt idx="142">
                  <c:v>1800</c:v>
                </c:pt>
                <c:pt idx="143">
                  <c:v>1801</c:v>
                </c:pt>
                <c:pt idx="144">
                  <c:v>1802</c:v>
                </c:pt>
                <c:pt idx="145">
                  <c:v>1803</c:v>
                </c:pt>
                <c:pt idx="146">
                  <c:v>1804</c:v>
                </c:pt>
                <c:pt idx="147">
                  <c:v>1805</c:v>
                </c:pt>
                <c:pt idx="148">
                  <c:v>1806</c:v>
                </c:pt>
                <c:pt idx="149">
                  <c:v>1807</c:v>
                </c:pt>
                <c:pt idx="150">
                  <c:v>1808</c:v>
                </c:pt>
                <c:pt idx="151">
                  <c:v>1809</c:v>
                </c:pt>
                <c:pt idx="152">
                  <c:v>1810</c:v>
                </c:pt>
                <c:pt idx="153">
                  <c:v>1811</c:v>
                </c:pt>
                <c:pt idx="154">
                  <c:v>1812</c:v>
                </c:pt>
                <c:pt idx="155">
                  <c:v>1813</c:v>
                </c:pt>
                <c:pt idx="156">
                  <c:v>1814</c:v>
                </c:pt>
                <c:pt idx="157">
                  <c:v>1815</c:v>
                </c:pt>
                <c:pt idx="158">
                  <c:v>1816</c:v>
                </c:pt>
                <c:pt idx="159">
                  <c:v>1817</c:v>
                </c:pt>
                <c:pt idx="160">
                  <c:v>1818</c:v>
                </c:pt>
                <c:pt idx="161">
                  <c:v>1819</c:v>
                </c:pt>
                <c:pt idx="162">
                  <c:v>1820</c:v>
                </c:pt>
                <c:pt idx="163">
                  <c:v>1821</c:v>
                </c:pt>
                <c:pt idx="164">
                  <c:v>1822</c:v>
                </c:pt>
                <c:pt idx="165">
                  <c:v>1823</c:v>
                </c:pt>
                <c:pt idx="166">
                  <c:v>1824</c:v>
                </c:pt>
                <c:pt idx="167">
                  <c:v>1825</c:v>
                </c:pt>
                <c:pt idx="168">
                  <c:v>1826</c:v>
                </c:pt>
                <c:pt idx="169">
                  <c:v>1827</c:v>
                </c:pt>
                <c:pt idx="170">
                  <c:v>1828</c:v>
                </c:pt>
                <c:pt idx="171">
                  <c:v>1829</c:v>
                </c:pt>
                <c:pt idx="172">
                  <c:v>1830</c:v>
                </c:pt>
                <c:pt idx="173">
                  <c:v>1831</c:v>
                </c:pt>
                <c:pt idx="174">
                  <c:v>1832</c:v>
                </c:pt>
                <c:pt idx="175">
                  <c:v>1833</c:v>
                </c:pt>
                <c:pt idx="176">
                  <c:v>1834</c:v>
                </c:pt>
                <c:pt idx="177">
                  <c:v>1835</c:v>
                </c:pt>
                <c:pt idx="178">
                  <c:v>1836</c:v>
                </c:pt>
                <c:pt idx="179">
                  <c:v>1837</c:v>
                </c:pt>
                <c:pt idx="180">
                  <c:v>1838</c:v>
                </c:pt>
                <c:pt idx="181">
                  <c:v>1839</c:v>
                </c:pt>
                <c:pt idx="182">
                  <c:v>1840</c:v>
                </c:pt>
                <c:pt idx="183">
                  <c:v>1841</c:v>
                </c:pt>
                <c:pt idx="184">
                  <c:v>1842</c:v>
                </c:pt>
                <c:pt idx="185">
                  <c:v>1843</c:v>
                </c:pt>
                <c:pt idx="186">
                  <c:v>1844</c:v>
                </c:pt>
                <c:pt idx="187">
                  <c:v>1845</c:v>
                </c:pt>
                <c:pt idx="188">
                  <c:v>1846</c:v>
                </c:pt>
                <c:pt idx="189">
                  <c:v>1847</c:v>
                </c:pt>
                <c:pt idx="190">
                  <c:v>1848</c:v>
                </c:pt>
                <c:pt idx="191">
                  <c:v>1849</c:v>
                </c:pt>
                <c:pt idx="192">
                  <c:v>1850</c:v>
                </c:pt>
                <c:pt idx="193">
                  <c:v>1851</c:v>
                </c:pt>
                <c:pt idx="194">
                  <c:v>1852</c:v>
                </c:pt>
                <c:pt idx="195">
                  <c:v>1853</c:v>
                </c:pt>
                <c:pt idx="196">
                  <c:v>1854</c:v>
                </c:pt>
                <c:pt idx="197">
                  <c:v>1855</c:v>
                </c:pt>
                <c:pt idx="198">
                  <c:v>1856</c:v>
                </c:pt>
                <c:pt idx="199">
                  <c:v>1857</c:v>
                </c:pt>
                <c:pt idx="200">
                  <c:v>1858</c:v>
                </c:pt>
                <c:pt idx="201">
                  <c:v>1859</c:v>
                </c:pt>
                <c:pt idx="202">
                  <c:v>1860</c:v>
                </c:pt>
                <c:pt idx="203">
                  <c:v>1861</c:v>
                </c:pt>
                <c:pt idx="204">
                  <c:v>1862</c:v>
                </c:pt>
                <c:pt idx="205">
                  <c:v>1863</c:v>
                </c:pt>
                <c:pt idx="206">
                  <c:v>1864</c:v>
                </c:pt>
                <c:pt idx="207">
                  <c:v>1865</c:v>
                </c:pt>
                <c:pt idx="208">
                  <c:v>1866</c:v>
                </c:pt>
                <c:pt idx="209">
                  <c:v>1867</c:v>
                </c:pt>
                <c:pt idx="210">
                  <c:v>1868</c:v>
                </c:pt>
                <c:pt idx="211">
                  <c:v>1869</c:v>
                </c:pt>
                <c:pt idx="212">
                  <c:v>1870</c:v>
                </c:pt>
                <c:pt idx="213">
                  <c:v>1871</c:v>
                </c:pt>
                <c:pt idx="214">
                  <c:v>1872</c:v>
                </c:pt>
                <c:pt idx="215">
                  <c:v>1873</c:v>
                </c:pt>
                <c:pt idx="216">
                  <c:v>1874</c:v>
                </c:pt>
                <c:pt idx="217">
                  <c:v>1875</c:v>
                </c:pt>
                <c:pt idx="218">
                  <c:v>1876</c:v>
                </c:pt>
                <c:pt idx="219">
                  <c:v>1877</c:v>
                </c:pt>
                <c:pt idx="220">
                  <c:v>1878</c:v>
                </c:pt>
                <c:pt idx="221">
                  <c:v>1879</c:v>
                </c:pt>
                <c:pt idx="222">
                  <c:v>1880</c:v>
                </c:pt>
                <c:pt idx="223">
                  <c:v>1881</c:v>
                </c:pt>
                <c:pt idx="224">
                  <c:v>1882</c:v>
                </c:pt>
                <c:pt idx="225">
                  <c:v>1883</c:v>
                </c:pt>
                <c:pt idx="226">
                  <c:v>1884</c:v>
                </c:pt>
                <c:pt idx="227">
                  <c:v>1885</c:v>
                </c:pt>
                <c:pt idx="228">
                  <c:v>1886</c:v>
                </c:pt>
                <c:pt idx="229">
                  <c:v>1887</c:v>
                </c:pt>
                <c:pt idx="230">
                  <c:v>1888</c:v>
                </c:pt>
                <c:pt idx="231">
                  <c:v>1889</c:v>
                </c:pt>
                <c:pt idx="232">
                  <c:v>1890</c:v>
                </c:pt>
                <c:pt idx="233">
                  <c:v>1891</c:v>
                </c:pt>
                <c:pt idx="234">
                  <c:v>1892</c:v>
                </c:pt>
                <c:pt idx="235">
                  <c:v>1893</c:v>
                </c:pt>
                <c:pt idx="236">
                  <c:v>1894</c:v>
                </c:pt>
                <c:pt idx="237">
                  <c:v>1895</c:v>
                </c:pt>
                <c:pt idx="238">
                  <c:v>1896</c:v>
                </c:pt>
                <c:pt idx="239">
                  <c:v>1897</c:v>
                </c:pt>
                <c:pt idx="240">
                  <c:v>1898</c:v>
                </c:pt>
                <c:pt idx="241">
                  <c:v>1899</c:v>
                </c:pt>
                <c:pt idx="242">
                  <c:v>1900</c:v>
                </c:pt>
                <c:pt idx="243">
                  <c:v>1901</c:v>
                </c:pt>
                <c:pt idx="244">
                  <c:v>1902</c:v>
                </c:pt>
                <c:pt idx="245">
                  <c:v>1903</c:v>
                </c:pt>
                <c:pt idx="246">
                  <c:v>1904</c:v>
                </c:pt>
                <c:pt idx="247">
                  <c:v>1905</c:v>
                </c:pt>
                <c:pt idx="248">
                  <c:v>1906</c:v>
                </c:pt>
                <c:pt idx="249">
                  <c:v>1907</c:v>
                </c:pt>
                <c:pt idx="250">
                  <c:v>1908</c:v>
                </c:pt>
                <c:pt idx="251">
                  <c:v>1909</c:v>
                </c:pt>
                <c:pt idx="252">
                  <c:v>1910</c:v>
                </c:pt>
                <c:pt idx="253">
                  <c:v>1911</c:v>
                </c:pt>
                <c:pt idx="254">
                  <c:v>1912</c:v>
                </c:pt>
                <c:pt idx="255">
                  <c:v>1913</c:v>
                </c:pt>
                <c:pt idx="256">
                  <c:v>1914</c:v>
                </c:pt>
                <c:pt idx="257">
                  <c:v>1915</c:v>
                </c:pt>
                <c:pt idx="258">
                  <c:v>1916</c:v>
                </c:pt>
                <c:pt idx="259">
                  <c:v>1917</c:v>
                </c:pt>
                <c:pt idx="260">
                  <c:v>1918</c:v>
                </c:pt>
                <c:pt idx="261">
                  <c:v>1919</c:v>
                </c:pt>
                <c:pt idx="262">
                  <c:v>1920</c:v>
                </c:pt>
                <c:pt idx="263">
                  <c:v>1921</c:v>
                </c:pt>
                <c:pt idx="264">
                  <c:v>1922</c:v>
                </c:pt>
                <c:pt idx="265">
                  <c:v>1923</c:v>
                </c:pt>
                <c:pt idx="266">
                  <c:v>1924</c:v>
                </c:pt>
                <c:pt idx="267">
                  <c:v>1925</c:v>
                </c:pt>
                <c:pt idx="268">
                  <c:v>1926</c:v>
                </c:pt>
                <c:pt idx="269">
                  <c:v>1927</c:v>
                </c:pt>
                <c:pt idx="270">
                  <c:v>1928</c:v>
                </c:pt>
                <c:pt idx="271">
                  <c:v>1929</c:v>
                </c:pt>
                <c:pt idx="272">
                  <c:v>1930</c:v>
                </c:pt>
                <c:pt idx="273">
                  <c:v>1931</c:v>
                </c:pt>
                <c:pt idx="274">
                  <c:v>1932</c:v>
                </c:pt>
                <c:pt idx="275">
                  <c:v>1933</c:v>
                </c:pt>
                <c:pt idx="276">
                  <c:v>1934</c:v>
                </c:pt>
                <c:pt idx="277">
                  <c:v>1935</c:v>
                </c:pt>
                <c:pt idx="278">
                  <c:v>1936</c:v>
                </c:pt>
                <c:pt idx="279">
                  <c:v>1937</c:v>
                </c:pt>
                <c:pt idx="280">
                  <c:v>1938</c:v>
                </c:pt>
                <c:pt idx="281">
                  <c:v>1939</c:v>
                </c:pt>
                <c:pt idx="282">
                  <c:v>1940</c:v>
                </c:pt>
                <c:pt idx="283">
                  <c:v>1941</c:v>
                </c:pt>
                <c:pt idx="284">
                  <c:v>1942</c:v>
                </c:pt>
                <c:pt idx="285">
                  <c:v>1943</c:v>
                </c:pt>
                <c:pt idx="286">
                  <c:v>1944</c:v>
                </c:pt>
                <c:pt idx="287">
                  <c:v>1945</c:v>
                </c:pt>
                <c:pt idx="288">
                  <c:v>1946</c:v>
                </c:pt>
                <c:pt idx="289">
                  <c:v>1947</c:v>
                </c:pt>
                <c:pt idx="290">
                  <c:v>1948</c:v>
                </c:pt>
                <c:pt idx="291">
                  <c:v>1949</c:v>
                </c:pt>
                <c:pt idx="292">
                  <c:v>1950</c:v>
                </c:pt>
                <c:pt idx="293">
                  <c:v>1951</c:v>
                </c:pt>
                <c:pt idx="294">
                  <c:v>1952</c:v>
                </c:pt>
                <c:pt idx="295">
                  <c:v>1953</c:v>
                </c:pt>
                <c:pt idx="296">
                  <c:v>1954</c:v>
                </c:pt>
                <c:pt idx="297">
                  <c:v>1955</c:v>
                </c:pt>
                <c:pt idx="298">
                  <c:v>1956</c:v>
                </c:pt>
                <c:pt idx="299">
                  <c:v>1957</c:v>
                </c:pt>
                <c:pt idx="300">
                  <c:v>1958</c:v>
                </c:pt>
                <c:pt idx="301">
                  <c:v>1959</c:v>
                </c:pt>
                <c:pt idx="302">
                  <c:v>1960</c:v>
                </c:pt>
                <c:pt idx="303">
                  <c:v>1961</c:v>
                </c:pt>
                <c:pt idx="304">
                  <c:v>1962</c:v>
                </c:pt>
                <c:pt idx="305">
                  <c:v>1963</c:v>
                </c:pt>
                <c:pt idx="306">
                  <c:v>1964</c:v>
                </c:pt>
                <c:pt idx="307">
                  <c:v>1965</c:v>
                </c:pt>
                <c:pt idx="308">
                  <c:v>1966</c:v>
                </c:pt>
                <c:pt idx="309">
                  <c:v>1967</c:v>
                </c:pt>
                <c:pt idx="310">
                  <c:v>1968</c:v>
                </c:pt>
                <c:pt idx="311">
                  <c:v>1969</c:v>
                </c:pt>
                <c:pt idx="312">
                  <c:v>1970</c:v>
                </c:pt>
                <c:pt idx="313">
                  <c:v>1971</c:v>
                </c:pt>
                <c:pt idx="314">
                  <c:v>1972</c:v>
                </c:pt>
                <c:pt idx="315">
                  <c:v>1973</c:v>
                </c:pt>
                <c:pt idx="316">
                  <c:v>1974</c:v>
                </c:pt>
                <c:pt idx="317">
                  <c:v>1975</c:v>
                </c:pt>
                <c:pt idx="318">
                  <c:v>1976</c:v>
                </c:pt>
                <c:pt idx="319">
                  <c:v>1977</c:v>
                </c:pt>
                <c:pt idx="320">
                  <c:v>1978</c:v>
                </c:pt>
                <c:pt idx="321">
                  <c:v>1979</c:v>
                </c:pt>
                <c:pt idx="322">
                  <c:v>1980</c:v>
                </c:pt>
                <c:pt idx="323">
                  <c:v>1981</c:v>
                </c:pt>
                <c:pt idx="324">
                  <c:v>1982</c:v>
                </c:pt>
                <c:pt idx="325">
                  <c:v>1983</c:v>
                </c:pt>
                <c:pt idx="326">
                  <c:v>1984</c:v>
                </c:pt>
                <c:pt idx="327">
                  <c:v>1985</c:v>
                </c:pt>
                <c:pt idx="328">
                  <c:v>1986</c:v>
                </c:pt>
                <c:pt idx="329">
                  <c:v>1987</c:v>
                </c:pt>
                <c:pt idx="330">
                  <c:v>1988</c:v>
                </c:pt>
                <c:pt idx="331">
                  <c:v>1989</c:v>
                </c:pt>
                <c:pt idx="332">
                  <c:v>1990</c:v>
                </c:pt>
                <c:pt idx="333">
                  <c:v>1991</c:v>
                </c:pt>
                <c:pt idx="334">
                  <c:v>1992</c:v>
                </c:pt>
                <c:pt idx="335">
                  <c:v>1993</c:v>
                </c:pt>
                <c:pt idx="336">
                  <c:v>1994</c:v>
                </c:pt>
                <c:pt idx="337">
                  <c:v>1995</c:v>
                </c:pt>
                <c:pt idx="338">
                  <c:v>1996</c:v>
                </c:pt>
                <c:pt idx="339">
                  <c:v>1997</c:v>
                </c:pt>
                <c:pt idx="340">
                  <c:v>1998</c:v>
                </c:pt>
                <c:pt idx="341">
                  <c:v>1999</c:v>
                </c:pt>
                <c:pt idx="342">
                  <c:v>2000</c:v>
                </c:pt>
              </c:numCache>
            </c:numRef>
          </c:xVal>
          <c:yVal>
            <c:numRef>
              <c:f>[1]Sheet1!$D$2:$D$4105</c:f>
              <c:numCache>
                <c:formatCode>General</c:formatCode>
                <c:ptCount val="4104"/>
                <c:pt idx="0">
                  <c:v>2.5099999999999998</c:v>
                </c:pt>
                <c:pt idx="1">
                  <c:v>1.9</c:v>
                </c:pt>
                <c:pt idx="2">
                  <c:v>-1.53</c:v>
                </c:pt>
                <c:pt idx="3">
                  <c:v>6.21</c:v>
                </c:pt>
                <c:pt idx="4">
                  <c:v>4.66</c:v>
                </c:pt>
                <c:pt idx="5">
                  <c:v>-0.57999999999999996</c:v>
                </c:pt>
                <c:pt idx="6">
                  <c:v>3.01</c:v>
                </c:pt>
                <c:pt idx="7">
                  <c:v>-1.75</c:v>
                </c:pt>
                <c:pt idx="8">
                  <c:v>0.67</c:v>
                </c:pt>
                <c:pt idx="9">
                  <c:v>5.93</c:v>
                </c:pt>
                <c:pt idx="10">
                  <c:v>4.7</c:v>
                </c:pt>
                <c:pt idx="11">
                  <c:v>3.6</c:v>
                </c:pt>
                <c:pt idx="12">
                  <c:v>-2.94</c:v>
                </c:pt>
                <c:pt idx="13">
                  <c:v>5.59</c:v>
                </c:pt>
                <c:pt idx="14">
                  <c:v>-0.68</c:v>
                </c:pt>
                <c:pt idx="15">
                  <c:v>3.58</c:v>
                </c:pt>
                <c:pt idx="16">
                  <c:v>-0.88</c:v>
                </c:pt>
                <c:pt idx="17">
                  <c:v>2.2599999999999998</c:v>
                </c:pt>
                <c:pt idx="18">
                  <c:v>4.01</c:v>
                </c:pt>
                <c:pt idx="19">
                  <c:v>2.19</c:v>
                </c:pt>
                <c:pt idx="20">
                  <c:v>3.15</c:v>
                </c:pt>
                <c:pt idx="21">
                  <c:v>-0.98</c:v>
                </c:pt>
                <c:pt idx="22">
                  <c:v>4.3</c:v>
                </c:pt>
                <c:pt idx="23">
                  <c:v>-0.09</c:v>
                </c:pt>
                <c:pt idx="24">
                  <c:v>2.52</c:v>
                </c:pt>
                <c:pt idx="25">
                  <c:v>1.85</c:v>
                </c:pt>
                <c:pt idx="26">
                  <c:v>-2.74</c:v>
                </c:pt>
                <c:pt idx="27">
                  <c:v>0.61</c:v>
                </c:pt>
                <c:pt idx="28">
                  <c:v>3.2</c:v>
                </c:pt>
                <c:pt idx="29">
                  <c:v>1.0900000000000001</c:v>
                </c:pt>
                <c:pt idx="30">
                  <c:v>-0.62</c:v>
                </c:pt>
                <c:pt idx="31">
                  <c:v>1.98</c:v>
                </c:pt>
                <c:pt idx="32">
                  <c:v>3.23</c:v>
                </c:pt>
                <c:pt idx="33">
                  <c:v>-1.17</c:v>
                </c:pt>
                <c:pt idx="34">
                  <c:v>0.23</c:v>
                </c:pt>
                <c:pt idx="35">
                  <c:v>4.13</c:v>
                </c:pt>
                <c:pt idx="36">
                  <c:v>2.5</c:v>
                </c:pt>
                <c:pt idx="37">
                  <c:v>-1.95</c:v>
                </c:pt>
                <c:pt idx="38">
                  <c:v>4.53</c:v>
                </c:pt>
                <c:pt idx="39">
                  <c:v>-2.97</c:v>
                </c:pt>
                <c:pt idx="40">
                  <c:v>-0.04</c:v>
                </c:pt>
                <c:pt idx="41">
                  <c:v>2.7</c:v>
                </c:pt>
                <c:pt idx="42">
                  <c:v>2.3199999999999998</c:v>
                </c:pt>
                <c:pt idx="43">
                  <c:v>2.2000000000000002</c:v>
                </c:pt>
                <c:pt idx="44">
                  <c:v>6.18</c:v>
                </c:pt>
                <c:pt idx="45">
                  <c:v>2.87</c:v>
                </c:pt>
                <c:pt idx="46">
                  <c:v>1.85</c:v>
                </c:pt>
                <c:pt idx="47">
                  <c:v>1.64</c:v>
                </c:pt>
                <c:pt idx="48">
                  <c:v>2.76</c:v>
                </c:pt>
                <c:pt idx="49">
                  <c:v>4.68</c:v>
                </c:pt>
                <c:pt idx="50">
                  <c:v>4.32</c:v>
                </c:pt>
                <c:pt idx="51">
                  <c:v>-2.13</c:v>
                </c:pt>
                <c:pt idx="52">
                  <c:v>1.93</c:v>
                </c:pt>
                <c:pt idx="53">
                  <c:v>1.03</c:v>
                </c:pt>
                <c:pt idx="54">
                  <c:v>2.57</c:v>
                </c:pt>
                <c:pt idx="55">
                  <c:v>5.43</c:v>
                </c:pt>
                <c:pt idx="56">
                  <c:v>1.89</c:v>
                </c:pt>
                <c:pt idx="57">
                  <c:v>2.79</c:v>
                </c:pt>
                <c:pt idx="58">
                  <c:v>1.21</c:v>
                </c:pt>
                <c:pt idx="59">
                  <c:v>1.52</c:v>
                </c:pt>
                <c:pt idx="60">
                  <c:v>-1.48</c:v>
                </c:pt>
                <c:pt idx="61">
                  <c:v>4.47</c:v>
                </c:pt>
                <c:pt idx="62">
                  <c:v>1.6</c:v>
                </c:pt>
                <c:pt idx="63">
                  <c:v>-0.46</c:v>
                </c:pt>
                <c:pt idx="64">
                  <c:v>4.57</c:v>
                </c:pt>
                <c:pt idx="65">
                  <c:v>1.38</c:v>
                </c:pt>
                <c:pt idx="66">
                  <c:v>2.92</c:v>
                </c:pt>
                <c:pt idx="67">
                  <c:v>-0.11</c:v>
                </c:pt>
                <c:pt idx="68">
                  <c:v>1.4</c:v>
                </c:pt>
                <c:pt idx="69">
                  <c:v>3.13</c:v>
                </c:pt>
                <c:pt idx="70">
                  <c:v>1.27</c:v>
                </c:pt>
                <c:pt idx="71">
                  <c:v>2.2599999999999998</c:v>
                </c:pt>
                <c:pt idx="72">
                  <c:v>2.4300000000000002</c:v>
                </c:pt>
                <c:pt idx="73">
                  <c:v>-1.31</c:v>
                </c:pt>
                <c:pt idx="74">
                  <c:v>3.96</c:v>
                </c:pt>
                <c:pt idx="75">
                  <c:v>4.47</c:v>
                </c:pt>
                <c:pt idx="76">
                  <c:v>4.8099999999999996</c:v>
                </c:pt>
                <c:pt idx="77">
                  <c:v>1.67</c:v>
                </c:pt>
                <c:pt idx="78">
                  <c:v>1.47</c:v>
                </c:pt>
                <c:pt idx="79">
                  <c:v>2.63</c:v>
                </c:pt>
                <c:pt idx="80">
                  <c:v>2.6</c:v>
                </c:pt>
                <c:pt idx="81">
                  <c:v>6.13</c:v>
                </c:pt>
                <c:pt idx="82">
                  <c:v>-4.38</c:v>
                </c:pt>
                <c:pt idx="83">
                  <c:v>5.04</c:v>
                </c:pt>
                <c:pt idx="84">
                  <c:v>3.26</c:v>
                </c:pt>
                <c:pt idx="85">
                  <c:v>2.84</c:v>
                </c:pt>
                <c:pt idx="86">
                  <c:v>-1.7</c:v>
                </c:pt>
                <c:pt idx="87">
                  <c:v>1.1299999999999999</c:v>
                </c:pt>
                <c:pt idx="88">
                  <c:v>0.31</c:v>
                </c:pt>
                <c:pt idx="89">
                  <c:v>7.89</c:v>
                </c:pt>
                <c:pt idx="90">
                  <c:v>-0.9</c:v>
                </c:pt>
                <c:pt idx="91">
                  <c:v>2.4900000000000002</c:v>
                </c:pt>
                <c:pt idx="92">
                  <c:v>4.17</c:v>
                </c:pt>
                <c:pt idx="93">
                  <c:v>0.54</c:v>
                </c:pt>
                <c:pt idx="94">
                  <c:v>3.03</c:v>
                </c:pt>
                <c:pt idx="95">
                  <c:v>2.71</c:v>
                </c:pt>
                <c:pt idx="96">
                  <c:v>0.27</c:v>
                </c:pt>
                <c:pt idx="97">
                  <c:v>-1.63</c:v>
                </c:pt>
                <c:pt idx="98">
                  <c:v>4.3899999999999997</c:v>
                </c:pt>
                <c:pt idx="99">
                  <c:v>1.84</c:v>
                </c:pt>
                <c:pt idx="100">
                  <c:v>2.0299999999999998</c:v>
                </c:pt>
                <c:pt idx="101">
                  <c:v>3.7</c:v>
                </c:pt>
                <c:pt idx="102">
                  <c:v>2.08</c:v>
                </c:pt>
                <c:pt idx="103">
                  <c:v>4.2300000000000004</c:v>
                </c:pt>
                <c:pt idx="104">
                  <c:v>1.82</c:v>
                </c:pt>
                <c:pt idx="105">
                  <c:v>5.42</c:v>
                </c:pt>
                <c:pt idx="106">
                  <c:v>4.88</c:v>
                </c:pt>
                <c:pt idx="107">
                  <c:v>-0.4</c:v>
                </c:pt>
                <c:pt idx="108">
                  <c:v>0.43</c:v>
                </c:pt>
                <c:pt idx="109">
                  <c:v>5.78</c:v>
                </c:pt>
                <c:pt idx="110">
                  <c:v>3.29</c:v>
                </c:pt>
                <c:pt idx="111">
                  <c:v>2.74</c:v>
                </c:pt>
                <c:pt idx="112">
                  <c:v>1.54</c:v>
                </c:pt>
                <c:pt idx="113">
                  <c:v>1.48</c:v>
                </c:pt>
                <c:pt idx="114">
                  <c:v>4.9000000000000004</c:v>
                </c:pt>
                <c:pt idx="115">
                  <c:v>0.26</c:v>
                </c:pt>
                <c:pt idx="116">
                  <c:v>3.37</c:v>
                </c:pt>
                <c:pt idx="117">
                  <c:v>5.51</c:v>
                </c:pt>
                <c:pt idx="118">
                  <c:v>4.17</c:v>
                </c:pt>
                <c:pt idx="119">
                  <c:v>0.74</c:v>
                </c:pt>
                <c:pt idx="120">
                  <c:v>1.02</c:v>
                </c:pt>
                <c:pt idx="121">
                  <c:v>4</c:v>
                </c:pt>
                <c:pt idx="122">
                  <c:v>0.24</c:v>
                </c:pt>
                <c:pt idx="123">
                  <c:v>3.98</c:v>
                </c:pt>
                <c:pt idx="124">
                  <c:v>-1.1200000000000001</c:v>
                </c:pt>
                <c:pt idx="125">
                  <c:v>4.4800000000000004</c:v>
                </c:pt>
                <c:pt idx="126">
                  <c:v>-0.42</c:v>
                </c:pt>
                <c:pt idx="127">
                  <c:v>-0.83</c:v>
                </c:pt>
                <c:pt idx="128">
                  <c:v>2.2599999999999998</c:v>
                </c:pt>
                <c:pt idx="129">
                  <c:v>3.01</c:v>
                </c:pt>
                <c:pt idx="130">
                  <c:v>3.7</c:v>
                </c:pt>
                <c:pt idx="131">
                  <c:v>4.22</c:v>
                </c:pt>
                <c:pt idx="132">
                  <c:v>4.34</c:v>
                </c:pt>
                <c:pt idx="133">
                  <c:v>2.59</c:v>
                </c:pt>
                <c:pt idx="134">
                  <c:v>1.88</c:v>
                </c:pt>
                <c:pt idx="135">
                  <c:v>3.8</c:v>
                </c:pt>
                <c:pt idx="136">
                  <c:v>5.58</c:v>
                </c:pt>
                <c:pt idx="137">
                  <c:v>2.9</c:v>
                </c:pt>
                <c:pt idx="138">
                  <c:v>3.37</c:v>
                </c:pt>
                <c:pt idx="139">
                  <c:v>2.52</c:v>
                </c:pt>
                <c:pt idx="140">
                  <c:v>3.12</c:v>
                </c:pt>
                <c:pt idx="141">
                  <c:v>3.89</c:v>
                </c:pt>
                <c:pt idx="142">
                  <c:v>1.1499999999999999</c:v>
                </c:pt>
                <c:pt idx="143">
                  <c:v>2.58</c:v>
                </c:pt>
                <c:pt idx="144">
                  <c:v>2.2400000000000002</c:v>
                </c:pt>
                <c:pt idx="145">
                  <c:v>0.28999999999999998</c:v>
                </c:pt>
                <c:pt idx="146">
                  <c:v>1.31</c:v>
                </c:pt>
                <c:pt idx="147">
                  <c:v>2.2999999999999998</c:v>
                </c:pt>
                <c:pt idx="148">
                  <c:v>4.75</c:v>
                </c:pt>
                <c:pt idx="149">
                  <c:v>3.5</c:v>
                </c:pt>
                <c:pt idx="150">
                  <c:v>0.76</c:v>
                </c:pt>
                <c:pt idx="151">
                  <c:v>5.89</c:v>
                </c:pt>
                <c:pt idx="152">
                  <c:v>-0.08</c:v>
                </c:pt>
                <c:pt idx="153">
                  <c:v>3.86</c:v>
                </c:pt>
                <c:pt idx="154">
                  <c:v>3.99</c:v>
                </c:pt>
                <c:pt idx="155">
                  <c:v>4.42</c:v>
                </c:pt>
                <c:pt idx="156">
                  <c:v>-1.61</c:v>
                </c:pt>
                <c:pt idx="157">
                  <c:v>4.79</c:v>
                </c:pt>
                <c:pt idx="158">
                  <c:v>0.76</c:v>
                </c:pt>
                <c:pt idx="159">
                  <c:v>4.88</c:v>
                </c:pt>
                <c:pt idx="160">
                  <c:v>2.97</c:v>
                </c:pt>
                <c:pt idx="161">
                  <c:v>3.54</c:v>
                </c:pt>
                <c:pt idx="162">
                  <c:v>2.71</c:v>
                </c:pt>
                <c:pt idx="163">
                  <c:v>0.28000000000000003</c:v>
                </c:pt>
                <c:pt idx="164">
                  <c:v>4.41</c:v>
                </c:pt>
                <c:pt idx="165">
                  <c:v>4.24</c:v>
                </c:pt>
                <c:pt idx="166">
                  <c:v>3.54</c:v>
                </c:pt>
                <c:pt idx="167">
                  <c:v>2.21</c:v>
                </c:pt>
                <c:pt idx="168">
                  <c:v>3.34</c:v>
                </c:pt>
                <c:pt idx="169">
                  <c:v>-2.5</c:v>
                </c:pt>
                <c:pt idx="170">
                  <c:v>2.74</c:v>
                </c:pt>
                <c:pt idx="171">
                  <c:v>-0.12</c:v>
                </c:pt>
                <c:pt idx="172">
                  <c:v>0.35</c:v>
                </c:pt>
                <c:pt idx="173">
                  <c:v>3.25</c:v>
                </c:pt>
                <c:pt idx="174">
                  <c:v>2.3199999999999998</c:v>
                </c:pt>
                <c:pt idx="175">
                  <c:v>5.45</c:v>
                </c:pt>
                <c:pt idx="176">
                  <c:v>2.79</c:v>
                </c:pt>
                <c:pt idx="177">
                  <c:v>3.98</c:v>
                </c:pt>
                <c:pt idx="178">
                  <c:v>1.84</c:v>
                </c:pt>
                <c:pt idx="179">
                  <c:v>2.59</c:v>
                </c:pt>
                <c:pt idx="180">
                  <c:v>0.42</c:v>
                </c:pt>
                <c:pt idx="181">
                  <c:v>3.12</c:v>
                </c:pt>
                <c:pt idx="182">
                  <c:v>2.0099999999999998</c:v>
                </c:pt>
                <c:pt idx="183">
                  <c:v>0.56000000000000005</c:v>
                </c:pt>
                <c:pt idx="184">
                  <c:v>0.24</c:v>
                </c:pt>
                <c:pt idx="185">
                  <c:v>4.0999999999999996</c:v>
                </c:pt>
                <c:pt idx="186">
                  <c:v>1.31</c:v>
                </c:pt>
                <c:pt idx="187">
                  <c:v>-2.71</c:v>
                </c:pt>
                <c:pt idx="188">
                  <c:v>4.67</c:v>
                </c:pt>
                <c:pt idx="189">
                  <c:v>0.59</c:v>
                </c:pt>
                <c:pt idx="190">
                  <c:v>4.55</c:v>
                </c:pt>
                <c:pt idx="191">
                  <c:v>4.43</c:v>
                </c:pt>
                <c:pt idx="192">
                  <c:v>5.21</c:v>
                </c:pt>
                <c:pt idx="193">
                  <c:v>1.86</c:v>
                </c:pt>
                <c:pt idx="194">
                  <c:v>2.66</c:v>
                </c:pt>
                <c:pt idx="195">
                  <c:v>-0.21</c:v>
                </c:pt>
                <c:pt idx="196">
                  <c:v>0.32</c:v>
                </c:pt>
                <c:pt idx="197">
                  <c:v>0.54</c:v>
                </c:pt>
                <c:pt idx="198">
                  <c:v>3.96</c:v>
                </c:pt>
                <c:pt idx="199">
                  <c:v>1.05</c:v>
                </c:pt>
                <c:pt idx="200">
                  <c:v>0.17</c:v>
                </c:pt>
                <c:pt idx="201">
                  <c:v>3.47</c:v>
                </c:pt>
                <c:pt idx="202">
                  <c:v>-0.4</c:v>
                </c:pt>
                <c:pt idx="203">
                  <c:v>4.5199999999999996</c:v>
                </c:pt>
                <c:pt idx="204">
                  <c:v>2.96</c:v>
                </c:pt>
                <c:pt idx="205">
                  <c:v>3.19</c:v>
                </c:pt>
                <c:pt idx="206">
                  <c:v>1.57</c:v>
                </c:pt>
                <c:pt idx="207">
                  <c:v>-0.24</c:v>
                </c:pt>
                <c:pt idx="208">
                  <c:v>5.19</c:v>
                </c:pt>
                <c:pt idx="209">
                  <c:v>5.85</c:v>
                </c:pt>
                <c:pt idx="210">
                  <c:v>4.51</c:v>
                </c:pt>
                <c:pt idx="211">
                  <c:v>7</c:v>
                </c:pt>
                <c:pt idx="212">
                  <c:v>-0.75</c:v>
                </c:pt>
                <c:pt idx="213">
                  <c:v>3.43</c:v>
                </c:pt>
                <c:pt idx="214">
                  <c:v>3.51</c:v>
                </c:pt>
                <c:pt idx="215">
                  <c:v>1.24</c:v>
                </c:pt>
                <c:pt idx="216">
                  <c:v>1.76</c:v>
                </c:pt>
                <c:pt idx="217">
                  <c:v>-1.04</c:v>
                </c:pt>
                <c:pt idx="218">
                  <c:v>3.3</c:v>
                </c:pt>
                <c:pt idx="219">
                  <c:v>4.9800000000000004</c:v>
                </c:pt>
                <c:pt idx="220">
                  <c:v>3.04</c:v>
                </c:pt>
                <c:pt idx="221">
                  <c:v>3.2</c:v>
                </c:pt>
                <c:pt idx="222">
                  <c:v>2.5</c:v>
                </c:pt>
                <c:pt idx="223">
                  <c:v>3.55</c:v>
                </c:pt>
                <c:pt idx="224">
                  <c:v>2.99</c:v>
                </c:pt>
                <c:pt idx="225">
                  <c:v>4.34</c:v>
                </c:pt>
                <c:pt idx="226">
                  <c:v>4.24</c:v>
                </c:pt>
                <c:pt idx="227">
                  <c:v>5.44</c:v>
                </c:pt>
                <c:pt idx="228">
                  <c:v>0.03</c:v>
                </c:pt>
                <c:pt idx="229">
                  <c:v>0.66</c:v>
                </c:pt>
                <c:pt idx="230">
                  <c:v>0.02</c:v>
                </c:pt>
                <c:pt idx="231">
                  <c:v>0.42</c:v>
                </c:pt>
                <c:pt idx="232">
                  <c:v>-7.0000000000000007E-2</c:v>
                </c:pt>
                <c:pt idx="233">
                  <c:v>0.53</c:v>
                </c:pt>
                <c:pt idx="234">
                  <c:v>3.22</c:v>
                </c:pt>
                <c:pt idx="235">
                  <c:v>4.34</c:v>
                </c:pt>
                <c:pt idx="236">
                  <c:v>3.49</c:v>
                </c:pt>
                <c:pt idx="237">
                  <c:v>-3.79</c:v>
                </c:pt>
                <c:pt idx="238">
                  <c:v>1.3</c:v>
                </c:pt>
                <c:pt idx="239">
                  <c:v>4.8</c:v>
                </c:pt>
                <c:pt idx="240">
                  <c:v>2.69</c:v>
                </c:pt>
                <c:pt idx="241">
                  <c:v>3.93</c:v>
                </c:pt>
                <c:pt idx="242">
                  <c:v>4.2699999999999996</c:v>
                </c:pt>
                <c:pt idx="243">
                  <c:v>-2.2999999999999998</c:v>
                </c:pt>
                <c:pt idx="244">
                  <c:v>0.9</c:v>
                </c:pt>
                <c:pt idx="245">
                  <c:v>4</c:v>
                </c:pt>
                <c:pt idx="246">
                  <c:v>2.8</c:v>
                </c:pt>
                <c:pt idx="247">
                  <c:v>2.5</c:v>
                </c:pt>
                <c:pt idx="248">
                  <c:v>-0.2</c:v>
                </c:pt>
                <c:pt idx="249">
                  <c:v>-0.4</c:v>
                </c:pt>
                <c:pt idx="250">
                  <c:v>2.9</c:v>
                </c:pt>
                <c:pt idx="251">
                  <c:v>0.4</c:v>
                </c:pt>
                <c:pt idx="252">
                  <c:v>4.0999999999999996</c:v>
                </c:pt>
                <c:pt idx="253">
                  <c:v>3.3</c:v>
                </c:pt>
                <c:pt idx="254">
                  <c:v>5.5</c:v>
                </c:pt>
                <c:pt idx="255">
                  <c:v>3.7</c:v>
                </c:pt>
                <c:pt idx="256">
                  <c:v>5.3</c:v>
                </c:pt>
                <c:pt idx="257">
                  <c:v>3.2</c:v>
                </c:pt>
                <c:pt idx="258">
                  <c:v>4</c:v>
                </c:pt>
                <c:pt idx="259">
                  <c:v>-1.3</c:v>
                </c:pt>
                <c:pt idx="260">
                  <c:v>4.2</c:v>
                </c:pt>
                <c:pt idx="261">
                  <c:v>2.2000000000000002</c:v>
                </c:pt>
                <c:pt idx="262">
                  <c:v>5.0999999999999996</c:v>
                </c:pt>
                <c:pt idx="263">
                  <c:v>3.7</c:v>
                </c:pt>
                <c:pt idx="264">
                  <c:v>3.3</c:v>
                </c:pt>
                <c:pt idx="265">
                  <c:v>5.5</c:v>
                </c:pt>
                <c:pt idx="266">
                  <c:v>1.1000000000000001</c:v>
                </c:pt>
                <c:pt idx="267">
                  <c:v>6</c:v>
                </c:pt>
                <c:pt idx="268">
                  <c:v>7.9</c:v>
                </c:pt>
                <c:pt idx="269">
                  <c:v>3.3</c:v>
                </c:pt>
                <c:pt idx="270">
                  <c:v>4.7</c:v>
                </c:pt>
                <c:pt idx="271">
                  <c:v>-3.8</c:v>
                </c:pt>
                <c:pt idx="272">
                  <c:v>2.5</c:v>
                </c:pt>
                <c:pt idx="273">
                  <c:v>1.1000000000000001</c:v>
                </c:pt>
                <c:pt idx="274">
                  <c:v>0.2</c:v>
                </c:pt>
                <c:pt idx="275">
                  <c:v>2.5</c:v>
                </c:pt>
                <c:pt idx="276">
                  <c:v>2</c:v>
                </c:pt>
                <c:pt idx="277">
                  <c:v>3.9</c:v>
                </c:pt>
                <c:pt idx="278">
                  <c:v>2.4</c:v>
                </c:pt>
                <c:pt idx="279">
                  <c:v>5.2</c:v>
                </c:pt>
                <c:pt idx="280">
                  <c:v>2.2000000000000002</c:v>
                </c:pt>
                <c:pt idx="281">
                  <c:v>2.8</c:v>
                </c:pt>
                <c:pt idx="282">
                  <c:v>1.1000000000000001</c:v>
                </c:pt>
                <c:pt idx="283">
                  <c:v>2.2999999999999998</c:v>
                </c:pt>
                <c:pt idx="284">
                  <c:v>-3</c:v>
                </c:pt>
                <c:pt idx="285">
                  <c:v>4.5</c:v>
                </c:pt>
                <c:pt idx="286">
                  <c:v>0.8</c:v>
                </c:pt>
                <c:pt idx="287">
                  <c:v>6</c:v>
                </c:pt>
                <c:pt idx="288">
                  <c:v>5.2</c:v>
                </c:pt>
                <c:pt idx="289">
                  <c:v>-2</c:v>
                </c:pt>
                <c:pt idx="290">
                  <c:v>3</c:v>
                </c:pt>
                <c:pt idx="291">
                  <c:v>2.9</c:v>
                </c:pt>
                <c:pt idx="292">
                  <c:v>5.3</c:v>
                </c:pt>
                <c:pt idx="293">
                  <c:v>3.9</c:v>
                </c:pt>
                <c:pt idx="294">
                  <c:v>1.2</c:v>
                </c:pt>
                <c:pt idx="295">
                  <c:v>1.5</c:v>
                </c:pt>
                <c:pt idx="296">
                  <c:v>-0.5</c:v>
                </c:pt>
                <c:pt idx="297">
                  <c:v>1.2</c:v>
                </c:pt>
                <c:pt idx="298">
                  <c:v>-4.4000000000000004</c:v>
                </c:pt>
                <c:pt idx="299">
                  <c:v>6.2</c:v>
                </c:pt>
                <c:pt idx="300">
                  <c:v>4.9000000000000004</c:v>
                </c:pt>
                <c:pt idx="301">
                  <c:v>0.8</c:v>
                </c:pt>
                <c:pt idx="302">
                  <c:v>3.4</c:v>
                </c:pt>
                <c:pt idx="303">
                  <c:v>6.6</c:v>
                </c:pt>
                <c:pt idx="304">
                  <c:v>2.2000000000000002</c:v>
                </c:pt>
                <c:pt idx="305">
                  <c:v>-3.4</c:v>
                </c:pt>
                <c:pt idx="306">
                  <c:v>4.0999999999999996</c:v>
                </c:pt>
                <c:pt idx="307">
                  <c:v>0.2</c:v>
                </c:pt>
                <c:pt idx="308">
                  <c:v>7.1</c:v>
                </c:pt>
                <c:pt idx="309">
                  <c:v>4.4000000000000004</c:v>
                </c:pt>
                <c:pt idx="310">
                  <c:v>3.1</c:v>
                </c:pt>
                <c:pt idx="311">
                  <c:v>0.4</c:v>
                </c:pt>
                <c:pt idx="312">
                  <c:v>2.5</c:v>
                </c:pt>
                <c:pt idx="313">
                  <c:v>2.8</c:v>
                </c:pt>
                <c:pt idx="314">
                  <c:v>4.4000000000000004</c:v>
                </c:pt>
                <c:pt idx="315">
                  <c:v>2.1</c:v>
                </c:pt>
                <c:pt idx="316">
                  <c:v>4.7</c:v>
                </c:pt>
                <c:pt idx="317">
                  <c:v>3.1</c:v>
                </c:pt>
                <c:pt idx="318">
                  <c:v>2.5</c:v>
                </c:pt>
                <c:pt idx="319">
                  <c:v>5.7</c:v>
                </c:pt>
                <c:pt idx="320">
                  <c:v>1.2</c:v>
                </c:pt>
                <c:pt idx="321">
                  <c:v>2.1</c:v>
                </c:pt>
                <c:pt idx="322">
                  <c:v>5.0999999999999996</c:v>
                </c:pt>
                <c:pt idx="323">
                  <c:v>1.1000000000000001</c:v>
                </c:pt>
                <c:pt idx="324">
                  <c:v>2.2999999999999998</c:v>
                </c:pt>
                <c:pt idx="325">
                  <c:v>0.7</c:v>
                </c:pt>
                <c:pt idx="326">
                  <c:v>1.9</c:v>
                </c:pt>
                <c:pt idx="327">
                  <c:v>0.4</c:v>
                </c:pt>
                <c:pt idx="328">
                  <c:v>-4.5</c:v>
                </c:pt>
                <c:pt idx="329">
                  <c:v>1.7</c:v>
                </c:pt>
                <c:pt idx="330">
                  <c:v>3.4</c:v>
                </c:pt>
                <c:pt idx="331">
                  <c:v>3.6</c:v>
                </c:pt>
                <c:pt idx="332">
                  <c:v>7.6</c:v>
                </c:pt>
                <c:pt idx="333">
                  <c:v>-0.7</c:v>
                </c:pt>
                <c:pt idx="334">
                  <c:v>3.7</c:v>
                </c:pt>
                <c:pt idx="335">
                  <c:v>0.8</c:v>
                </c:pt>
                <c:pt idx="336">
                  <c:v>3.1</c:v>
                </c:pt>
                <c:pt idx="337">
                  <c:v>6.8</c:v>
                </c:pt>
                <c:pt idx="338">
                  <c:v>1.2</c:v>
                </c:pt>
                <c:pt idx="339">
                  <c:v>5.9</c:v>
                </c:pt>
                <c:pt idx="340">
                  <c:v>3.8</c:v>
                </c:pt>
                <c:pt idx="341">
                  <c:v>2.8</c:v>
                </c:pt>
                <c:pt idx="342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0-42F3-B55F-386CFC5F2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11800"/>
        <c:axId val="525013440"/>
      </c:scatterChart>
      <c:valAx>
        <c:axId val="525011800"/>
        <c:scaling>
          <c:orientation val="minMax"/>
          <c:max val="2000"/>
          <c:min val="16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3440"/>
        <c:crossesAt val="-6"/>
        <c:crossBetween val="midCat"/>
      </c:valAx>
      <c:valAx>
        <c:axId val="5250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2078703703703704"/>
          <c:w val="0.84697462817147862"/>
          <c:h val="0.739406167979002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[1]Sheet1!$D$1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00000000000004E-3"/>
                  <c:y val="-0.33858814523184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[1]Sheet1!$A$144:$A$4105</c:f>
              <c:numCache>
                <c:formatCode>General</c:formatCode>
                <c:ptCount val="3962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</c:numCache>
            </c:numRef>
          </c:xVal>
          <c:yVal>
            <c:numRef>
              <c:f>[1]Sheet1!$D$144:$D$4105</c:f>
              <c:numCache>
                <c:formatCode>General</c:formatCode>
                <c:ptCount val="3962"/>
                <c:pt idx="0">
                  <c:v>1.1499999999999999</c:v>
                </c:pt>
                <c:pt idx="1">
                  <c:v>2.58</c:v>
                </c:pt>
                <c:pt idx="2">
                  <c:v>2.2400000000000002</c:v>
                </c:pt>
                <c:pt idx="3">
                  <c:v>0.28999999999999998</c:v>
                </c:pt>
                <c:pt idx="4">
                  <c:v>1.31</c:v>
                </c:pt>
                <c:pt idx="5">
                  <c:v>2.2999999999999998</c:v>
                </c:pt>
                <c:pt idx="6">
                  <c:v>4.75</c:v>
                </c:pt>
                <c:pt idx="7">
                  <c:v>3.5</c:v>
                </c:pt>
                <c:pt idx="8">
                  <c:v>0.76</c:v>
                </c:pt>
                <c:pt idx="9">
                  <c:v>5.89</c:v>
                </c:pt>
                <c:pt idx="10">
                  <c:v>-0.08</c:v>
                </c:pt>
                <c:pt idx="11">
                  <c:v>3.86</c:v>
                </c:pt>
                <c:pt idx="12">
                  <c:v>3.99</c:v>
                </c:pt>
                <c:pt idx="13">
                  <c:v>4.42</c:v>
                </c:pt>
                <c:pt idx="14">
                  <c:v>-1.61</c:v>
                </c:pt>
                <c:pt idx="15">
                  <c:v>4.79</c:v>
                </c:pt>
                <c:pt idx="16">
                  <c:v>0.76</c:v>
                </c:pt>
                <c:pt idx="17">
                  <c:v>4.88</c:v>
                </c:pt>
                <c:pt idx="18">
                  <c:v>2.97</c:v>
                </c:pt>
                <c:pt idx="19">
                  <c:v>3.54</c:v>
                </c:pt>
                <c:pt idx="20">
                  <c:v>2.71</c:v>
                </c:pt>
                <c:pt idx="21">
                  <c:v>0.28000000000000003</c:v>
                </c:pt>
                <c:pt idx="22">
                  <c:v>4.41</c:v>
                </c:pt>
                <c:pt idx="23">
                  <c:v>4.24</c:v>
                </c:pt>
                <c:pt idx="24">
                  <c:v>3.54</c:v>
                </c:pt>
                <c:pt idx="25">
                  <c:v>2.21</c:v>
                </c:pt>
                <c:pt idx="26">
                  <c:v>3.34</c:v>
                </c:pt>
                <c:pt idx="27">
                  <c:v>-2.5</c:v>
                </c:pt>
                <c:pt idx="28">
                  <c:v>2.74</c:v>
                </c:pt>
                <c:pt idx="29">
                  <c:v>-0.12</c:v>
                </c:pt>
                <c:pt idx="30">
                  <c:v>0.35</c:v>
                </c:pt>
                <c:pt idx="31">
                  <c:v>3.25</c:v>
                </c:pt>
                <c:pt idx="32">
                  <c:v>2.3199999999999998</c:v>
                </c:pt>
                <c:pt idx="33">
                  <c:v>5.45</c:v>
                </c:pt>
                <c:pt idx="34">
                  <c:v>2.79</c:v>
                </c:pt>
                <c:pt idx="35">
                  <c:v>3.98</c:v>
                </c:pt>
                <c:pt idx="36">
                  <c:v>1.84</c:v>
                </c:pt>
                <c:pt idx="37">
                  <c:v>2.59</c:v>
                </c:pt>
                <c:pt idx="38">
                  <c:v>0.42</c:v>
                </c:pt>
                <c:pt idx="39">
                  <c:v>3.12</c:v>
                </c:pt>
                <c:pt idx="40">
                  <c:v>2.0099999999999998</c:v>
                </c:pt>
                <c:pt idx="41">
                  <c:v>0.56000000000000005</c:v>
                </c:pt>
                <c:pt idx="42">
                  <c:v>0.24</c:v>
                </c:pt>
                <c:pt idx="43">
                  <c:v>4.0999999999999996</c:v>
                </c:pt>
                <c:pt idx="44">
                  <c:v>1.31</c:v>
                </c:pt>
                <c:pt idx="45">
                  <c:v>-2.71</c:v>
                </c:pt>
                <c:pt idx="46">
                  <c:v>4.67</c:v>
                </c:pt>
                <c:pt idx="47">
                  <c:v>0.59</c:v>
                </c:pt>
                <c:pt idx="48">
                  <c:v>4.55</c:v>
                </c:pt>
                <c:pt idx="49">
                  <c:v>4.43</c:v>
                </c:pt>
                <c:pt idx="50">
                  <c:v>5.21</c:v>
                </c:pt>
                <c:pt idx="51">
                  <c:v>1.86</c:v>
                </c:pt>
                <c:pt idx="52">
                  <c:v>2.66</c:v>
                </c:pt>
                <c:pt idx="53">
                  <c:v>-0.21</c:v>
                </c:pt>
                <c:pt idx="54">
                  <c:v>0.32</c:v>
                </c:pt>
                <c:pt idx="55">
                  <c:v>0.54</c:v>
                </c:pt>
                <c:pt idx="56">
                  <c:v>3.96</c:v>
                </c:pt>
                <c:pt idx="57">
                  <c:v>1.05</c:v>
                </c:pt>
                <c:pt idx="58">
                  <c:v>0.17</c:v>
                </c:pt>
                <c:pt idx="59">
                  <c:v>3.47</c:v>
                </c:pt>
                <c:pt idx="60">
                  <c:v>-0.4</c:v>
                </c:pt>
                <c:pt idx="61">
                  <c:v>4.5199999999999996</c:v>
                </c:pt>
                <c:pt idx="62">
                  <c:v>2.96</c:v>
                </c:pt>
                <c:pt idx="63">
                  <c:v>3.19</c:v>
                </c:pt>
                <c:pt idx="64">
                  <c:v>1.57</c:v>
                </c:pt>
                <c:pt idx="65">
                  <c:v>-0.24</c:v>
                </c:pt>
                <c:pt idx="66">
                  <c:v>5.19</c:v>
                </c:pt>
                <c:pt idx="67">
                  <c:v>5.85</c:v>
                </c:pt>
                <c:pt idx="68">
                  <c:v>4.51</c:v>
                </c:pt>
                <c:pt idx="69">
                  <c:v>7</c:v>
                </c:pt>
                <c:pt idx="70">
                  <c:v>-0.75</c:v>
                </c:pt>
                <c:pt idx="71">
                  <c:v>3.43</c:v>
                </c:pt>
                <c:pt idx="72">
                  <c:v>3.51</c:v>
                </c:pt>
                <c:pt idx="73">
                  <c:v>1.24</c:v>
                </c:pt>
                <c:pt idx="74">
                  <c:v>1.76</c:v>
                </c:pt>
                <c:pt idx="75">
                  <c:v>-1.04</c:v>
                </c:pt>
                <c:pt idx="76">
                  <c:v>3.3</c:v>
                </c:pt>
                <c:pt idx="77">
                  <c:v>4.9800000000000004</c:v>
                </c:pt>
                <c:pt idx="78">
                  <c:v>3.04</c:v>
                </c:pt>
                <c:pt idx="79">
                  <c:v>3.2</c:v>
                </c:pt>
                <c:pt idx="80">
                  <c:v>2.5</c:v>
                </c:pt>
                <c:pt idx="81">
                  <c:v>3.55</c:v>
                </c:pt>
                <c:pt idx="82">
                  <c:v>2.99</c:v>
                </c:pt>
                <c:pt idx="83">
                  <c:v>4.34</c:v>
                </c:pt>
                <c:pt idx="84">
                  <c:v>4.24</c:v>
                </c:pt>
                <c:pt idx="85">
                  <c:v>5.44</c:v>
                </c:pt>
                <c:pt idx="86">
                  <c:v>0.03</c:v>
                </c:pt>
                <c:pt idx="87">
                  <c:v>0.66</c:v>
                </c:pt>
                <c:pt idx="88">
                  <c:v>0.02</c:v>
                </c:pt>
                <c:pt idx="89">
                  <c:v>0.42</c:v>
                </c:pt>
                <c:pt idx="90">
                  <c:v>-7.0000000000000007E-2</c:v>
                </c:pt>
                <c:pt idx="91">
                  <c:v>0.53</c:v>
                </c:pt>
                <c:pt idx="92">
                  <c:v>3.22</c:v>
                </c:pt>
                <c:pt idx="93">
                  <c:v>4.34</c:v>
                </c:pt>
                <c:pt idx="94">
                  <c:v>3.49</c:v>
                </c:pt>
                <c:pt idx="95">
                  <c:v>-3.79</c:v>
                </c:pt>
                <c:pt idx="96">
                  <c:v>1.3</c:v>
                </c:pt>
                <c:pt idx="97">
                  <c:v>4.8</c:v>
                </c:pt>
                <c:pt idx="98">
                  <c:v>2.69</c:v>
                </c:pt>
                <c:pt idx="99">
                  <c:v>3.93</c:v>
                </c:pt>
                <c:pt idx="100">
                  <c:v>4.2699999999999996</c:v>
                </c:pt>
                <c:pt idx="101">
                  <c:v>-2.2999999999999998</c:v>
                </c:pt>
                <c:pt idx="102">
                  <c:v>0.9</c:v>
                </c:pt>
                <c:pt idx="103">
                  <c:v>4</c:v>
                </c:pt>
                <c:pt idx="104">
                  <c:v>2.8</c:v>
                </c:pt>
                <c:pt idx="105">
                  <c:v>2.5</c:v>
                </c:pt>
                <c:pt idx="106">
                  <c:v>-0.2</c:v>
                </c:pt>
                <c:pt idx="107">
                  <c:v>-0.4</c:v>
                </c:pt>
                <c:pt idx="108">
                  <c:v>2.9</c:v>
                </c:pt>
                <c:pt idx="109">
                  <c:v>0.4</c:v>
                </c:pt>
                <c:pt idx="110">
                  <c:v>4.0999999999999996</c:v>
                </c:pt>
                <c:pt idx="111">
                  <c:v>3.3</c:v>
                </c:pt>
                <c:pt idx="112">
                  <c:v>5.5</c:v>
                </c:pt>
                <c:pt idx="113">
                  <c:v>3.7</c:v>
                </c:pt>
                <c:pt idx="114">
                  <c:v>5.3</c:v>
                </c:pt>
                <c:pt idx="115">
                  <c:v>3.2</c:v>
                </c:pt>
                <c:pt idx="116">
                  <c:v>4</c:v>
                </c:pt>
                <c:pt idx="117">
                  <c:v>-1.3</c:v>
                </c:pt>
                <c:pt idx="118">
                  <c:v>4.2</c:v>
                </c:pt>
                <c:pt idx="119">
                  <c:v>2.2000000000000002</c:v>
                </c:pt>
                <c:pt idx="120">
                  <c:v>5.0999999999999996</c:v>
                </c:pt>
                <c:pt idx="121">
                  <c:v>3.7</c:v>
                </c:pt>
                <c:pt idx="122">
                  <c:v>3.3</c:v>
                </c:pt>
                <c:pt idx="123">
                  <c:v>5.5</c:v>
                </c:pt>
                <c:pt idx="124">
                  <c:v>1.1000000000000001</c:v>
                </c:pt>
                <c:pt idx="125">
                  <c:v>6</c:v>
                </c:pt>
                <c:pt idx="126">
                  <c:v>7.9</c:v>
                </c:pt>
                <c:pt idx="127">
                  <c:v>3.3</c:v>
                </c:pt>
                <c:pt idx="128">
                  <c:v>4.7</c:v>
                </c:pt>
                <c:pt idx="129">
                  <c:v>-3.8</c:v>
                </c:pt>
                <c:pt idx="130">
                  <c:v>2.5</c:v>
                </c:pt>
                <c:pt idx="131">
                  <c:v>1.1000000000000001</c:v>
                </c:pt>
                <c:pt idx="132">
                  <c:v>0.2</c:v>
                </c:pt>
                <c:pt idx="133">
                  <c:v>2.5</c:v>
                </c:pt>
                <c:pt idx="134">
                  <c:v>2</c:v>
                </c:pt>
                <c:pt idx="135">
                  <c:v>3.9</c:v>
                </c:pt>
                <c:pt idx="136">
                  <c:v>2.4</c:v>
                </c:pt>
                <c:pt idx="137">
                  <c:v>5.2</c:v>
                </c:pt>
                <c:pt idx="138">
                  <c:v>2.2000000000000002</c:v>
                </c:pt>
                <c:pt idx="139">
                  <c:v>2.8</c:v>
                </c:pt>
                <c:pt idx="140">
                  <c:v>1.1000000000000001</c:v>
                </c:pt>
                <c:pt idx="141">
                  <c:v>2.2999999999999998</c:v>
                </c:pt>
                <c:pt idx="142">
                  <c:v>-3</c:v>
                </c:pt>
                <c:pt idx="143">
                  <c:v>4.5</c:v>
                </c:pt>
                <c:pt idx="144">
                  <c:v>0.8</c:v>
                </c:pt>
                <c:pt idx="145">
                  <c:v>6</c:v>
                </c:pt>
                <c:pt idx="146">
                  <c:v>5.2</c:v>
                </c:pt>
                <c:pt idx="147">
                  <c:v>-2</c:v>
                </c:pt>
                <c:pt idx="148">
                  <c:v>3</c:v>
                </c:pt>
                <c:pt idx="149">
                  <c:v>2.9</c:v>
                </c:pt>
                <c:pt idx="150">
                  <c:v>5.3</c:v>
                </c:pt>
                <c:pt idx="151">
                  <c:v>3.9</c:v>
                </c:pt>
                <c:pt idx="152">
                  <c:v>1.2</c:v>
                </c:pt>
                <c:pt idx="153">
                  <c:v>1.5</c:v>
                </c:pt>
                <c:pt idx="154">
                  <c:v>-0.5</c:v>
                </c:pt>
                <c:pt idx="155">
                  <c:v>1.2</c:v>
                </c:pt>
                <c:pt idx="156">
                  <c:v>-4.4000000000000004</c:v>
                </c:pt>
                <c:pt idx="157">
                  <c:v>6.2</c:v>
                </c:pt>
                <c:pt idx="158">
                  <c:v>4.9000000000000004</c:v>
                </c:pt>
                <c:pt idx="159">
                  <c:v>0.8</c:v>
                </c:pt>
                <c:pt idx="160">
                  <c:v>3.4</c:v>
                </c:pt>
                <c:pt idx="161">
                  <c:v>6.6</c:v>
                </c:pt>
                <c:pt idx="162">
                  <c:v>2.2000000000000002</c:v>
                </c:pt>
                <c:pt idx="163">
                  <c:v>-3.4</c:v>
                </c:pt>
                <c:pt idx="164">
                  <c:v>4.0999999999999996</c:v>
                </c:pt>
                <c:pt idx="165">
                  <c:v>0.2</c:v>
                </c:pt>
                <c:pt idx="166">
                  <c:v>7.1</c:v>
                </c:pt>
                <c:pt idx="167">
                  <c:v>4.4000000000000004</c:v>
                </c:pt>
                <c:pt idx="168">
                  <c:v>3.1</c:v>
                </c:pt>
                <c:pt idx="169">
                  <c:v>0.4</c:v>
                </c:pt>
                <c:pt idx="170">
                  <c:v>2.5</c:v>
                </c:pt>
                <c:pt idx="171">
                  <c:v>2.8</c:v>
                </c:pt>
                <c:pt idx="172">
                  <c:v>4.4000000000000004</c:v>
                </c:pt>
                <c:pt idx="173">
                  <c:v>2.1</c:v>
                </c:pt>
                <c:pt idx="174">
                  <c:v>4.7</c:v>
                </c:pt>
                <c:pt idx="175">
                  <c:v>3.1</c:v>
                </c:pt>
                <c:pt idx="176">
                  <c:v>2.5</c:v>
                </c:pt>
                <c:pt idx="177">
                  <c:v>5.7</c:v>
                </c:pt>
                <c:pt idx="178">
                  <c:v>1.2</c:v>
                </c:pt>
                <c:pt idx="179">
                  <c:v>2.1</c:v>
                </c:pt>
                <c:pt idx="180">
                  <c:v>5.0999999999999996</c:v>
                </c:pt>
                <c:pt idx="181">
                  <c:v>1.1000000000000001</c:v>
                </c:pt>
                <c:pt idx="182">
                  <c:v>2.2999999999999998</c:v>
                </c:pt>
                <c:pt idx="183">
                  <c:v>0.7</c:v>
                </c:pt>
                <c:pt idx="184">
                  <c:v>1.9</c:v>
                </c:pt>
                <c:pt idx="185">
                  <c:v>0.4</c:v>
                </c:pt>
                <c:pt idx="186">
                  <c:v>-4.5</c:v>
                </c:pt>
                <c:pt idx="187">
                  <c:v>1.7</c:v>
                </c:pt>
                <c:pt idx="188">
                  <c:v>3.4</c:v>
                </c:pt>
                <c:pt idx="189">
                  <c:v>3.6</c:v>
                </c:pt>
                <c:pt idx="190">
                  <c:v>7.6</c:v>
                </c:pt>
                <c:pt idx="191">
                  <c:v>-0.7</c:v>
                </c:pt>
                <c:pt idx="192">
                  <c:v>3.7</c:v>
                </c:pt>
                <c:pt idx="193">
                  <c:v>0.8</c:v>
                </c:pt>
                <c:pt idx="194">
                  <c:v>3.1</c:v>
                </c:pt>
                <c:pt idx="195">
                  <c:v>6.8</c:v>
                </c:pt>
                <c:pt idx="196">
                  <c:v>1.2</c:v>
                </c:pt>
                <c:pt idx="197">
                  <c:v>5.9</c:v>
                </c:pt>
                <c:pt idx="198">
                  <c:v>3.8</c:v>
                </c:pt>
                <c:pt idx="199">
                  <c:v>2.8</c:v>
                </c:pt>
                <c:pt idx="200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4-4D2A-8A32-F7F94B0A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11800"/>
        <c:axId val="525013440"/>
      </c:scatterChart>
      <c:valAx>
        <c:axId val="525011800"/>
        <c:scaling>
          <c:orientation val="minMax"/>
          <c:max val="2000"/>
          <c:min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(AD)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3440"/>
        <c:crossesAt val="-6"/>
        <c:crossBetween val="midCat"/>
        <c:majorUnit val="25"/>
      </c:valAx>
      <c:valAx>
        <c:axId val="5250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138888888888888E-2"/>
                  <c:y val="-0.45475029163021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[2]Sheet1!$A$2:$A$4105</c:f>
              <c:numCache>
                <c:formatCode>General</c:formatCode>
                <c:ptCount val="4104"/>
                <c:pt idx="0">
                  <c:v>1658</c:v>
                </c:pt>
                <c:pt idx="1">
                  <c:v>1659</c:v>
                </c:pt>
                <c:pt idx="2">
                  <c:v>1660</c:v>
                </c:pt>
                <c:pt idx="3">
                  <c:v>1661</c:v>
                </c:pt>
                <c:pt idx="4">
                  <c:v>1662</c:v>
                </c:pt>
                <c:pt idx="5">
                  <c:v>1663</c:v>
                </c:pt>
                <c:pt idx="6">
                  <c:v>1664</c:v>
                </c:pt>
                <c:pt idx="7">
                  <c:v>1665</c:v>
                </c:pt>
                <c:pt idx="8">
                  <c:v>1666</c:v>
                </c:pt>
                <c:pt idx="9">
                  <c:v>1667</c:v>
                </c:pt>
                <c:pt idx="10">
                  <c:v>1668</c:v>
                </c:pt>
                <c:pt idx="11">
                  <c:v>1669</c:v>
                </c:pt>
                <c:pt idx="12">
                  <c:v>1670</c:v>
                </c:pt>
                <c:pt idx="13">
                  <c:v>1671</c:v>
                </c:pt>
                <c:pt idx="14">
                  <c:v>1672</c:v>
                </c:pt>
                <c:pt idx="15">
                  <c:v>1673</c:v>
                </c:pt>
                <c:pt idx="16">
                  <c:v>1674</c:v>
                </c:pt>
                <c:pt idx="17">
                  <c:v>1675</c:v>
                </c:pt>
                <c:pt idx="18">
                  <c:v>1676</c:v>
                </c:pt>
                <c:pt idx="19">
                  <c:v>1677</c:v>
                </c:pt>
                <c:pt idx="20">
                  <c:v>1678</c:v>
                </c:pt>
                <c:pt idx="21">
                  <c:v>1679</c:v>
                </c:pt>
                <c:pt idx="22">
                  <c:v>1680</c:v>
                </c:pt>
                <c:pt idx="23">
                  <c:v>1681</c:v>
                </c:pt>
                <c:pt idx="24">
                  <c:v>1682</c:v>
                </c:pt>
                <c:pt idx="25">
                  <c:v>1683</c:v>
                </c:pt>
                <c:pt idx="26">
                  <c:v>1684</c:v>
                </c:pt>
                <c:pt idx="27">
                  <c:v>1685</c:v>
                </c:pt>
                <c:pt idx="28">
                  <c:v>1686</c:v>
                </c:pt>
                <c:pt idx="29">
                  <c:v>1687</c:v>
                </c:pt>
                <c:pt idx="30">
                  <c:v>1688</c:v>
                </c:pt>
                <c:pt idx="31">
                  <c:v>1689</c:v>
                </c:pt>
                <c:pt idx="32">
                  <c:v>1690</c:v>
                </c:pt>
                <c:pt idx="33">
                  <c:v>1691</c:v>
                </c:pt>
                <c:pt idx="34">
                  <c:v>1692</c:v>
                </c:pt>
                <c:pt idx="35">
                  <c:v>1693</c:v>
                </c:pt>
                <c:pt idx="36">
                  <c:v>1694</c:v>
                </c:pt>
                <c:pt idx="37">
                  <c:v>1695</c:v>
                </c:pt>
                <c:pt idx="38">
                  <c:v>1696</c:v>
                </c:pt>
                <c:pt idx="39">
                  <c:v>1697</c:v>
                </c:pt>
                <c:pt idx="40">
                  <c:v>1698</c:v>
                </c:pt>
                <c:pt idx="41">
                  <c:v>1699</c:v>
                </c:pt>
                <c:pt idx="42">
                  <c:v>1700</c:v>
                </c:pt>
                <c:pt idx="43">
                  <c:v>1701</c:v>
                </c:pt>
                <c:pt idx="44">
                  <c:v>1702</c:v>
                </c:pt>
                <c:pt idx="45">
                  <c:v>1703</c:v>
                </c:pt>
                <c:pt idx="46">
                  <c:v>1704</c:v>
                </c:pt>
                <c:pt idx="47">
                  <c:v>1705</c:v>
                </c:pt>
                <c:pt idx="48">
                  <c:v>1706</c:v>
                </c:pt>
                <c:pt idx="49">
                  <c:v>1707</c:v>
                </c:pt>
                <c:pt idx="50">
                  <c:v>1708</c:v>
                </c:pt>
                <c:pt idx="51">
                  <c:v>1709</c:v>
                </c:pt>
                <c:pt idx="52">
                  <c:v>1710</c:v>
                </c:pt>
                <c:pt idx="53">
                  <c:v>1711</c:v>
                </c:pt>
                <c:pt idx="54">
                  <c:v>1712</c:v>
                </c:pt>
                <c:pt idx="55">
                  <c:v>1713</c:v>
                </c:pt>
                <c:pt idx="56">
                  <c:v>1714</c:v>
                </c:pt>
                <c:pt idx="57">
                  <c:v>1715</c:v>
                </c:pt>
                <c:pt idx="58">
                  <c:v>1716</c:v>
                </c:pt>
                <c:pt idx="59">
                  <c:v>1717</c:v>
                </c:pt>
                <c:pt idx="60">
                  <c:v>1718</c:v>
                </c:pt>
                <c:pt idx="61">
                  <c:v>1719</c:v>
                </c:pt>
                <c:pt idx="62">
                  <c:v>1720</c:v>
                </c:pt>
                <c:pt idx="63">
                  <c:v>1721</c:v>
                </c:pt>
                <c:pt idx="64">
                  <c:v>1722</c:v>
                </c:pt>
                <c:pt idx="65">
                  <c:v>1723</c:v>
                </c:pt>
                <c:pt idx="66">
                  <c:v>1724</c:v>
                </c:pt>
                <c:pt idx="67">
                  <c:v>1725</c:v>
                </c:pt>
                <c:pt idx="68">
                  <c:v>1726</c:v>
                </c:pt>
                <c:pt idx="69">
                  <c:v>1727</c:v>
                </c:pt>
                <c:pt idx="70">
                  <c:v>1728</c:v>
                </c:pt>
                <c:pt idx="71">
                  <c:v>1729</c:v>
                </c:pt>
                <c:pt idx="72">
                  <c:v>1730</c:v>
                </c:pt>
                <c:pt idx="73">
                  <c:v>1731</c:v>
                </c:pt>
                <c:pt idx="74">
                  <c:v>1732</c:v>
                </c:pt>
                <c:pt idx="75">
                  <c:v>1733</c:v>
                </c:pt>
                <c:pt idx="76">
                  <c:v>1734</c:v>
                </c:pt>
                <c:pt idx="77">
                  <c:v>1735</c:v>
                </c:pt>
                <c:pt idx="78">
                  <c:v>1736</c:v>
                </c:pt>
                <c:pt idx="79">
                  <c:v>1737</c:v>
                </c:pt>
                <c:pt idx="80">
                  <c:v>1738</c:v>
                </c:pt>
                <c:pt idx="81">
                  <c:v>1739</c:v>
                </c:pt>
                <c:pt idx="82">
                  <c:v>1740</c:v>
                </c:pt>
                <c:pt idx="83">
                  <c:v>1741</c:v>
                </c:pt>
                <c:pt idx="84">
                  <c:v>1742</c:v>
                </c:pt>
                <c:pt idx="85">
                  <c:v>1743</c:v>
                </c:pt>
                <c:pt idx="86">
                  <c:v>1744</c:v>
                </c:pt>
                <c:pt idx="87">
                  <c:v>1745</c:v>
                </c:pt>
                <c:pt idx="88">
                  <c:v>1746</c:v>
                </c:pt>
                <c:pt idx="89">
                  <c:v>1747</c:v>
                </c:pt>
                <c:pt idx="90">
                  <c:v>1748</c:v>
                </c:pt>
                <c:pt idx="91">
                  <c:v>1749</c:v>
                </c:pt>
                <c:pt idx="92">
                  <c:v>1750</c:v>
                </c:pt>
                <c:pt idx="93">
                  <c:v>1751</c:v>
                </c:pt>
                <c:pt idx="94">
                  <c:v>1752</c:v>
                </c:pt>
                <c:pt idx="95">
                  <c:v>1753</c:v>
                </c:pt>
                <c:pt idx="96">
                  <c:v>1754</c:v>
                </c:pt>
                <c:pt idx="97">
                  <c:v>1755</c:v>
                </c:pt>
                <c:pt idx="98">
                  <c:v>1756</c:v>
                </c:pt>
                <c:pt idx="99">
                  <c:v>1757</c:v>
                </c:pt>
                <c:pt idx="100">
                  <c:v>1758</c:v>
                </c:pt>
                <c:pt idx="101">
                  <c:v>1759</c:v>
                </c:pt>
                <c:pt idx="102">
                  <c:v>1760</c:v>
                </c:pt>
                <c:pt idx="103">
                  <c:v>1761</c:v>
                </c:pt>
                <c:pt idx="104">
                  <c:v>1762</c:v>
                </c:pt>
                <c:pt idx="105">
                  <c:v>1763</c:v>
                </c:pt>
                <c:pt idx="106">
                  <c:v>1764</c:v>
                </c:pt>
                <c:pt idx="107">
                  <c:v>1765</c:v>
                </c:pt>
                <c:pt idx="108">
                  <c:v>1766</c:v>
                </c:pt>
                <c:pt idx="109">
                  <c:v>1767</c:v>
                </c:pt>
                <c:pt idx="110">
                  <c:v>1768</c:v>
                </c:pt>
                <c:pt idx="111">
                  <c:v>1769</c:v>
                </c:pt>
                <c:pt idx="112">
                  <c:v>1770</c:v>
                </c:pt>
                <c:pt idx="113">
                  <c:v>1771</c:v>
                </c:pt>
                <c:pt idx="114">
                  <c:v>1772</c:v>
                </c:pt>
                <c:pt idx="115">
                  <c:v>1773</c:v>
                </c:pt>
                <c:pt idx="116">
                  <c:v>1774</c:v>
                </c:pt>
                <c:pt idx="117">
                  <c:v>1775</c:v>
                </c:pt>
                <c:pt idx="118">
                  <c:v>1776</c:v>
                </c:pt>
                <c:pt idx="119">
                  <c:v>1777</c:v>
                </c:pt>
                <c:pt idx="120">
                  <c:v>1778</c:v>
                </c:pt>
                <c:pt idx="121">
                  <c:v>1779</c:v>
                </c:pt>
                <c:pt idx="122">
                  <c:v>1780</c:v>
                </c:pt>
                <c:pt idx="123">
                  <c:v>1781</c:v>
                </c:pt>
                <c:pt idx="124">
                  <c:v>1782</c:v>
                </c:pt>
                <c:pt idx="125">
                  <c:v>1783</c:v>
                </c:pt>
                <c:pt idx="126">
                  <c:v>1784</c:v>
                </c:pt>
                <c:pt idx="127">
                  <c:v>1785</c:v>
                </c:pt>
                <c:pt idx="128">
                  <c:v>1786</c:v>
                </c:pt>
                <c:pt idx="129">
                  <c:v>1787</c:v>
                </c:pt>
                <c:pt idx="130">
                  <c:v>1788</c:v>
                </c:pt>
                <c:pt idx="131">
                  <c:v>1789</c:v>
                </c:pt>
                <c:pt idx="132">
                  <c:v>1790</c:v>
                </c:pt>
                <c:pt idx="133">
                  <c:v>1791</c:v>
                </c:pt>
                <c:pt idx="134">
                  <c:v>1792</c:v>
                </c:pt>
                <c:pt idx="135">
                  <c:v>1793</c:v>
                </c:pt>
                <c:pt idx="136">
                  <c:v>1794</c:v>
                </c:pt>
                <c:pt idx="137">
                  <c:v>1795</c:v>
                </c:pt>
                <c:pt idx="138">
                  <c:v>1796</c:v>
                </c:pt>
                <c:pt idx="139">
                  <c:v>1797</c:v>
                </c:pt>
                <c:pt idx="140">
                  <c:v>1798</c:v>
                </c:pt>
                <c:pt idx="141">
                  <c:v>1799</c:v>
                </c:pt>
                <c:pt idx="142">
                  <c:v>1800</c:v>
                </c:pt>
                <c:pt idx="143">
                  <c:v>1801</c:v>
                </c:pt>
                <c:pt idx="144">
                  <c:v>1802</c:v>
                </c:pt>
                <c:pt idx="145">
                  <c:v>1803</c:v>
                </c:pt>
                <c:pt idx="146">
                  <c:v>1804</c:v>
                </c:pt>
                <c:pt idx="147">
                  <c:v>1805</c:v>
                </c:pt>
                <c:pt idx="148">
                  <c:v>1806</c:v>
                </c:pt>
                <c:pt idx="149">
                  <c:v>1807</c:v>
                </c:pt>
                <c:pt idx="150">
                  <c:v>1808</c:v>
                </c:pt>
                <c:pt idx="151">
                  <c:v>1809</c:v>
                </c:pt>
                <c:pt idx="152">
                  <c:v>1810</c:v>
                </c:pt>
                <c:pt idx="153">
                  <c:v>1811</c:v>
                </c:pt>
                <c:pt idx="154">
                  <c:v>1812</c:v>
                </c:pt>
                <c:pt idx="155">
                  <c:v>1813</c:v>
                </c:pt>
                <c:pt idx="156">
                  <c:v>1814</c:v>
                </c:pt>
                <c:pt idx="157">
                  <c:v>1815</c:v>
                </c:pt>
                <c:pt idx="158">
                  <c:v>1816</c:v>
                </c:pt>
                <c:pt idx="159">
                  <c:v>1817</c:v>
                </c:pt>
                <c:pt idx="160">
                  <c:v>1818</c:v>
                </c:pt>
                <c:pt idx="161">
                  <c:v>1819</c:v>
                </c:pt>
                <c:pt idx="162">
                  <c:v>1820</c:v>
                </c:pt>
                <c:pt idx="163">
                  <c:v>1821</c:v>
                </c:pt>
                <c:pt idx="164">
                  <c:v>1822</c:v>
                </c:pt>
                <c:pt idx="165">
                  <c:v>1823</c:v>
                </c:pt>
                <c:pt idx="166">
                  <c:v>1824</c:v>
                </c:pt>
                <c:pt idx="167">
                  <c:v>1825</c:v>
                </c:pt>
                <c:pt idx="168">
                  <c:v>1826</c:v>
                </c:pt>
                <c:pt idx="169">
                  <c:v>1827</c:v>
                </c:pt>
                <c:pt idx="170">
                  <c:v>1828</c:v>
                </c:pt>
                <c:pt idx="171">
                  <c:v>1829</c:v>
                </c:pt>
                <c:pt idx="172">
                  <c:v>1830</c:v>
                </c:pt>
                <c:pt idx="173">
                  <c:v>1831</c:v>
                </c:pt>
                <c:pt idx="174">
                  <c:v>1832</c:v>
                </c:pt>
                <c:pt idx="175">
                  <c:v>1833</c:v>
                </c:pt>
                <c:pt idx="176">
                  <c:v>1834</c:v>
                </c:pt>
                <c:pt idx="177">
                  <c:v>1835</c:v>
                </c:pt>
                <c:pt idx="178">
                  <c:v>1836</c:v>
                </c:pt>
                <c:pt idx="179">
                  <c:v>1837</c:v>
                </c:pt>
                <c:pt idx="180">
                  <c:v>1838</c:v>
                </c:pt>
                <c:pt idx="181">
                  <c:v>1839</c:v>
                </c:pt>
                <c:pt idx="182">
                  <c:v>1840</c:v>
                </c:pt>
                <c:pt idx="183">
                  <c:v>1841</c:v>
                </c:pt>
                <c:pt idx="184">
                  <c:v>1842</c:v>
                </c:pt>
                <c:pt idx="185">
                  <c:v>1843</c:v>
                </c:pt>
                <c:pt idx="186">
                  <c:v>1844</c:v>
                </c:pt>
                <c:pt idx="187">
                  <c:v>1845</c:v>
                </c:pt>
                <c:pt idx="188">
                  <c:v>1846</c:v>
                </c:pt>
                <c:pt idx="189">
                  <c:v>1847</c:v>
                </c:pt>
                <c:pt idx="190">
                  <c:v>1848</c:v>
                </c:pt>
                <c:pt idx="191">
                  <c:v>1849</c:v>
                </c:pt>
                <c:pt idx="192">
                  <c:v>1850</c:v>
                </c:pt>
                <c:pt idx="193">
                  <c:v>1851</c:v>
                </c:pt>
                <c:pt idx="194">
                  <c:v>1852</c:v>
                </c:pt>
                <c:pt idx="195">
                  <c:v>1853</c:v>
                </c:pt>
                <c:pt idx="196">
                  <c:v>1854</c:v>
                </c:pt>
                <c:pt idx="197">
                  <c:v>1855</c:v>
                </c:pt>
                <c:pt idx="198">
                  <c:v>1856</c:v>
                </c:pt>
                <c:pt idx="199">
                  <c:v>1857</c:v>
                </c:pt>
                <c:pt idx="200">
                  <c:v>1858</c:v>
                </c:pt>
                <c:pt idx="201">
                  <c:v>1859</c:v>
                </c:pt>
                <c:pt idx="202">
                  <c:v>1860</c:v>
                </c:pt>
                <c:pt idx="203">
                  <c:v>1861</c:v>
                </c:pt>
                <c:pt idx="204">
                  <c:v>1862</c:v>
                </c:pt>
                <c:pt idx="205">
                  <c:v>1863</c:v>
                </c:pt>
                <c:pt idx="206">
                  <c:v>1864</c:v>
                </c:pt>
                <c:pt idx="207">
                  <c:v>1865</c:v>
                </c:pt>
                <c:pt idx="208">
                  <c:v>1866</c:v>
                </c:pt>
                <c:pt idx="209">
                  <c:v>1867</c:v>
                </c:pt>
                <c:pt idx="210">
                  <c:v>1868</c:v>
                </c:pt>
                <c:pt idx="211">
                  <c:v>1869</c:v>
                </c:pt>
                <c:pt idx="212">
                  <c:v>1870</c:v>
                </c:pt>
                <c:pt idx="213">
                  <c:v>1871</c:v>
                </c:pt>
                <c:pt idx="214">
                  <c:v>1872</c:v>
                </c:pt>
                <c:pt idx="215">
                  <c:v>1873</c:v>
                </c:pt>
                <c:pt idx="216">
                  <c:v>1874</c:v>
                </c:pt>
                <c:pt idx="217">
                  <c:v>1875</c:v>
                </c:pt>
                <c:pt idx="218">
                  <c:v>1876</c:v>
                </c:pt>
                <c:pt idx="219">
                  <c:v>1877</c:v>
                </c:pt>
                <c:pt idx="220">
                  <c:v>1878</c:v>
                </c:pt>
                <c:pt idx="221">
                  <c:v>1879</c:v>
                </c:pt>
                <c:pt idx="222">
                  <c:v>1880</c:v>
                </c:pt>
                <c:pt idx="223">
                  <c:v>1881</c:v>
                </c:pt>
                <c:pt idx="224">
                  <c:v>1882</c:v>
                </c:pt>
                <c:pt idx="225">
                  <c:v>1883</c:v>
                </c:pt>
                <c:pt idx="226">
                  <c:v>1884</c:v>
                </c:pt>
                <c:pt idx="227">
                  <c:v>1885</c:v>
                </c:pt>
                <c:pt idx="228">
                  <c:v>1886</c:v>
                </c:pt>
                <c:pt idx="229">
                  <c:v>1887</c:v>
                </c:pt>
                <c:pt idx="230">
                  <c:v>1888</c:v>
                </c:pt>
                <c:pt idx="231">
                  <c:v>1889</c:v>
                </c:pt>
                <c:pt idx="232">
                  <c:v>1890</c:v>
                </c:pt>
                <c:pt idx="233">
                  <c:v>1891</c:v>
                </c:pt>
                <c:pt idx="234">
                  <c:v>1892</c:v>
                </c:pt>
                <c:pt idx="235">
                  <c:v>1893</c:v>
                </c:pt>
                <c:pt idx="236">
                  <c:v>1894</c:v>
                </c:pt>
                <c:pt idx="237">
                  <c:v>1895</c:v>
                </c:pt>
                <c:pt idx="238">
                  <c:v>1896</c:v>
                </c:pt>
                <c:pt idx="239">
                  <c:v>1897</c:v>
                </c:pt>
                <c:pt idx="240">
                  <c:v>1898</c:v>
                </c:pt>
                <c:pt idx="241">
                  <c:v>1899</c:v>
                </c:pt>
                <c:pt idx="242">
                  <c:v>1900</c:v>
                </c:pt>
                <c:pt idx="243">
                  <c:v>1901</c:v>
                </c:pt>
                <c:pt idx="244">
                  <c:v>1902</c:v>
                </c:pt>
                <c:pt idx="245">
                  <c:v>1903</c:v>
                </c:pt>
                <c:pt idx="246">
                  <c:v>1904</c:v>
                </c:pt>
                <c:pt idx="247">
                  <c:v>1905</c:v>
                </c:pt>
                <c:pt idx="248">
                  <c:v>1906</c:v>
                </c:pt>
                <c:pt idx="249">
                  <c:v>1907</c:v>
                </c:pt>
                <c:pt idx="250">
                  <c:v>1908</c:v>
                </c:pt>
                <c:pt idx="251">
                  <c:v>1909</c:v>
                </c:pt>
                <c:pt idx="252">
                  <c:v>1910</c:v>
                </c:pt>
                <c:pt idx="253">
                  <c:v>1911</c:v>
                </c:pt>
                <c:pt idx="254">
                  <c:v>1912</c:v>
                </c:pt>
                <c:pt idx="255">
                  <c:v>1913</c:v>
                </c:pt>
                <c:pt idx="256">
                  <c:v>1914</c:v>
                </c:pt>
                <c:pt idx="257">
                  <c:v>1915</c:v>
                </c:pt>
                <c:pt idx="258">
                  <c:v>1916</c:v>
                </c:pt>
                <c:pt idx="259">
                  <c:v>1917</c:v>
                </c:pt>
                <c:pt idx="260">
                  <c:v>1918</c:v>
                </c:pt>
                <c:pt idx="261">
                  <c:v>1919</c:v>
                </c:pt>
                <c:pt idx="262">
                  <c:v>1920</c:v>
                </c:pt>
                <c:pt idx="263">
                  <c:v>1921</c:v>
                </c:pt>
                <c:pt idx="264">
                  <c:v>1922</c:v>
                </c:pt>
                <c:pt idx="265">
                  <c:v>1923</c:v>
                </c:pt>
                <c:pt idx="266">
                  <c:v>1924</c:v>
                </c:pt>
                <c:pt idx="267">
                  <c:v>1925</c:v>
                </c:pt>
                <c:pt idx="268">
                  <c:v>1926</c:v>
                </c:pt>
                <c:pt idx="269">
                  <c:v>1927</c:v>
                </c:pt>
                <c:pt idx="270">
                  <c:v>1928</c:v>
                </c:pt>
                <c:pt idx="271">
                  <c:v>1929</c:v>
                </c:pt>
                <c:pt idx="272">
                  <c:v>1930</c:v>
                </c:pt>
                <c:pt idx="273">
                  <c:v>1931</c:v>
                </c:pt>
                <c:pt idx="274">
                  <c:v>1932</c:v>
                </c:pt>
                <c:pt idx="275">
                  <c:v>1933</c:v>
                </c:pt>
                <c:pt idx="276">
                  <c:v>1934</c:v>
                </c:pt>
                <c:pt idx="277">
                  <c:v>1935</c:v>
                </c:pt>
                <c:pt idx="278">
                  <c:v>1936</c:v>
                </c:pt>
                <c:pt idx="279">
                  <c:v>1937</c:v>
                </c:pt>
                <c:pt idx="280">
                  <c:v>1938</c:v>
                </c:pt>
                <c:pt idx="281">
                  <c:v>1939</c:v>
                </c:pt>
                <c:pt idx="282">
                  <c:v>1940</c:v>
                </c:pt>
                <c:pt idx="283">
                  <c:v>1941</c:v>
                </c:pt>
                <c:pt idx="284">
                  <c:v>1942</c:v>
                </c:pt>
                <c:pt idx="285">
                  <c:v>1943</c:v>
                </c:pt>
                <c:pt idx="286">
                  <c:v>1944</c:v>
                </c:pt>
                <c:pt idx="287">
                  <c:v>1945</c:v>
                </c:pt>
                <c:pt idx="288">
                  <c:v>1946</c:v>
                </c:pt>
                <c:pt idx="289">
                  <c:v>1947</c:v>
                </c:pt>
                <c:pt idx="290">
                  <c:v>1948</c:v>
                </c:pt>
                <c:pt idx="291">
                  <c:v>1949</c:v>
                </c:pt>
                <c:pt idx="292">
                  <c:v>1950</c:v>
                </c:pt>
                <c:pt idx="293">
                  <c:v>1951</c:v>
                </c:pt>
                <c:pt idx="294">
                  <c:v>1952</c:v>
                </c:pt>
                <c:pt idx="295">
                  <c:v>1953</c:v>
                </c:pt>
                <c:pt idx="296">
                  <c:v>1954</c:v>
                </c:pt>
                <c:pt idx="297">
                  <c:v>1955</c:v>
                </c:pt>
                <c:pt idx="298">
                  <c:v>1956</c:v>
                </c:pt>
                <c:pt idx="299">
                  <c:v>1957</c:v>
                </c:pt>
                <c:pt idx="300">
                  <c:v>1958</c:v>
                </c:pt>
                <c:pt idx="301">
                  <c:v>1959</c:v>
                </c:pt>
                <c:pt idx="302">
                  <c:v>1960</c:v>
                </c:pt>
                <c:pt idx="303">
                  <c:v>1961</c:v>
                </c:pt>
                <c:pt idx="304">
                  <c:v>1962</c:v>
                </c:pt>
                <c:pt idx="305">
                  <c:v>1963</c:v>
                </c:pt>
                <c:pt idx="306">
                  <c:v>1964</c:v>
                </c:pt>
                <c:pt idx="307">
                  <c:v>1965</c:v>
                </c:pt>
                <c:pt idx="308">
                  <c:v>1966</c:v>
                </c:pt>
                <c:pt idx="309">
                  <c:v>1967</c:v>
                </c:pt>
                <c:pt idx="310">
                  <c:v>1968</c:v>
                </c:pt>
                <c:pt idx="311">
                  <c:v>1969</c:v>
                </c:pt>
                <c:pt idx="312">
                  <c:v>1970</c:v>
                </c:pt>
                <c:pt idx="313">
                  <c:v>1971</c:v>
                </c:pt>
                <c:pt idx="314">
                  <c:v>1972</c:v>
                </c:pt>
                <c:pt idx="315">
                  <c:v>1973</c:v>
                </c:pt>
                <c:pt idx="316">
                  <c:v>1974</c:v>
                </c:pt>
                <c:pt idx="317">
                  <c:v>1975</c:v>
                </c:pt>
                <c:pt idx="318">
                  <c:v>1976</c:v>
                </c:pt>
                <c:pt idx="319">
                  <c:v>1977</c:v>
                </c:pt>
                <c:pt idx="320">
                  <c:v>1978</c:v>
                </c:pt>
                <c:pt idx="321">
                  <c:v>1979</c:v>
                </c:pt>
                <c:pt idx="322">
                  <c:v>1980</c:v>
                </c:pt>
                <c:pt idx="323">
                  <c:v>1981</c:v>
                </c:pt>
                <c:pt idx="324">
                  <c:v>1982</c:v>
                </c:pt>
                <c:pt idx="325">
                  <c:v>1983</c:v>
                </c:pt>
                <c:pt idx="326">
                  <c:v>1984</c:v>
                </c:pt>
                <c:pt idx="327">
                  <c:v>1985</c:v>
                </c:pt>
                <c:pt idx="328">
                  <c:v>1986</c:v>
                </c:pt>
                <c:pt idx="329">
                  <c:v>1987</c:v>
                </c:pt>
                <c:pt idx="330">
                  <c:v>1988</c:v>
                </c:pt>
                <c:pt idx="331">
                  <c:v>1989</c:v>
                </c:pt>
                <c:pt idx="332">
                  <c:v>1990</c:v>
                </c:pt>
                <c:pt idx="333">
                  <c:v>1991</c:v>
                </c:pt>
                <c:pt idx="334">
                  <c:v>1992</c:v>
                </c:pt>
                <c:pt idx="335">
                  <c:v>1993</c:v>
                </c:pt>
                <c:pt idx="336">
                  <c:v>1994</c:v>
                </c:pt>
                <c:pt idx="337">
                  <c:v>1995</c:v>
                </c:pt>
                <c:pt idx="338">
                  <c:v>1996</c:v>
                </c:pt>
                <c:pt idx="339">
                  <c:v>1997</c:v>
                </c:pt>
                <c:pt idx="340">
                  <c:v>1998</c:v>
                </c:pt>
                <c:pt idx="341">
                  <c:v>1999</c:v>
                </c:pt>
                <c:pt idx="342">
                  <c:v>2000</c:v>
                </c:pt>
              </c:numCache>
            </c:numRef>
          </c:xVal>
          <c:yVal>
            <c:numRef>
              <c:f>[2]Sheet1!$C$2:$C$4105</c:f>
              <c:numCache>
                <c:formatCode>General</c:formatCode>
                <c:ptCount val="4104"/>
                <c:pt idx="0">
                  <c:v>95.91</c:v>
                </c:pt>
                <c:pt idx="1">
                  <c:v>91.99</c:v>
                </c:pt>
                <c:pt idx="2">
                  <c:v>83.01</c:v>
                </c:pt>
                <c:pt idx="3">
                  <c:v>82.9</c:v>
                </c:pt>
                <c:pt idx="4">
                  <c:v>68.900000000000006</c:v>
                </c:pt>
                <c:pt idx="5">
                  <c:v>83.03</c:v>
                </c:pt>
                <c:pt idx="6">
                  <c:v>78.08</c:v>
                </c:pt>
                <c:pt idx="7">
                  <c:v>117.43</c:v>
                </c:pt>
                <c:pt idx="8">
                  <c:v>63.79</c:v>
                </c:pt>
                <c:pt idx="9">
                  <c:v>92</c:v>
                </c:pt>
                <c:pt idx="10">
                  <c:v>94.51</c:v>
                </c:pt>
                <c:pt idx="11">
                  <c:v>91.99</c:v>
                </c:pt>
                <c:pt idx="12">
                  <c:v>95.57</c:v>
                </c:pt>
                <c:pt idx="13">
                  <c:v>95.61</c:v>
                </c:pt>
                <c:pt idx="14">
                  <c:v>51.17</c:v>
                </c:pt>
                <c:pt idx="15">
                  <c:v>77.73</c:v>
                </c:pt>
                <c:pt idx="16">
                  <c:v>83.07</c:v>
                </c:pt>
                <c:pt idx="17">
                  <c:v>65.58</c:v>
                </c:pt>
                <c:pt idx="18">
                  <c:v>63.12</c:v>
                </c:pt>
                <c:pt idx="19">
                  <c:v>94.08</c:v>
                </c:pt>
                <c:pt idx="20">
                  <c:v>77.84</c:v>
                </c:pt>
                <c:pt idx="21">
                  <c:v>97.94</c:v>
                </c:pt>
                <c:pt idx="22">
                  <c:v>65</c:v>
                </c:pt>
                <c:pt idx="23">
                  <c:v>58.95</c:v>
                </c:pt>
                <c:pt idx="24">
                  <c:v>98.4</c:v>
                </c:pt>
                <c:pt idx="25">
                  <c:v>97.74</c:v>
                </c:pt>
                <c:pt idx="26">
                  <c:v>51.73</c:v>
                </c:pt>
                <c:pt idx="27">
                  <c:v>64.540000000000006</c:v>
                </c:pt>
                <c:pt idx="28">
                  <c:v>47.85</c:v>
                </c:pt>
                <c:pt idx="29">
                  <c:v>91.47</c:v>
                </c:pt>
                <c:pt idx="30">
                  <c:v>40.68</c:v>
                </c:pt>
                <c:pt idx="31">
                  <c:v>68.63</c:v>
                </c:pt>
                <c:pt idx="32">
                  <c:v>122.74</c:v>
                </c:pt>
                <c:pt idx="33">
                  <c:v>20.51</c:v>
                </c:pt>
                <c:pt idx="34">
                  <c:v>50.54</c:v>
                </c:pt>
                <c:pt idx="35">
                  <c:v>102.79</c:v>
                </c:pt>
                <c:pt idx="36">
                  <c:v>85.44</c:v>
                </c:pt>
                <c:pt idx="37">
                  <c:v>76.42</c:v>
                </c:pt>
                <c:pt idx="38">
                  <c:v>60.17</c:v>
                </c:pt>
                <c:pt idx="39">
                  <c:v>43.3</c:v>
                </c:pt>
                <c:pt idx="40">
                  <c:v>78.58</c:v>
                </c:pt>
                <c:pt idx="41">
                  <c:v>52.93</c:v>
                </c:pt>
                <c:pt idx="42">
                  <c:v>82.02</c:v>
                </c:pt>
                <c:pt idx="43">
                  <c:v>81.569999999999993</c:v>
                </c:pt>
                <c:pt idx="44">
                  <c:v>71.27</c:v>
                </c:pt>
                <c:pt idx="45">
                  <c:v>77.349999999999994</c:v>
                </c:pt>
                <c:pt idx="46">
                  <c:v>57.35</c:v>
                </c:pt>
                <c:pt idx="47">
                  <c:v>45.43</c:v>
                </c:pt>
                <c:pt idx="48">
                  <c:v>21.3</c:v>
                </c:pt>
                <c:pt idx="49">
                  <c:v>47</c:v>
                </c:pt>
                <c:pt idx="50">
                  <c:v>81.06</c:v>
                </c:pt>
                <c:pt idx="51">
                  <c:v>101.38</c:v>
                </c:pt>
                <c:pt idx="52">
                  <c:v>53.7</c:v>
                </c:pt>
                <c:pt idx="53">
                  <c:v>82.43</c:v>
                </c:pt>
                <c:pt idx="54">
                  <c:v>106.8</c:v>
                </c:pt>
                <c:pt idx="55">
                  <c:v>119.11</c:v>
                </c:pt>
                <c:pt idx="56">
                  <c:v>62.03</c:v>
                </c:pt>
                <c:pt idx="57">
                  <c:v>80.53</c:v>
                </c:pt>
                <c:pt idx="58">
                  <c:v>132.66999999999999</c:v>
                </c:pt>
                <c:pt idx="59">
                  <c:v>52.5</c:v>
                </c:pt>
                <c:pt idx="60">
                  <c:v>64.400000000000006</c:v>
                </c:pt>
                <c:pt idx="61">
                  <c:v>90.69</c:v>
                </c:pt>
                <c:pt idx="62">
                  <c:v>123.34</c:v>
                </c:pt>
                <c:pt idx="63">
                  <c:v>102.4</c:v>
                </c:pt>
                <c:pt idx="64">
                  <c:v>69.84</c:v>
                </c:pt>
                <c:pt idx="65">
                  <c:v>100.84</c:v>
                </c:pt>
                <c:pt idx="66">
                  <c:v>44.86</c:v>
                </c:pt>
                <c:pt idx="67">
                  <c:v>105.14</c:v>
                </c:pt>
                <c:pt idx="68">
                  <c:v>138.19</c:v>
                </c:pt>
                <c:pt idx="69">
                  <c:v>118</c:v>
                </c:pt>
                <c:pt idx="70">
                  <c:v>126.65</c:v>
                </c:pt>
                <c:pt idx="71">
                  <c:v>121.62</c:v>
                </c:pt>
                <c:pt idx="72">
                  <c:v>86.11</c:v>
                </c:pt>
                <c:pt idx="73">
                  <c:v>98.7</c:v>
                </c:pt>
                <c:pt idx="74">
                  <c:v>93.18</c:v>
                </c:pt>
                <c:pt idx="75">
                  <c:v>92.24</c:v>
                </c:pt>
                <c:pt idx="76">
                  <c:v>107.35</c:v>
                </c:pt>
                <c:pt idx="77">
                  <c:v>124.96</c:v>
                </c:pt>
                <c:pt idx="78">
                  <c:v>53.68</c:v>
                </c:pt>
                <c:pt idx="79">
                  <c:v>82.47</c:v>
                </c:pt>
                <c:pt idx="80">
                  <c:v>50.96</c:v>
                </c:pt>
                <c:pt idx="81">
                  <c:v>84.4</c:v>
                </c:pt>
                <c:pt idx="82">
                  <c:v>22.5</c:v>
                </c:pt>
                <c:pt idx="83">
                  <c:v>78.61</c:v>
                </c:pt>
                <c:pt idx="84">
                  <c:v>59.11</c:v>
                </c:pt>
                <c:pt idx="85">
                  <c:v>29.89</c:v>
                </c:pt>
                <c:pt idx="86">
                  <c:v>14.03</c:v>
                </c:pt>
                <c:pt idx="87">
                  <c:v>44.36</c:v>
                </c:pt>
                <c:pt idx="88">
                  <c:v>50.28</c:v>
                </c:pt>
                <c:pt idx="89">
                  <c:v>59.79</c:v>
                </c:pt>
                <c:pt idx="90">
                  <c:v>45.1</c:v>
                </c:pt>
                <c:pt idx="91">
                  <c:v>109.52</c:v>
                </c:pt>
                <c:pt idx="92">
                  <c:v>33.99</c:v>
                </c:pt>
                <c:pt idx="93">
                  <c:v>82.49</c:v>
                </c:pt>
                <c:pt idx="94">
                  <c:v>80.95</c:v>
                </c:pt>
                <c:pt idx="95">
                  <c:v>29.3</c:v>
                </c:pt>
                <c:pt idx="96">
                  <c:v>46.49</c:v>
                </c:pt>
                <c:pt idx="97">
                  <c:v>18.829999999999998</c:v>
                </c:pt>
                <c:pt idx="98">
                  <c:v>99.01</c:v>
                </c:pt>
                <c:pt idx="99">
                  <c:v>55.01</c:v>
                </c:pt>
                <c:pt idx="100">
                  <c:v>63.69</c:v>
                </c:pt>
                <c:pt idx="101">
                  <c:v>71.92</c:v>
                </c:pt>
                <c:pt idx="102">
                  <c:v>69.569999999999993</c:v>
                </c:pt>
                <c:pt idx="103">
                  <c:v>28.87</c:v>
                </c:pt>
                <c:pt idx="104">
                  <c:v>93.91</c:v>
                </c:pt>
                <c:pt idx="105">
                  <c:v>14.39</c:v>
                </c:pt>
                <c:pt idx="106">
                  <c:v>140.56</c:v>
                </c:pt>
                <c:pt idx="107">
                  <c:v>53.62</c:v>
                </c:pt>
                <c:pt idx="108">
                  <c:v>21.8</c:v>
                </c:pt>
                <c:pt idx="109">
                  <c:v>91.82</c:v>
                </c:pt>
                <c:pt idx="110">
                  <c:v>45.33</c:v>
                </c:pt>
                <c:pt idx="111">
                  <c:v>47.06</c:v>
                </c:pt>
                <c:pt idx="112">
                  <c:v>62.41</c:v>
                </c:pt>
                <c:pt idx="113">
                  <c:v>82.23</c:v>
                </c:pt>
                <c:pt idx="114">
                  <c:v>90.61</c:v>
                </c:pt>
                <c:pt idx="115">
                  <c:v>97.66</c:v>
                </c:pt>
                <c:pt idx="116">
                  <c:v>92.2</c:v>
                </c:pt>
                <c:pt idx="117">
                  <c:v>65.23</c:v>
                </c:pt>
                <c:pt idx="118">
                  <c:v>49.83</c:v>
                </c:pt>
                <c:pt idx="119">
                  <c:v>58.39</c:v>
                </c:pt>
                <c:pt idx="120">
                  <c:v>64.44</c:v>
                </c:pt>
                <c:pt idx="121">
                  <c:v>12.26</c:v>
                </c:pt>
                <c:pt idx="122">
                  <c:v>66.540000000000006</c:v>
                </c:pt>
                <c:pt idx="123">
                  <c:v>84.6</c:v>
                </c:pt>
                <c:pt idx="124">
                  <c:v>91.74</c:v>
                </c:pt>
                <c:pt idx="125">
                  <c:v>124.2</c:v>
                </c:pt>
                <c:pt idx="126">
                  <c:v>91.08</c:v>
                </c:pt>
                <c:pt idx="127">
                  <c:v>44.29</c:v>
                </c:pt>
                <c:pt idx="128">
                  <c:v>72.31</c:v>
                </c:pt>
                <c:pt idx="129">
                  <c:v>17.920000000000002</c:v>
                </c:pt>
                <c:pt idx="130">
                  <c:v>67.23</c:v>
                </c:pt>
                <c:pt idx="131">
                  <c:v>90.12</c:v>
                </c:pt>
                <c:pt idx="132">
                  <c:v>113.52</c:v>
                </c:pt>
                <c:pt idx="133">
                  <c:v>134.80000000000001</c:v>
                </c:pt>
                <c:pt idx="134">
                  <c:v>72.75</c:v>
                </c:pt>
                <c:pt idx="135">
                  <c:v>69.17</c:v>
                </c:pt>
                <c:pt idx="136">
                  <c:v>38.590000000000003</c:v>
                </c:pt>
                <c:pt idx="137">
                  <c:v>27.61</c:v>
                </c:pt>
                <c:pt idx="138">
                  <c:v>57.54</c:v>
                </c:pt>
                <c:pt idx="139">
                  <c:v>59.84</c:v>
                </c:pt>
                <c:pt idx="140">
                  <c:v>72.52</c:v>
                </c:pt>
                <c:pt idx="141">
                  <c:v>44.31</c:v>
                </c:pt>
                <c:pt idx="142">
                  <c:v>76.11</c:v>
                </c:pt>
                <c:pt idx="143">
                  <c:v>74.14</c:v>
                </c:pt>
                <c:pt idx="144">
                  <c:v>55.27</c:v>
                </c:pt>
                <c:pt idx="145">
                  <c:v>23.36</c:v>
                </c:pt>
                <c:pt idx="146">
                  <c:v>103.8</c:v>
                </c:pt>
                <c:pt idx="147">
                  <c:v>75.48</c:v>
                </c:pt>
                <c:pt idx="148">
                  <c:v>138.77000000000001</c:v>
                </c:pt>
                <c:pt idx="149">
                  <c:v>50.35</c:v>
                </c:pt>
                <c:pt idx="150">
                  <c:v>112.5</c:v>
                </c:pt>
                <c:pt idx="151">
                  <c:v>128.15</c:v>
                </c:pt>
                <c:pt idx="152">
                  <c:v>15.88</c:v>
                </c:pt>
                <c:pt idx="153">
                  <c:v>62.37</c:v>
                </c:pt>
                <c:pt idx="154">
                  <c:v>50.64</c:v>
                </c:pt>
                <c:pt idx="155">
                  <c:v>28.43</c:v>
                </c:pt>
                <c:pt idx="156">
                  <c:v>112.18</c:v>
                </c:pt>
                <c:pt idx="157">
                  <c:v>45.93</c:v>
                </c:pt>
                <c:pt idx="158">
                  <c:v>82.91</c:v>
                </c:pt>
                <c:pt idx="159">
                  <c:v>73.72</c:v>
                </c:pt>
                <c:pt idx="160">
                  <c:v>64.98</c:v>
                </c:pt>
                <c:pt idx="161">
                  <c:v>60.42</c:v>
                </c:pt>
                <c:pt idx="162">
                  <c:v>70.48</c:v>
                </c:pt>
                <c:pt idx="163">
                  <c:v>84.25</c:v>
                </c:pt>
                <c:pt idx="164">
                  <c:v>79.75</c:v>
                </c:pt>
                <c:pt idx="165">
                  <c:v>86.94</c:v>
                </c:pt>
                <c:pt idx="166">
                  <c:v>55.46</c:v>
                </c:pt>
                <c:pt idx="167">
                  <c:v>56.03</c:v>
                </c:pt>
                <c:pt idx="168">
                  <c:v>25.07</c:v>
                </c:pt>
                <c:pt idx="169">
                  <c:v>104.38</c:v>
                </c:pt>
                <c:pt idx="170">
                  <c:v>69.59</c:v>
                </c:pt>
                <c:pt idx="171">
                  <c:v>81.09</c:v>
                </c:pt>
                <c:pt idx="172">
                  <c:v>35.49</c:v>
                </c:pt>
                <c:pt idx="173">
                  <c:v>55.25</c:v>
                </c:pt>
                <c:pt idx="174">
                  <c:v>55.27</c:v>
                </c:pt>
                <c:pt idx="175">
                  <c:v>21.17</c:v>
                </c:pt>
                <c:pt idx="176">
                  <c:v>123.86</c:v>
                </c:pt>
                <c:pt idx="177">
                  <c:v>67.78</c:v>
                </c:pt>
                <c:pt idx="178">
                  <c:v>105.88</c:v>
                </c:pt>
                <c:pt idx="179">
                  <c:v>54.22</c:v>
                </c:pt>
                <c:pt idx="180">
                  <c:v>49.86</c:v>
                </c:pt>
                <c:pt idx="181">
                  <c:v>126.25</c:v>
                </c:pt>
                <c:pt idx="182">
                  <c:v>98.77</c:v>
                </c:pt>
                <c:pt idx="183">
                  <c:v>97.62</c:v>
                </c:pt>
                <c:pt idx="184">
                  <c:v>45.39</c:v>
                </c:pt>
                <c:pt idx="185">
                  <c:v>132.02000000000001</c:v>
                </c:pt>
                <c:pt idx="186">
                  <c:v>87.71</c:v>
                </c:pt>
                <c:pt idx="187">
                  <c:v>51.34</c:v>
                </c:pt>
                <c:pt idx="188">
                  <c:v>107.03</c:v>
                </c:pt>
                <c:pt idx="189">
                  <c:v>67.48</c:v>
                </c:pt>
                <c:pt idx="190">
                  <c:v>29.55</c:v>
                </c:pt>
                <c:pt idx="191">
                  <c:v>101.82</c:v>
                </c:pt>
                <c:pt idx="192">
                  <c:v>68.510000000000005</c:v>
                </c:pt>
                <c:pt idx="193">
                  <c:v>44.15</c:v>
                </c:pt>
                <c:pt idx="194">
                  <c:v>74.319999999999993</c:v>
                </c:pt>
                <c:pt idx="195">
                  <c:v>95.07</c:v>
                </c:pt>
                <c:pt idx="196">
                  <c:v>61.07</c:v>
                </c:pt>
                <c:pt idx="197">
                  <c:v>60.29</c:v>
                </c:pt>
                <c:pt idx="198">
                  <c:v>105.49</c:v>
                </c:pt>
                <c:pt idx="199">
                  <c:v>53.43</c:v>
                </c:pt>
                <c:pt idx="200">
                  <c:v>32.9</c:v>
                </c:pt>
                <c:pt idx="201">
                  <c:v>43.87</c:v>
                </c:pt>
                <c:pt idx="202">
                  <c:v>120.17</c:v>
                </c:pt>
                <c:pt idx="203">
                  <c:v>27.52</c:v>
                </c:pt>
                <c:pt idx="204">
                  <c:v>109.99</c:v>
                </c:pt>
                <c:pt idx="205">
                  <c:v>79.459999999999994</c:v>
                </c:pt>
                <c:pt idx="206">
                  <c:v>34.869999999999997</c:v>
                </c:pt>
                <c:pt idx="207">
                  <c:v>97.2</c:v>
                </c:pt>
                <c:pt idx="208">
                  <c:v>79.69</c:v>
                </c:pt>
                <c:pt idx="209">
                  <c:v>155.1</c:v>
                </c:pt>
                <c:pt idx="210">
                  <c:v>71.09</c:v>
                </c:pt>
                <c:pt idx="211">
                  <c:v>41.76</c:v>
                </c:pt>
                <c:pt idx="212">
                  <c:v>39.130000000000003</c:v>
                </c:pt>
                <c:pt idx="213">
                  <c:v>54.85</c:v>
                </c:pt>
                <c:pt idx="214">
                  <c:v>53.51</c:v>
                </c:pt>
                <c:pt idx="215">
                  <c:v>58.85</c:v>
                </c:pt>
                <c:pt idx="216">
                  <c:v>33.53</c:v>
                </c:pt>
                <c:pt idx="217">
                  <c:v>111.31</c:v>
                </c:pt>
                <c:pt idx="218">
                  <c:v>29.32</c:v>
                </c:pt>
                <c:pt idx="219">
                  <c:v>75.790000000000006</c:v>
                </c:pt>
                <c:pt idx="220">
                  <c:v>84.55</c:v>
                </c:pt>
                <c:pt idx="221">
                  <c:v>70.59</c:v>
                </c:pt>
                <c:pt idx="222">
                  <c:v>37.18</c:v>
                </c:pt>
                <c:pt idx="223">
                  <c:v>64.33</c:v>
                </c:pt>
                <c:pt idx="224">
                  <c:v>28.42</c:v>
                </c:pt>
                <c:pt idx="225">
                  <c:v>45.38</c:v>
                </c:pt>
                <c:pt idx="226">
                  <c:v>61.44</c:v>
                </c:pt>
                <c:pt idx="227">
                  <c:v>20.68</c:v>
                </c:pt>
                <c:pt idx="228">
                  <c:v>70.260000000000005</c:v>
                </c:pt>
                <c:pt idx="229">
                  <c:v>17.29</c:v>
                </c:pt>
                <c:pt idx="230">
                  <c:v>35.06</c:v>
                </c:pt>
                <c:pt idx="231">
                  <c:v>22.35</c:v>
                </c:pt>
                <c:pt idx="232">
                  <c:v>91.66</c:v>
                </c:pt>
                <c:pt idx="233">
                  <c:v>43.31</c:v>
                </c:pt>
                <c:pt idx="234">
                  <c:v>83.54</c:v>
                </c:pt>
                <c:pt idx="235">
                  <c:v>53.38</c:v>
                </c:pt>
                <c:pt idx="236">
                  <c:v>44.01</c:v>
                </c:pt>
                <c:pt idx="237">
                  <c:v>107.82</c:v>
                </c:pt>
                <c:pt idx="238">
                  <c:v>23.14</c:v>
                </c:pt>
                <c:pt idx="239">
                  <c:v>44.01</c:v>
                </c:pt>
                <c:pt idx="240">
                  <c:v>18.36</c:v>
                </c:pt>
                <c:pt idx="241">
                  <c:v>120.75</c:v>
                </c:pt>
                <c:pt idx="242">
                  <c:v>160.88999999999999</c:v>
                </c:pt>
                <c:pt idx="243">
                  <c:v>45.2</c:v>
                </c:pt>
                <c:pt idx="244">
                  <c:v>62.4</c:v>
                </c:pt>
                <c:pt idx="245">
                  <c:v>65.5</c:v>
                </c:pt>
                <c:pt idx="246">
                  <c:v>58.7</c:v>
                </c:pt>
                <c:pt idx="247">
                  <c:v>62.7</c:v>
                </c:pt>
                <c:pt idx="248">
                  <c:v>96.8</c:v>
                </c:pt>
                <c:pt idx="249">
                  <c:v>46.9</c:v>
                </c:pt>
                <c:pt idx="250">
                  <c:v>53.2</c:v>
                </c:pt>
                <c:pt idx="251">
                  <c:v>41.3</c:v>
                </c:pt>
                <c:pt idx="252">
                  <c:v>118.9</c:v>
                </c:pt>
                <c:pt idx="253">
                  <c:v>17.8</c:v>
                </c:pt>
                <c:pt idx="254">
                  <c:v>88.9</c:v>
                </c:pt>
                <c:pt idx="255">
                  <c:v>94.5</c:v>
                </c:pt>
                <c:pt idx="256">
                  <c:v>58.7</c:v>
                </c:pt>
                <c:pt idx="257">
                  <c:v>139.30000000000001</c:v>
                </c:pt>
                <c:pt idx="258">
                  <c:v>54.5</c:v>
                </c:pt>
                <c:pt idx="259">
                  <c:v>58.6</c:v>
                </c:pt>
                <c:pt idx="260">
                  <c:v>78.2</c:v>
                </c:pt>
                <c:pt idx="261">
                  <c:v>64.099999999999994</c:v>
                </c:pt>
                <c:pt idx="262">
                  <c:v>128.6</c:v>
                </c:pt>
                <c:pt idx="263">
                  <c:v>76.099999999999994</c:v>
                </c:pt>
                <c:pt idx="264">
                  <c:v>78.900000000000006</c:v>
                </c:pt>
                <c:pt idx="265">
                  <c:v>52.3</c:v>
                </c:pt>
                <c:pt idx="266">
                  <c:v>53.8</c:v>
                </c:pt>
                <c:pt idx="267">
                  <c:v>73</c:v>
                </c:pt>
                <c:pt idx="268">
                  <c:v>66.2</c:v>
                </c:pt>
                <c:pt idx="269">
                  <c:v>86.7</c:v>
                </c:pt>
                <c:pt idx="270">
                  <c:v>62</c:v>
                </c:pt>
                <c:pt idx="271">
                  <c:v>16.899999999999999</c:v>
                </c:pt>
                <c:pt idx="272">
                  <c:v>76.8</c:v>
                </c:pt>
                <c:pt idx="273">
                  <c:v>121.7</c:v>
                </c:pt>
                <c:pt idx="274">
                  <c:v>57.6</c:v>
                </c:pt>
                <c:pt idx="275">
                  <c:v>25.2</c:v>
                </c:pt>
                <c:pt idx="276">
                  <c:v>77.2</c:v>
                </c:pt>
                <c:pt idx="277">
                  <c:v>61.3</c:v>
                </c:pt>
                <c:pt idx="278">
                  <c:v>129.19999999999999</c:v>
                </c:pt>
                <c:pt idx="279">
                  <c:v>98.9</c:v>
                </c:pt>
                <c:pt idx="280">
                  <c:v>139.19999999999999</c:v>
                </c:pt>
                <c:pt idx="281">
                  <c:v>106.9</c:v>
                </c:pt>
                <c:pt idx="282">
                  <c:v>66.3</c:v>
                </c:pt>
                <c:pt idx="283">
                  <c:v>106.1</c:v>
                </c:pt>
                <c:pt idx="284">
                  <c:v>73.900000000000006</c:v>
                </c:pt>
                <c:pt idx="285">
                  <c:v>86.3</c:v>
                </c:pt>
                <c:pt idx="286">
                  <c:v>75.900000000000006</c:v>
                </c:pt>
                <c:pt idx="287">
                  <c:v>85.5</c:v>
                </c:pt>
                <c:pt idx="288">
                  <c:v>64.8</c:v>
                </c:pt>
                <c:pt idx="289">
                  <c:v>38.799999999999997</c:v>
                </c:pt>
                <c:pt idx="290">
                  <c:v>177.8</c:v>
                </c:pt>
                <c:pt idx="291">
                  <c:v>44.3</c:v>
                </c:pt>
                <c:pt idx="292">
                  <c:v>36.6</c:v>
                </c:pt>
                <c:pt idx="293">
                  <c:v>65.099999999999994</c:v>
                </c:pt>
                <c:pt idx="294">
                  <c:v>125.9</c:v>
                </c:pt>
                <c:pt idx="295">
                  <c:v>12.5</c:v>
                </c:pt>
                <c:pt idx="296">
                  <c:v>67.3</c:v>
                </c:pt>
                <c:pt idx="297">
                  <c:v>120.7</c:v>
                </c:pt>
                <c:pt idx="298">
                  <c:v>90</c:v>
                </c:pt>
                <c:pt idx="299">
                  <c:v>42.9</c:v>
                </c:pt>
                <c:pt idx="300">
                  <c:v>107.8</c:v>
                </c:pt>
                <c:pt idx="301">
                  <c:v>108.6</c:v>
                </c:pt>
                <c:pt idx="302">
                  <c:v>66.599999999999994</c:v>
                </c:pt>
                <c:pt idx="303">
                  <c:v>94.6</c:v>
                </c:pt>
                <c:pt idx="304">
                  <c:v>105.2</c:v>
                </c:pt>
                <c:pt idx="305">
                  <c:v>35.700000000000003</c:v>
                </c:pt>
                <c:pt idx="306">
                  <c:v>29.3</c:v>
                </c:pt>
                <c:pt idx="307">
                  <c:v>134.6</c:v>
                </c:pt>
                <c:pt idx="308">
                  <c:v>95.6</c:v>
                </c:pt>
                <c:pt idx="309">
                  <c:v>51.6</c:v>
                </c:pt>
                <c:pt idx="310">
                  <c:v>117.3</c:v>
                </c:pt>
                <c:pt idx="311">
                  <c:v>45.8</c:v>
                </c:pt>
                <c:pt idx="312">
                  <c:v>82.8</c:v>
                </c:pt>
                <c:pt idx="313">
                  <c:v>65</c:v>
                </c:pt>
                <c:pt idx="314">
                  <c:v>41.9</c:v>
                </c:pt>
                <c:pt idx="315">
                  <c:v>37.200000000000003</c:v>
                </c:pt>
                <c:pt idx="316">
                  <c:v>50.3</c:v>
                </c:pt>
                <c:pt idx="317">
                  <c:v>79.400000000000006</c:v>
                </c:pt>
                <c:pt idx="318">
                  <c:v>55.2</c:v>
                </c:pt>
                <c:pt idx="319">
                  <c:v>98.5</c:v>
                </c:pt>
                <c:pt idx="320">
                  <c:v>72.2</c:v>
                </c:pt>
                <c:pt idx="321">
                  <c:v>45.3</c:v>
                </c:pt>
                <c:pt idx="322">
                  <c:v>68.900000000000006</c:v>
                </c:pt>
                <c:pt idx="323">
                  <c:v>103.3</c:v>
                </c:pt>
                <c:pt idx="324">
                  <c:v>101.7</c:v>
                </c:pt>
                <c:pt idx="325">
                  <c:v>88.7</c:v>
                </c:pt>
                <c:pt idx="326">
                  <c:v>165.5</c:v>
                </c:pt>
                <c:pt idx="327">
                  <c:v>56.2</c:v>
                </c:pt>
                <c:pt idx="328">
                  <c:v>137.5</c:v>
                </c:pt>
                <c:pt idx="329">
                  <c:v>43</c:v>
                </c:pt>
                <c:pt idx="330">
                  <c:v>138.4</c:v>
                </c:pt>
                <c:pt idx="331">
                  <c:v>25.1</c:v>
                </c:pt>
                <c:pt idx="332">
                  <c:v>47</c:v>
                </c:pt>
                <c:pt idx="333">
                  <c:v>115.7</c:v>
                </c:pt>
                <c:pt idx="334">
                  <c:v>28.1</c:v>
                </c:pt>
                <c:pt idx="335">
                  <c:v>91.8</c:v>
                </c:pt>
                <c:pt idx="336">
                  <c:v>106.7</c:v>
                </c:pt>
                <c:pt idx="337">
                  <c:v>186.3</c:v>
                </c:pt>
                <c:pt idx="338">
                  <c:v>13.9</c:v>
                </c:pt>
                <c:pt idx="339">
                  <c:v>29.4</c:v>
                </c:pt>
                <c:pt idx="340">
                  <c:v>98</c:v>
                </c:pt>
                <c:pt idx="341">
                  <c:v>86.7</c:v>
                </c:pt>
                <c:pt idx="342">
                  <c:v>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D-400C-8900-1E59CF18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76744"/>
        <c:axId val="389975104"/>
      </c:scatterChart>
      <c:valAx>
        <c:axId val="389976744"/>
        <c:scaling>
          <c:orientation val="minMax"/>
          <c:max val="2000"/>
          <c:min val="16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5104"/>
        <c:crosses val="autoZero"/>
        <c:crossBetween val="midCat"/>
      </c:valAx>
      <c:valAx>
        <c:axId val="38997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Precipitation (mm/month)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805555555555556E-2"/>
                  <c:y val="-0.41909412365121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[2]Sheet1!$A$144:$A$4105</c:f>
              <c:numCache>
                <c:formatCode>General</c:formatCode>
                <c:ptCount val="3962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</c:numCache>
            </c:numRef>
          </c:xVal>
          <c:yVal>
            <c:numRef>
              <c:f>[2]Sheet1!$C$144:$C$4105</c:f>
              <c:numCache>
                <c:formatCode>General</c:formatCode>
                <c:ptCount val="3962"/>
                <c:pt idx="0">
                  <c:v>76.11</c:v>
                </c:pt>
                <c:pt idx="1">
                  <c:v>74.14</c:v>
                </c:pt>
                <c:pt idx="2">
                  <c:v>55.27</c:v>
                </c:pt>
                <c:pt idx="3">
                  <c:v>23.36</c:v>
                </c:pt>
                <c:pt idx="4">
                  <c:v>103.8</c:v>
                </c:pt>
                <c:pt idx="5">
                  <c:v>75.48</c:v>
                </c:pt>
                <c:pt idx="6">
                  <c:v>138.77000000000001</c:v>
                </c:pt>
                <c:pt idx="7">
                  <c:v>50.35</c:v>
                </c:pt>
                <c:pt idx="8">
                  <c:v>112.5</c:v>
                </c:pt>
                <c:pt idx="9">
                  <c:v>128.15</c:v>
                </c:pt>
                <c:pt idx="10">
                  <c:v>15.88</c:v>
                </c:pt>
                <c:pt idx="11">
                  <c:v>62.37</c:v>
                </c:pt>
                <c:pt idx="12">
                  <c:v>50.64</c:v>
                </c:pt>
                <c:pt idx="13">
                  <c:v>28.43</c:v>
                </c:pt>
                <c:pt idx="14">
                  <c:v>112.18</c:v>
                </c:pt>
                <c:pt idx="15">
                  <c:v>45.93</c:v>
                </c:pt>
                <c:pt idx="16">
                  <c:v>82.91</c:v>
                </c:pt>
                <c:pt idx="17">
                  <c:v>73.72</c:v>
                </c:pt>
                <c:pt idx="18">
                  <c:v>64.98</c:v>
                </c:pt>
                <c:pt idx="19">
                  <c:v>60.42</c:v>
                </c:pt>
                <c:pt idx="20">
                  <c:v>70.48</c:v>
                </c:pt>
                <c:pt idx="21">
                  <c:v>84.25</c:v>
                </c:pt>
                <c:pt idx="22">
                  <c:v>79.75</c:v>
                </c:pt>
                <c:pt idx="23">
                  <c:v>86.94</c:v>
                </c:pt>
                <c:pt idx="24">
                  <c:v>55.46</c:v>
                </c:pt>
                <c:pt idx="25">
                  <c:v>56.03</c:v>
                </c:pt>
                <c:pt idx="26">
                  <c:v>25.07</c:v>
                </c:pt>
                <c:pt idx="27">
                  <c:v>104.38</c:v>
                </c:pt>
                <c:pt idx="28">
                  <c:v>69.59</c:v>
                </c:pt>
                <c:pt idx="29">
                  <c:v>81.09</c:v>
                </c:pt>
                <c:pt idx="30">
                  <c:v>35.49</c:v>
                </c:pt>
                <c:pt idx="31">
                  <c:v>55.25</c:v>
                </c:pt>
                <c:pt idx="32">
                  <c:v>55.27</c:v>
                </c:pt>
                <c:pt idx="33">
                  <c:v>21.17</c:v>
                </c:pt>
                <c:pt idx="34">
                  <c:v>123.86</c:v>
                </c:pt>
                <c:pt idx="35">
                  <c:v>67.78</c:v>
                </c:pt>
                <c:pt idx="36">
                  <c:v>105.88</c:v>
                </c:pt>
                <c:pt idx="37">
                  <c:v>54.22</c:v>
                </c:pt>
                <c:pt idx="38">
                  <c:v>49.86</c:v>
                </c:pt>
                <c:pt idx="39">
                  <c:v>126.25</c:v>
                </c:pt>
                <c:pt idx="40">
                  <c:v>98.77</c:v>
                </c:pt>
                <c:pt idx="41">
                  <c:v>97.62</c:v>
                </c:pt>
                <c:pt idx="42">
                  <c:v>45.39</c:v>
                </c:pt>
                <c:pt idx="43">
                  <c:v>132.02000000000001</c:v>
                </c:pt>
                <c:pt idx="44">
                  <c:v>87.71</c:v>
                </c:pt>
                <c:pt idx="45">
                  <c:v>51.34</c:v>
                </c:pt>
                <c:pt idx="46">
                  <c:v>107.03</c:v>
                </c:pt>
                <c:pt idx="47">
                  <c:v>67.48</c:v>
                </c:pt>
                <c:pt idx="48">
                  <c:v>29.55</c:v>
                </c:pt>
                <c:pt idx="49">
                  <c:v>101.82</c:v>
                </c:pt>
                <c:pt idx="50">
                  <c:v>68.510000000000005</c:v>
                </c:pt>
                <c:pt idx="51">
                  <c:v>44.15</c:v>
                </c:pt>
                <c:pt idx="52">
                  <c:v>74.319999999999993</c:v>
                </c:pt>
                <c:pt idx="53">
                  <c:v>95.07</c:v>
                </c:pt>
                <c:pt idx="54">
                  <c:v>61.07</c:v>
                </c:pt>
                <c:pt idx="55">
                  <c:v>60.29</c:v>
                </c:pt>
                <c:pt idx="56">
                  <c:v>105.49</c:v>
                </c:pt>
                <c:pt idx="57">
                  <c:v>53.43</c:v>
                </c:pt>
                <c:pt idx="58">
                  <c:v>32.9</c:v>
                </c:pt>
                <c:pt idx="59">
                  <c:v>43.87</c:v>
                </c:pt>
                <c:pt idx="60">
                  <c:v>120.17</c:v>
                </c:pt>
                <c:pt idx="61">
                  <c:v>27.52</c:v>
                </c:pt>
                <c:pt idx="62">
                  <c:v>109.99</c:v>
                </c:pt>
                <c:pt idx="63">
                  <c:v>79.459999999999994</c:v>
                </c:pt>
                <c:pt idx="64">
                  <c:v>34.869999999999997</c:v>
                </c:pt>
                <c:pt idx="65">
                  <c:v>97.2</c:v>
                </c:pt>
                <c:pt idx="66">
                  <c:v>79.69</c:v>
                </c:pt>
                <c:pt idx="67">
                  <c:v>155.1</c:v>
                </c:pt>
                <c:pt idx="68">
                  <c:v>71.09</c:v>
                </c:pt>
                <c:pt idx="69">
                  <c:v>41.76</c:v>
                </c:pt>
                <c:pt idx="70">
                  <c:v>39.130000000000003</c:v>
                </c:pt>
                <c:pt idx="71">
                  <c:v>54.85</c:v>
                </c:pt>
                <c:pt idx="72">
                  <c:v>53.51</c:v>
                </c:pt>
                <c:pt idx="73">
                  <c:v>58.85</c:v>
                </c:pt>
                <c:pt idx="74">
                  <c:v>33.53</c:v>
                </c:pt>
                <c:pt idx="75">
                  <c:v>111.31</c:v>
                </c:pt>
                <c:pt idx="76">
                  <c:v>29.32</c:v>
                </c:pt>
                <c:pt idx="77">
                  <c:v>75.790000000000006</c:v>
                </c:pt>
                <c:pt idx="78">
                  <c:v>84.55</c:v>
                </c:pt>
                <c:pt idx="79">
                  <c:v>70.59</c:v>
                </c:pt>
                <c:pt idx="80">
                  <c:v>37.18</c:v>
                </c:pt>
                <c:pt idx="81">
                  <c:v>64.33</c:v>
                </c:pt>
                <c:pt idx="82">
                  <c:v>28.42</c:v>
                </c:pt>
                <c:pt idx="83">
                  <c:v>45.38</c:v>
                </c:pt>
                <c:pt idx="84">
                  <c:v>61.44</c:v>
                </c:pt>
                <c:pt idx="85">
                  <c:v>20.68</c:v>
                </c:pt>
                <c:pt idx="86">
                  <c:v>70.260000000000005</c:v>
                </c:pt>
                <c:pt idx="87">
                  <c:v>17.29</c:v>
                </c:pt>
                <c:pt idx="88">
                  <c:v>35.06</c:v>
                </c:pt>
                <c:pt idx="89">
                  <c:v>22.35</c:v>
                </c:pt>
                <c:pt idx="90">
                  <c:v>91.66</c:v>
                </c:pt>
                <c:pt idx="91">
                  <c:v>43.31</c:v>
                </c:pt>
                <c:pt idx="92">
                  <c:v>83.54</c:v>
                </c:pt>
                <c:pt idx="93">
                  <c:v>53.38</c:v>
                </c:pt>
                <c:pt idx="94">
                  <c:v>44.01</c:v>
                </c:pt>
                <c:pt idx="95">
                  <c:v>107.82</c:v>
                </c:pt>
                <c:pt idx="96">
                  <c:v>23.14</c:v>
                </c:pt>
                <c:pt idx="97">
                  <c:v>44.01</c:v>
                </c:pt>
                <c:pt idx="98">
                  <c:v>18.36</c:v>
                </c:pt>
                <c:pt idx="99">
                  <c:v>120.75</c:v>
                </c:pt>
                <c:pt idx="100">
                  <c:v>160.88999999999999</c:v>
                </c:pt>
                <c:pt idx="101">
                  <c:v>45.2</c:v>
                </c:pt>
                <c:pt idx="102">
                  <c:v>62.4</c:v>
                </c:pt>
                <c:pt idx="103">
                  <c:v>65.5</c:v>
                </c:pt>
                <c:pt idx="104">
                  <c:v>58.7</c:v>
                </c:pt>
                <c:pt idx="105">
                  <c:v>62.7</c:v>
                </c:pt>
                <c:pt idx="106">
                  <c:v>96.8</c:v>
                </c:pt>
                <c:pt idx="107">
                  <c:v>46.9</c:v>
                </c:pt>
                <c:pt idx="108">
                  <c:v>53.2</c:v>
                </c:pt>
                <c:pt idx="109">
                  <c:v>41.3</c:v>
                </c:pt>
                <c:pt idx="110">
                  <c:v>118.9</c:v>
                </c:pt>
                <c:pt idx="111">
                  <c:v>17.8</c:v>
                </c:pt>
                <c:pt idx="112">
                  <c:v>88.9</c:v>
                </c:pt>
                <c:pt idx="113">
                  <c:v>94.5</c:v>
                </c:pt>
                <c:pt idx="114">
                  <c:v>58.7</c:v>
                </c:pt>
                <c:pt idx="115">
                  <c:v>139.30000000000001</c:v>
                </c:pt>
                <c:pt idx="116">
                  <c:v>54.5</c:v>
                </c:pt>
                <c:pt idx="117">
                  <c:v>58.6</c:v>
                </c:pt>
                <c:pt idx="118">
                  <c:v>78.2</c:v>
                </c:pt>
                <c:pt idx="119">
                  <c:v>64.099999999999994</c:v>
                </c:pt>
                <c:pt idx="120">
                  <c:v>128.6</c:v>
                </c:pt>
                <c:pt idx="121">
                  <c:v>76.099999999999994</c:v>
                </c:pt>
                <c:pt idx="122">
                  <c:v>78.900000000000006</c:v>
                </c:pt>
                <c:pt idx="123">
                  <c:v>52.3</c:v>
                </c:pt>
                <c:pt idx="124">
                  <c:v>53.8</c:v>
                </c:pt>
                <c:pt idx="125">
                  <c:v>73</c:v>
                </c:pt>
                <c:pt idx="126">
                  <c:v>66.2</c:v>
                </c:pt>
                <c:pt idx="127">
                  <c:v>86.7</c:v>
                </c:pt>
                <c:pt idx="128">
                  <c:v>62</c:v>
                </c:pt>
                <c:pt idx="129">
                  <c:v>16.899999999999999</c:v>
                </c:pt>
                <c:pt idx="130">
                  <c:v>76.8</c:v>
                </c:pt>
                <c:pt idx="131">
                  <c:v>121.7</c:v>
                </c:pt>
                <c:pt idx="132">
                  <c:v>57.6</c:v>
                </c:pt>
                <c:pt idx="133">
                  <c:v>25.2</c:v>
                </c:pt>
                <c:pt idx="134">
                  <c:v>77.2</c:v>
                </c:pt>
                <c:pt idx="135">
                  <c:v>61.3</c:v>
                </c:pt>
                <c:pt idx="136">
                  <c:v>129.19999999999999</c:v>
                </c:pt>
                <c:pt idx="137">
                  <c:v>98.9</c:v>
                </c:pt>
                <c:pt idx="138">
                  <c:v>139.19999999999999</c:v>
                </c:pt>
                <c:pt idx="139">
                  <c:v>106.9</c:v>
                </c:pt>
                <c:pt idx="140">
                  <c:v>66.3</c:v>
                </c:pt>
                <c:pt idx="141">
                  <c:v>106.1</c:v>
                </c:pt>
                <c:pt idx="142">
                  <c:v>73.900000000000006</c:v>
                </c:pt>
                <c:pt idx="143">
                  <c:v>86.3</c:v>
                </c:pt>
                <c:pt idx="144">
                  <c:v>75.900000000000006</c:v>
                </c:pt>
                <c:pt idx="145">
                  <c:v>85.5</c:v>
                </c:pt>
                <c:pt idx="146">
                  <c:v>64.8</c:v>
                </c:pt>
                <c:pt idx="147">
                  <c:v>38.799999999999997</c:v>
                </c:pt>
                <c:pt idx="148">
                  <c:v>177.8</c:v>
                </c:pt>
                <c:pt idx="149">
                  <c:v>44.3</c:v>
                </c:pt>
                <c:pt idx="150">
                  <c:v>36.6</c:v>
                </c:pt>
                <c:pt idx="151">
                  <c:v>65.099999999999994</c:v>
                </c:pt>
                <c:pt idx="152">
                  <c:v>125.9</c:v>
                </c:pt>
                <c:pt idx="153">
                  <c:v>12.5</c:v>
                </c:pt>
                <c:pt idx="154">
                  <c:v>67.3</c:v>
                </c:pt>
                <c:pt idx="155">
                  <c:v>120.7</c:v>
                </c:pt>
                <c:pt idx="156">
                  <c:v>90</c:v>
                </c:pt>
                <c:pt idx="157">
                  <c:v>42.9</c:v>
                </c:pt>
                <c:pt idx="158">
                  <c:v>107.8</c:v>
                </c:pt>
                <c:pt idx="159">
                  <c:v>108.6</c:v>
                </c:pt>
                <c:pt idx="160">
                  <c:v>66.599999999999994</c:v>
                </c:pt>
                <c:pt idx="161">
                  <c:v>94.6</c:v>
                </c:pt>
                <c:pt idx="162">
                  <c:v>105.2</c:v>
                </c:pt>
                <c:pt idx="163">
                  <c:v>35.700000000000003</c:v>
                </c:pt>
                <c:pt idx="164">
                  <c:v>29.3</c:v>
                </c:pt>
                <c:pt idx="165">
                  <c:v>134.6</c:v>
                </c:pt>
                <c:pt idx="166">
                  <c:v>95.6</c:v>
                </c:pt>
                <c:pt idx="167">
                  <c:v>51.6</c:v>
                </c:pt>
                <c:pt idx="168">
                  <c:v>117.3</c:v>
                </c:pt>
                <c:pt idx="169">
                  <c:v>45.8</c:v>
                </c:pt>
                <c:pt idx="170">
                  <c:v>82.8</c:v>
                </c:pt>
                <c:pt idx="171">
                  <c:v>65</c:v>
                </c:pt>
                <c:pt idx="172">
                  <c:v>41.9</c:v>
                </c:pt>
                <c:pt idx="173">
                  <c:v>37.200000000000003</c:v>
                </c:pt>
                <c:pt idx="174">
                  <c:v>50.3</c:v>
                </c:pt>
                <c:pt idx="175">
                  <c:v>79.400000000000006</c:v>
                </c:pt>
                <c:pt idx="176">
                  <c:v>55.2</c:v>
                </c:pt>
                <c:pt idx="177">
                  <c:v>98.5</c:v>
                </c:pt>
                <c:pt idx="178">
                  <c:v>72.2</c:v>
                </c:pt>
                <c:pt idx="179">
                  <c:v>45.3</c:v>
                </c:pt>
                <c:pt idx="180">
                  <c:v>68.900000000000006</c:v>
                </c:pt>
                <c:pt idx="181">
                  <c:v>103.3</c:v>
                </c:pt>
                <c:pt idx="182">
                  <c:v>101.7</c:v>
                </c:pt>
                <c:pt idx="183">
                  <c:v>88.7</c:v>
                </c:pt>
                <c:pt idx="184">
                  <c:v>165.5</c:v>
                </c:pt>
                <c:pt idx="185">
                  <c:v>56.2</c:v>
                </c:pt>
                <c:pt idx="186">
                  <c:v>137.5</c:v>
                </c:pt>
                <c:pt idx="187">
                  <c:v>43</c:v>
                </c:pt>
                <c:pt idx="188">
                  <c:v>138.4</c:v>
                </c:pt>
                <c:pt idx="189">
                  <c:v>25.1</c:v>
                </c:pt>
                <c:pt idx="190">
                  <c:v>47</c:v>
                </c:pt>
                <c:pt idx="191">
                  <c:v>115.7</c:v>
                </c:pt>
                <c:pt idx="192">
                  <c:v>28.1</c:v>
                </c:pt>
                <c:pt idx="193">
                  <c:v>91.8</c:v>
                </c:pt>
                <c:pt idx="194">
                  <c:v>106.7</c:v>
                </c:pt>
                <c:pt idx="195">
                  <c:v>186.3</c:v>
                </c:pt>
                <c:pt idx="196">
                  <c:v>13.9</c:v>
                </c:pt>
                <c:pt idx="197">
                  <c:v>29.4</c:v>
                </c:pt>
                <c:pt idx="198">
                  <c:v>98</c:v>
                </c:pt>
                <c:pt idx="199">
                  <c:v>86.7</c:v>
                </c:pt>
                <c:pt idx="200">
                  <c:v>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3-4DCA-8BD7-E7C4A3D8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76744"/>
        <c:axId val="389975104"/>
      </c:scatterChart>
      <c:valAx>
        <c:axId val="389976744"/>
        <c:scaling>
          <c:orientation val="minMax"/>
          <c:max val="2000"/>
          <c:min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5104"/>
        <c:crosses val="autoZero"/>
        <c:crossBetween val="midCat"/>
      </c:valAx>
      <c:valAx>
        <c:axId val="38997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Precipitation (mm/month)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Tree Rings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[3]Raw!$B$5:$B$18</c:f>
              <c:strCache>
                <c:ptCount val="1"/>
                <c:pt idx="0">
                  <c:v>NA NA NA NA NA NA NA NA NA NA NA NA NA 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100174978127734E-2"/>
                  <c:y val="-0.31235965296004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[3]Raw!$A$19:$A$948</c:f>
              <c:numCache>
                <c:formatCode>General</c:formatCode>
                <c:ptCount val="930"/>
                <c:pt idx="0">
                  <c:v>1067</c:v>
                </c:pt>
                <c:pt idx="1">
                  <c:v>1068</c:v>
                </c:pt>
                <c:pt idx="2">
                  <c:v>1069</c:v>
                </c:pt>
                <c:pt idx="3">
                  <c:v>1070</c:v>
                </c:pt>
                <c:pt idx="4">
                  <c:v>1071</c:v>
                </c:pt>
                <c:pt idx="5">
                  <c:v>1072</c:v>
                </c:pt>
                <c:pt idx="6">
                  <c:v>1073</c:v>
                </c:pt>
                <c:pt idx="7">
                  <c:v>1074</c:v>
                </c:pt>
                <c:pt idx="8">
                  <c:v>1075</c:v>
                </c:pt>
                <c:pt idx="9">
                  <c:v>1076</c:v>
                </c:pt>
                <c:pt idx="10">
                  <c:v>1077</c:v>
                </c:pt>
                <c:pt idx="11">
                  <c:v>1078</c:v>
                </c:pt>
                <c:pt idx="12">
                  <c:v>1079</c:v>
                </c:pt>
                <c:pt idx="13">
                  <c:v>1080</c:v>
                </c:pt>
                <c:pt idx="14">
                  <c:v>1081</c:v>
                </c:pt>
                <c:pt idx="15">
                  <c:v>1082</c:v>
                </c:pt>
                <c:pt idx="16">
                  <c:v>1083</c:v>
                </c:pt>
                <c:pt idx="17">
                  <c:v>1084</c:v>
                </c:pt>
                <c:pt idx="18">
                  <c:v>1085</c:v>
                </c:pt>
                <c:pt idx="19">
                  <c:v>1086</c:v>
                </c:pt>
                <c:pt idx="20">
                  <c:v>1087</c:v>
                </c:pt>
                <c:pt idx="21">
                  <c:v>1088</c:v>
                </c:pt>
                <c:pt idx="22">
                  <c:v>1089</c:v>
                </c:pt>
                <c:pt idx="23">
                  <c:v>1090</c:v>
                </c:pt>
                <c:pt idx="24">
                  <c:v>1091</c:v>
                </c:pt>
                <c:pt idx="25">
                  <c:v>1092</c:v>
                </c:pt>
                <c:pt idx="26">
                  <c:v>1093</c:v>
                </c:pt>
                <c:pt idx="27">
                  <c:v>1094</c:v>
                </c:pt>
                <c:pt idx="28">
                  <c:v>1095</c:v>
                </c:pt>
                <c:pt idx="29">
                  <c:v>1096</c:v>
                </c:pt>
                <c:pt idx="30">
                  <c:v>1097</c:v>
                </c:pt>
                <c:pt idx="31">
                  <c:v>1098</c:v>
                </c:pt>
                <c:pt idx="32">
                  <c:v>1099</c:v>
                </c:pt>
                <c:pt idx="33">
                  <c:v>1100</c:v>
                </c:pt>
                <c:pt idx="34">
                  <c:v>1101</c:v>
                </c:pt>
                <c:pt idx="35">
                  <c:v>1102</c:v>
                </c:pt>
                <c:pt idx="36">
                  <c:v>1103</c:v>
                </c:pt>
                <c:pt idx="37">
                  <c:v>1104</c:v>
                </c:pt>
                <c:pt idx="38">
                  <c:v>1105</c:v>
                </c:pt>
                <c:pt idx="39">
                  <c:v>1106</c:v>
                </c:pt>
                <c:pt idx="40">
                  <c:v>1107</c:v>
                </c:pt>
                <c:pt idx="41">
                  <c:v>1108</c:v>
                </c:pt>
                <c:pt idx="42">
                  <c:v>1109</c:v>
                </c:pt>
                <c:pt idx="43">
                  <c:v>1110</c:v>
                </c:pt>
                <c:pt idx="44">
                  <c:v>1111</c:v>
                </c:pt>
                <c:pt idx="45">
                  <c:v>1112</c:v>
                </c:pt>
                <c:pt idx="46">
                  <c:v>1113</c:v>
                </c:pt>
                <c:pt idx="47">
                  <c:v>1114</c:v>
                </c:pt>
                <c:pt idx="48">
                  <c:v>1115</c:v>
                </c:pt>
                <c:pt idx="49">
                  <c:v>1116</c:v>
                </c:pt>
                <c:pt idx="50">
                  <c:v>1117</c:v>
                </c:pt>
                <c:pt idx="51">
                  <c:v>1118</c:v>
                </c:pt>
                <c:pt idx="52">
                  <c:v>1119</c:v>
                </c:pt>
                <c:pt idx="53">
                  <c:v>1120</c:v>
                </c:pt>
                <c:pt idx="54">
                  <c:v>1121</c:v>
                </c:pt>
                <c:pt idx="55">
                  <c:v>1122</c:v>
                </c:pt>
                <c:pt idx="56">
                  <c:v>1123</c:v>
                </c:pt>
                <c:pt idx="57">
                  <c:v>1124</c:v>
                </c:pt>
                <c:pt idx="58">
                  <c:v>1125</c:v>
                </c:pt>
                <c:pt idx="59">
                  <c:v>1126</c:v>
                </c:pt>
                <c:pt idx="60">
                  <c:v>1127</c:v>
                </c:pt>
                <c:pt idx="61">
                  <c:v>1128</c:v>
                </c:pt>
                <c:pt idx="62">
                  <c:v>1129</c:v>
                </c:pt>
                <c:pt idx="63">
                  <c:v>1130</c:v>
                </c:pt>
                <c:pt idx="64">
                  <c:v>1131</c:v>
                </c:pt>
                <c:pt idx="65">
                  <c:v>1132</c:v>
                </c:pt>
                <c:pt idx="66">
                  <c:v>1133</c:v>
                </c:pt>
                <c:pt idx="67">
                  <c:v>1134</c:v>
                </c:pt>
                <c:pt idx="68">
                  <c:v>1135</c:v>
                </c:pt>
                <c:pt idx="69">
                  <c:v>1136</c:v>
                </c:pt>
                <c:pt idx="70">
                  <c:v>1137</c:v>
                </c:pt>
                <c:pt idx="71">
                  <c:v>1138</c:v>
                </c:pt>
                <c:pt idx="72">
                  <c:v>1139</c:v>
                </c:pt>
                <c:pt idx="73">
                  <c:v>1140</c:v>
                </c:pt>
                <c:pt idx="74">
                  <c:v>1141</c:v>
                </c:pt>
                <c:pt idx="75">
                  <c:v>1142</c:v>
                </c:pt>
                <c:pt idx="76">
                  <c:v>1143</c:v>
                </c:pt>
                <c:pt idx="77">
                  <c:v>1144</c:v>
                </c:pt>
                <c:pt idx="78">
                  <c:v>1145</c:v>
                </c:pt>
                <c:pt idx="79">
                  <c:v>1146</c:v>
                </c:pt>
                <c:pt idx="80">
                  <c:v>1147</c:v>
                </c:pt>
                <c:pt idx="81">
                  <c:v>1148</c:v>
                </c:pt>
                <c:pt idx="82">
                  <c:v>1149</c:v>
                </c:pt>
                <c:pt idx="83">
                  <c:v>1150</c:v>
                </c:pt>
                <c:pt idx="84">
                  <c:v>1151</c:v>
                </c:pt>
                <c:pt idx="85">
                  <c:v>1152</c:v>
                </c:pt>
                <c:pt idx="86">
                  <c:v>1153</c:v>
                </c:pt>
                <c:pt idx="87">
                  <c:v>1154</c:v>
                </c:pt>
                <c:pt idx="88">
                  <c:v>1155</c:v>
                </c:pt>
                <c:pt idx="89">
                  <c:v>1156</c:v>
                </c:pt>
                <c:pt idx="90">
                  <c:v>1157</c:v>
                </c:pt>
                <c:pt idx="91">
                  <c:v>1158</c:v>
                </c:pt>
                <c:pt idx="92">
                  <c:v>1159</c:v>
                </c:pt>
                <c:pt idx="93">
                  <c:v>1160</c:v>
                </c:pt>
                <c:pt idx="94">
                  <c:v>1161</c:v>
                </c:pt>
                <c:pt idx="95">
                  <c:v>1162</c:v>
                </c:pt>
                <c:pt idx="96">
                  <c:v>1163</c:v>
                </c:pt>
                <c:pt idx="97">
                  <c:v>1164</c:v>
                </c:pt>
                <c:pt idx="98">
                  <c:v>1165</c:v>
                </c:pt>
                <c:pt idx="99">
                  <c:v>1166</c:v>
                </c:pt>
                <c:pt idx="100">
                  <c:v>1167</c:v>
                </c:pt>
                <c:pt idx="101">
                  <c:v>1168</c:v>
                </c:pt>
                <c:pt idx="102">
                  <c:v>1169</c:v>
                </c:pt>
                <c:pt idx="103">
                  <c:v>1170</c:v>
                </c:pt>
                <c:pt idx="104">
                  <c:v>1171</c:v>
                </c:pt>
                <c:pt idx="105">
                  <c:v>1172</c:v>
                </c:pt>
                <c:pt idx="106">
                  <c:v>1173</c:v>
                </c:pt>
                <c:pt idx="107">
                  <c:v>1174</c:v>
                </c:pt>
                <c:pt idx="108">
                  <c:v>1175</c:v>
                </c:pt>
                <c:pt idx="109">
                  <c:v>1176</c:v>
                </c:pt>
                <c:pt idx="110">
                  <c:v>1177</c:v>
                </c:pt>
                <c:pt idx="111">
                  <c:v>1178</c:v>
                </c:pt>
                <c:pt idx="112">
                  <c:v>1179</c:v>
                </c:pt>
                <c:pt idx="113">
                  <c:v>1180</c:v>
                </c:pt>
                <c:pt idx="114">
                  <c:v>1181</c:v>
                </c:pt>
                <c:pt idx="115">
                  <c:v>1182</c:v>
                </c:pt>
                <c:pt idx="116">
                  <c:v>1183</c:v>
                </c:pt>
                <c:pt idx="117">
                  <c:v>1184</c:v>
                </c:pt>
                <c:pt idx="118">
                  <c:v>1185</c:v>
                </c:pt>
                <c:pt idx="119">
                  <c:v>1186</c:v>
                </c:pt>
                <c:pt idx="120">
                  <c:v>1187</c:v>
                </c:pt>
                <c:pt idx="121">
                  <c:v>1188</c:v>
                </c:pt>
                <c:pt idx="122">
                  <c:v>1189</c:v>
                </c:pt>
                <c:pt idx="123">
                  <c:v>1190</c:v>
                </c:pt>
                <c:pt idx="124">
                  <c:v>1191</c:v>
                </c:pt>
                <c:pt idx="125">
                  <c:v>1192</c:v>
                </c:pt>
                <c:pt idx="126">
                  <c:v>1193</c:v>
                </c:pt>
                <c:pt idx="127">
                  <c:v>1194</c:v>
                </c:pt>
                <c:pt idx="128">
                  <c:v>1195</c:v>
                </c:pt>
                <c:pt idx="129">
                  <c:v>1196</c:v>
                </c:pt>
                <c:pt idx="130">
                  <c:v>1197</c:v>
                </c:pt>
                <c:pt idx="131">
                  <c:v>1198</c:v>
                </c:pt>
                <c:pt idx="132">
                  <c:v>1199</c:v>
                </c:pt>
                <c:pt idx="133">
                  <c:v>1200</c:v>
                </c:pt>
                <c:pt idx="134">
                  <c:v>1201</c:v>
                </c:pt>
                <c:pt idx="135">
                  <c:v>1202</c:v>
                </c:pt>
                <c:pt idx="136">
                  <c:v>1203</c:v>
                </c:pt>
                <c:pt idx="137">
                  <c:v>1204</c:v>
                </c:pt>
                <c:pt idx="138">
                  <c:v>1205</c:v>
                </c:pt>
                <c:pt idx="139">
                  <c:v>1206</c:v>
                </c:pt>
                <c:pt idx="140">
                  <c:v>1207</c:v>
                </c:pt>
                <c:pt idx="141">
                  <c:v>1208</c:v>
                </c:pt>
                <c:pt idx="142">
                  <c:v>1209</c:v>
                </c:pt>
                <c:pt idx="143">
                  <c:v>1210</c:v>
                </c:pt>
                <c:pt idx="144">
                  <c:v>1211</c:v>
                </c:pt>
                <c:pt idx="145">
                  <c:v>1212</c:v>
                </c:pt>
                <c:pt idx="146">
                  <c:v>1213</c:v>
                </c:pt>
                <c:pt idx="147">
                  <c:v>1214</c:v>
                </c:pt>
                <c:pt idx="148">
                  <c:v>1215</c:v>
                </c:pt>
                <c:pt idx="149">
                  <c:v>1216</c:v>
                </c:pt>
                <c:pt idx="150">
                  <c:v>1217</c:v>
                </c:pt>
                <c:pt idx="151">
                  <c:v>1218</c:v>
                </c:pt>
                <c:pt idx="152">
                  <c:v>1219</c:v>
                </c:pt>
                <c:pt idx="153">
                  <c:v>1220</c:v>
                </c:pt>
                <c:pt idx="154">
                  <c:v>1221</c:v>
                </c:pt>
                <c:pt idx="155">
                  <c:v>1222</c:v>
                </c:pt>
                <c:pt idx="156">
                  <c:v>1223</c:v>
                </c:pt>
                <c:pt idx="157">
                  <c:v>1224</c:v>
                </c:pt>
                <c:pt idx="158">
                  <c:v>1225</c:v>
                </c:pt>
                <c:pt idx="159">
                  <c:v>1226</c:v>
                </c:pt>
                <c:pt idx="160">
                  <c:v>1227</c:v>
                </c:pt>
                <c:pt idx="161">
                  <c:v>1228</c:v>
                </c:pt>
                <c:pt idx="162">
                  <c:v>1229</c:v>
                </c:pt>
                <c:pt idx="163">
                  <c:v>1230</c:v>
                </c:pt>
                <c:pt idx="164">
                  <c:v>1231</c:v>
                </c:pt>
                <c:pt idx="165">
                  <c:v>1232</c:v>
                </c:pt>
                <c:pt idx="166">
                  <c:v>1233</c:v>
                </c:pt>
                <c:pt idx="167">
                  <c:v>1234</c:v>
                </c:pt>
                <c:pt idx="168">
                  <c:v>1235</c:v>
                </c:pt>
                <c:pt idx="169">
                  <c:v>1236</c:v>
                </c:pt>
                <c:pt idx="170">
                  <c:v>1237</c:v>
                </c:pt>
                <c:pt idx="171">
                  <c:v>1238</c:v>
                </c:pt>
                <c:pt idx="172">
                  <c:v>1239</c:v>
                </c:pt>
                <c:pt idx="173">
                  <c:v>1240</c:v>
                </c:pt>
                <c:pt idx="174">
                  <c:v>1241</c:v>
                </c:pt>
                <c:pt idx="175">
                  <c:v>1242</c:v>
                </c:pt>
                <c:pt idx="176">
                  <c:v>1243</c:v>
                </c:pt>
                <c:pt idx="177">
                  <c:v>1244</c:v>
                </c:pt>
                <c:pt idx="178">
                  <c:v>1245</c:v>
                </c:pt>
                <c:pt idx="179">
                  <c:v>1246</c:v>
                </c:pt>
                <c:pt idx="180">
                  <c:v>1247</c:v>
                </c:pt>
                <c:pt idx="181">
                  <c:v>1248</c:v>
                </c:pt>
                <c:pt idx="182">
                  <c:v>1249</c:v>
                </c:pt>
                <c:pt idx="183">
                  <c:v>1250</c:v>
                </c:pt>
                <c:pt idx="184">
                  <c:v>1251</c:v>
                </c:pt>
                <c:pt idx="185">
                  <c:v>1252</c:v>
                </c:pt>
                <c:pt idx="186">
                  <c:v>1253</c:v>
                </c:pt>
                <c:pt idx="187">
                  <c:v>1254</c:v>
                </c:pt>
                <c:pt idx="188">
                  <c:v>1255</c:v>
                </c:pt>
                <c:pt idx="189">
                  <c:v>1256</c:v>
                </c:pt>
                <c:pt idx="190">
                  <c:v>1257</c:v>
                </c:pt>
                <c:pt idx="191">
                  <c:v>1258</c:v>
                </c:pt>
                <c:pt idx="192">
                  <c:v>1259</c:v>
                </c:pt>
                <c:pt idx="193">
                  <c:v>1260</c:v>
                </c:pt>
                <c:pt idx="194">
                  <c:v>1261</c:v>
                </c:pt>
                <c:pt idx="195">
                  <c:v>1262</c:v>
                </c:pt>
                <c:pt idx="196">
                  <c:v>1263</c:v>
                </c:pt>
                <c:pt idx="197">
                  <c:v>1264</c:v>
                </c:pt>
                <c:pt idx="198">
                  <c:v>1265</c:v>
                </c:pt>
                <c:pt idx="199">
                  <c:v>1266</c:v>
                </c:pt>
                <c:pt idx="200">
                  <c:v>1267</c:v>
                </c:pt>
                <c:pt idx="201">
                  <c:v>1268</c:v>
                </c:pt>
                <c:pt idx="202">
                  <c:v>1269</c:v>
                </c:pt>
                <c:pt idx="203">
                  <c:v>1270</c:v>
                </c:pt>
                <c:pt idx="204">
                  <c:v>1271</c:v>
                </c:pt>
                <c:pt idx="205">
                  <c:v>1272</c:v>
                </c:pt>
                <c:pt idx="206">
                  <c:v>1273</c:v>
                </c:pt>
                <c:pt idx="207">
                  <c:v>1274</c:v>
                </c:pt>
                <c:pt idx="208">
                  <c:v>1275</c:v>
                </c:pt>
                <c:pt idx="209">
                  <c:v>1276</c:v>
                </c:pt>
                <c:pt idx="210">
                  <c:v>1277</c:v>
                </c:pt>
                <c:pt idx="211">
                  <c:v>1278</c:v>
                </c:pt>
                <c:pt idx="212">
                  <c:v>1279</c:v>
                </c:pt>
                <c:pt idx="213">
                  <c:v>1280</c:v>
                </c:pt>
                <c:pt idx="214">
                  <c:v>1281</c:v>
                </c:pt>
                <c:pt idx="215">
                  <c:v>1282</c:v>
                </c:pt>
                <c:pt idx="216">
                  <c:v>1283</c:v>
                </c:pt>
                <c:pt idx="217">
                  <c:v>1284</c:v>
                </c:pt>
                <c:pt idx="218">
                  <c:v>1285</c:v>
                </c:pt>
                <c:pt idx="219">
                  <c:v>1286</c:v>
                </c:pt>
                <c:pt idx="220">
                  <c:v>1287</c:v>
                </c:pt>
                <c:pt idx="221">
                  <c:v>1288</c:v>
                </c:pt>
                <c:pt idx="222">
                  <c:v>1289</c:v>
                </c:pt>
                <c:pt idx="223">
                  <c:v>1290</c:v>
                </c:pt>
                <c:pt idx="224">
                  <c:v>1291</c:v>
                </c:pt>
                <c:pt idx="225">
                  <c:v>1292</c:v>
                </c:pt>
                <c:pt idx="226">
                  <c:v>1293</c:v>
                </c:pt>
                <c:pt idx="227">
                  <c:v>1294</c:v>
                </c:pt>
                <c:pt idx="228">
                  <c:v>1295</c:v>
                </c:pt>
                <c:pt idx="229">
                  <c:v>1296</c:v>
                </c:pt>
                <c:pt idx="230">
                  <c:v>1297</c:v>
                </c:pt>
                <c:pt idx="231">
                  <c:v>1298</c:v>
                </c:pt>
                <c:pt idx="232">
                  <c:v>1299</c:v>
                </c:pt>
                <c:pt idx="233">
                  <c:v>1300</c:v>
                </c:pt>
                <c:pt idx="234">
                  <c:v>1301</c:v>
                </c:pt>
                <c:pt idx="235">
                  <c:v>1302</c:v>
                </c:pt>
                <c:pt idx="236">
                  <c:v>1303</c:v>
                </c:pt>
                <c:pt idx="237">
                  <c:v>1304</c:v>
                </c:pt>
                <c:pt idx="238">
                  <c:v>1305</c:v>
                </c:pt>
                <c:pt idx="239">
                  <c:v>1306</c:v>
                </c:pt>
                <c:pt idx="240">
                  <c:v>1307</c:v>
                </c:pt>
                <c:pt idx="241">
                  <c:v>1308</c:v>
                </c:pt>
                <c:pt idx="242">
                  <c:v>1309</c:v>
                </c:pt>
                <c:pt idx="243">
                  <c:v>1310</c:v>
                </c:pt>
                <c:pt idx="244">
                  <c:v>1311</c:v>
                </c:pt>
                <c:pt idx="245">
                  <c:v>1312</c:v>
                </c:pt>
                <c:pt idx="246">
                  <c:v>1313</c:v>
                </c:pt>
                <c:pt idx="247">
                  <c:v>1314</c:v>
                </c:pt>
                <c:pt idx="248">
                  <c:v>1315</c:v>
                </c:pt>
                <c:pt idx="249">
                  <c:v>1316</c:v>
                </c:pt>
                <c:pt idx="250">
                  <c:v>1317</c:v>
                </c:pt>
                <c:pt idx="251">
                  <c:v>1318</c:v>
                </c:pt>
                <c:pt idx="252">
                  <c:v>1319</c:v>
                </c:pt>
                <c:pt idx="253">
                  <c:v>1320</c:v>
                </c:pt>
                <c:pt idx="254">
                  <c:v>1321</c:v>
                </c:pt>
                <c:pt idx="255">
                  <c:v>1322</c:v>
                </c:pt>
                <c:pt idx="256">
                  <c:v>1323</c:v>
                </c:pt>
                <c:pt idx="257">
                  <c:v>1324</c:v>
                </c:pt>
                <c:pt idx="258">
                  <c:v>1325</c:v>
                </c:pt>
                <c:pt idx="259">
                  <c:v>1326</c:v>
                </c:pt>
                <c:pt idx="260">
                  <c:v>1327</c:v>
                </c:pt>
                <c:pt idx="261">
                  <c:v>1328</c:v>
                </c:pt>
                <c:pt idx="262">
                  <c:v>1329</c:v>
                </c:pt>
                <c:pt idx="263">
                  <c:v>1330</c:v>
                </c:pt>
                <c:pt idx="264">
                  <c:v>1331</c:v>
                </c:pt>
                <c:pt idx="265">
                  <c:v>1332</c:v>
                </c:pt>
                <c:pt idx="266">
                  <c:v>1333</c:v>
                </c:pt>
                <c:pt idx="267">
                  <c:v>1334</c:v>
                </c:pt>
                <c:pt idx="268">
                  <c:v>1335</c:v>
                </c:pt>
                <c:pt idx="269">
                  <c:v>1336</c:v>
                </c:pt>
                <c:pt idx="270">
                  <c:v>1337</c:v>
                </c:pt>
                <c:pt idx="271">
                  <c:v>1338</c:v>
                </c:pt>
                <c:pt idx="272">
                  <c:v>1339</c:v>
                </c:pt>
                <c:pt idx="273">
                  <c:v>1340</c:v>
                </c:pt>
                <c:pt idx="274">
                  <c:v>1341</c:v>
                </c:pt>
                <c:pt idx="275">
                  <c:v>1342</c:v>
                </c:pt>
                <c:pt idx="276">
                  <c:v>1343</c:v>
                </c:pt>
                <c:pt idx="277">
                  <c:v>1344</c:v>
                </c:pt>
                <c:pt idx="278">
                  <c:v>1345</c:v>
                </c:pt>
                <c:pt idx="279">
                  <c:v>1346</c:v>
                </c:pt>
                <c:pt idx="280">
                  <c:v>1347</c:v>
                </c:pt>
                <c:pt idx="281">
                  <c:v>1348</c:v>
                </c:pt>
                <c:pt idx="282">
                  <c:v>1349</c:v>
                </c:pt>
                <c:pt idx="283">
                  <c:v>1350</c:v>
                </c:pt>
                <c:pt idx="284">
                  <c:v>1351</c:v>
                </c:pt>
                <c:pt idx="285">
                  <c:v>1352</c:v>
                </c:pt>
                <c:pt idx="286">
                  <c:v>1353</c:v>
                </c:pt>
                <c:pt idx="287">
                  <c:v>1354</c:v>
                </c:pt>
                <c:pt idx="288">
                  <c:v>1355</c:v>
                </c:pt>
                <c:pt idx="289">
                  <c:v>1356</c:v>
                </c:pt>
                <c:pt idx="290">
                  <c:v>1357</c:v>
                </c:pt>
                <c:pt idx="291">
                  <c:v>1358</c:v>
                </c:pt>
                <c:pt idx="292">
                  <c:v>1359</c:v>
                </c:pt>
                <c:pt idx="293">
                  <c:v>1360</c:v>
                </c:pt>
                <c:pt idx="294">
                  <c:v>1361</c:v>
                </c:pt>
                <c:pt idx="295">
                  <c:v>1362</c:v>
                </c:pt>
                <c:pt idx="296">
                  <c:v>1363</c:v>
                </c:pt>
                <c:pt idx="297">
                  <c:v>1364</c:v>
                </c:pt>
                <c:pt idx="298">
                  <c:v>1365</c:v>
                </c:pt>
                <c:pt idx="299">
                  <c:v>1366</c:v>
                </c:pt>
                <c:pt idx="300">
                  <c:v>1367</c:v>
                </c:pt>
                <c:pt idx="301">
                  <c:v>1368</c:v>
                </c:pt>
                <c:pt idx="302">
                  <c:v>1369</c:v>
                </c:pt>
                <c:pt idx="303">
                  <c:v>1370</c:v>
                </c:pt>
                <c:pt idx="304">
                  <c:v>1371</c:v>
                </c:pt>
                <c:pt idx="305">
                  <c:v>1372</c:v>
                </c:pt>
                <c:pt idx="306">
                  <c:v>1373</c:v>
                </c:pt>
                <c:pt idx="307">
                  <c:v>1374</c:v>
                </c:pt>
                <c:pt idx="308">
                  <c:v>1375</c:v>
                </c:pt>
                <c:pt idx="309">
                  <c:v>1376</c:v>
                </c:pt>
                <c:pt idx="310">
                  <c:v>1377</c:v>
                </c:pt>
                <c:pt idx="311">
                  <c:v>1378</c:v>
                </c:pt>
                <c:pt idx="312">
                  <c:v>1379</c:v>
                </c:pt>
                <c:pt idx="313">
                  <c:v>1380</c:v>
                </c:pt>
                <c:pt idx="314">
                  <c:v>1381</c:v>
                </c:pt>
                <c:pt idx="315">
                  <c:v>1382</c:v>
                </c:pt>
                <c:pt idx="316">
                  <c:v>1383</c:v>
                </c:pt>
                <c:pt idx="317">
                  <c:v>1384</c:v>
                </c:pt>
                <c:pt idx="318">
                  <c:v>1385</c:v>
                </c:pt>
                <c:pt idx="319">
                  <c:v>1386</c:v>
                </c:pt>
                <c:pt idx="320">
                  <c:v>1387</c:v>
                </c:pt>
                <c:pt idx="321">
                  <c:v>1388</c:v>
                </c:pt>
                <c:pt idx="322">
                  <c:v>1389</c:v>
                </c:pt>
                <c:pt idx="323">
                  <c:v>1390</c:v>
                </c:pt>
                <c:pt idx="324">
                  <c:v>1391</c:v>
                </c:pt>
                <c:pt idx="325">
                  <c:v>1392</c:v>
                </c:pt>
                <c:pt idx="326">
                  <c:v>1393</c:v>
                </c:pt>
                <c:pt idx="327">
                  <c:v>1394</c:v>
                </c:pt>
                <c:pt idx="328">
                  <c:v>1395</c:v>
                </c:pt>
                <c:pt idx="329">
                  <c:v>1396</c:v>
                </c:pt>
                <c:pt idx="330">
                  <c:v>1397</c:v>
                </c:pt>
                <c:pt idx="331">
                  <c:v>1398</c:v>
                </c:pt>
                <c:pt idx="332">
                  <c:v>1399</c:v>
                </c:pt>
                <c:pt idx="333">
                  <c:v>1400</c:v>
                </c:pt>
                <c:pt idx="334">
                  <c:v>1401</c:v>
                </c:pt>
                <c:pt idx="335">
                  <c:v>1402</c:v>
                </c:pt>
                <c:pt idx="336">
                  <c:v>1403</c:v>
                </c:pt>
                <c:pt idx="337">
                  <c:v>1404</c:v>
                </c:pt>
                <c:pt idx="338">
                  <c:v>1405</c:v>
                </c:pt>
                <c:pt idx="339">
                  <c:v>1406</c:v>
                </c:pt>
                <c:pt idx="340">
                  <c:v>1407</c:v>
                </c:pt>
                <c:pt idx="341">
                  <c:v>1408</c:v>
                </c:pt>
                <c:pt idx="342">
                  <c:v>1409</c:v>
                </c:pt>
                <c:pt idx="343">
                  <c:v>1410</c:v>
                </c:pt>
                <c:pt idx="344">
                  <c:v>1411</c:v>
                </c:pt>
                <c:pt idx="345">
                  <c:v>1412</c:v>
                </c:pt>
                <c:pt idx="346">
                  <c:v>1413</c:v>
                </c:pt>
                <c:pt idx="347">
                  <c:v>1414</c:v>
                </c:pt>
                <c:pt idx="348">
                  <c:v>1415</c:v>
                </c:pt>
                <c:pt idx="349">
                  <c:v>1416</c:v>
                </c:pt>
                <c:pt idx="350">
                  <c:v>1417</c:v>
                </c:pt>
                <c:pt idx="351">
                  <c:v>1418</c:v>
                </c:pt>
                <c:pt idx="352">
                  <c:v>1419</c:v>
                </c:pt>
                <c:pt idx="353">
                  <c:v>1420</c:v>
                </c:pt>
                <c:pt idx="354">
                  <c:v>1421</c:v>
                </c:pt>
                <c:pt idx="355">
                  <c:v>1422</c:v>
                </c:pt>
                <c:pt idx="356">
                  <c:v>1423</c:v>
                </c:pt>
                <c:pt idx="357">
                  <c:v>1424</c:v>
                </c:pt>
                <c:pt idx="358">
                  <c:v>1425</c:v>
                </c:pt>
                <c:pt idx="359">
                  <c:v>1426</c:v>
                </c:pt>
                <c:pt idx="360">
                  <c:v>1427</c:v>
                </c:pt>
                <c:pt idx="361">
                  <c:v>1428</c:v>
                </c:pt>
                <c:pt idx="362">
                  <c:v>1429</c:v>
                </c:pt>
                <c:pt idx="363">
                  <c:v>1430</c:v>
                </c:pt>
                <c:pt idx="364">
                  <c:v>1431</c:v>
                </c:pt>
                <c:pt idx="365">
                  <c:v>1432</c:v>
                </c:pt>
                <c:pt idx="366">
                  <c:v>1433</c:v>
                </c:pt>
                <c:pt idx="367">
                  <c:v>1434</c:v>
                </c:pt>
                <c:pt idx="368">
                  <c:v>1435</c:v>
                </c:pt>
                <c:pt idx="369">
                  <c:v>1436</c:v>
                </c:pt>
                <c:pt idx="370">
                  <c:v>1437</c:v>
                </c:pt>
                <c:pt idx="371">
                  <c:v>1438</c:v>
                </c:pt>
                <c:pt idx="372">
                  <c:v>1439</c:v>
                </c:pt>
                <c:pt idx="373">
                  <c:v>1440</c:v>
                </c:pt>
                <c:pt idx="374">
                  <c:v>1441</c:v>
                </c:pt>
                <c:pt idx="375">
                  <c:v>1442</c:v>
                </c:pt>
                <c:pt idx="376">
                  <c:v>1443</c:v>
                </c:pt>
                <c:pt idx="377">
                  <c:v>1444</c:v>
                </c:pt>
                <c:pt idx="378">
                  <c:v>1445</c:v>
                </c:pt>
                <c:pt idx="379">
                  <c:v>1446</c:v>
                </c:pt>
                <c:pt idx="380">
                  <c:v>1447</c:v>
                </c:pt>
                <c:pt idx="381">
                  <c:v>1448</c:v>
                </c:pt>
                <c:pt idx="382">
                  <c:v>1449</c:v>
                </c:pt>
                <c:pt idx="383">
                  <c:v>1450</c:v>
                </c:pt>
                <c:pt idx="384">
                  <c:v>1451</c:v>
                </c:pt>
                <c:pt idx="385">
                  <c:v>1452</c:v>
                </c:pt>
                <c:pt idx="386">
                  <c:v>1453</c:v>
                </c:pt>
                <c:pt idx="387">
                  <c:v>1454</c:v>
                </c:pt>
                <c:pt idx="388">
                  <c:v>1455</c:v>
                </c:pt>
                <c:pt idx="389">
                  <c:v>1456</c:v>
                </c:pt>
                <c:pt idx="390">
                  <c:v>1457</c:v>
                </c:pt>
                <c:pt idx="391">
                  <c:v>1458</c:v>
                </c:pt>
                <c:pt idx="392">
                  <c:v>1459</c:v>
                </c:pt>
                <c:pt idx="393">
                  <c:v>1460</c:v>
                </c:pt>
                <c:pt idx="394">
                  <c:v>1461</c:v>
                </c:pt>
                <c:pt idx="395">
                  <c:v>1462</c:v>
                </c:pt>
                <c:pt idx="396">
                  <c:v>1463</c:v>
                </c:pt>
                <c:pt idx="397">
                  <c:v>1464</c:v>
                </c:pt>
                <c:pt idx="398">
                  <c:v>1465</c:v>
                </c:pt>
                <c:pt idx="399">
                  <c:v>1466</c:v>
                </c:pt>
                <c:pt idx="400">
                  <c:v>1467</c:v>
                </c:pt>
                <c:pt idx="401">
                  <c:v>1468</c:v>
                </c:pt>
                <c:pt idx="402">
                  <c:v>1469</c:v>
                </c:pt>
                <c:pt idx="403">
                  <c:v>1470</c:v>
                </c:pt>
                <c:pt idx="404">
                  <c:v>1471</c:v>
                </c:pt>
                <c:pt idx="405">
                  <c:v>1472</c:v>
                </c:pt>
                <c:pt idx="406">
                  <c:v>1473</c:v>
                </c:pt>
                <c:pt idx="407">
                  <c:v>1474</c:v>
                </c:pt>
                <c:pt idx="408">
                  <c:v>1475</c:v>
                </c:pt>
                <c:pt idx="409">
                  <c:v>1476</c:v>
                </c:pt>
                <c:pt idx="410">
                  <c:v>1477</c:v>
                </c:pt>
                <c:pt idx="411">
                  <c:v>1478</c:v>
                </c:pt>
                <c:pt idx="412">
                  <c:v>1479</c:v>
                </c:pt>
                <c:pt idx="413">
                  <c:v>1480</c:v>
                </c:pt>
                <c:pt idx="414">
                  <c:v>1481</c:v>
                </c:pt>
                <c:pt idx="415">
                  <c:v>1482</c:v>
                </c:pt>
                <c:pt idx="416">
                  <c:v>1483</c:v>
                </c:pt>
                <c:pt idx="417">
                  <c:v>1484</c:v>
                </c:pt>
                <c:pt idx="418">
                  <c:v>1485</c:v>
                </c:pt>
                <c:pt idx="419">
                  <c:v>1486</c:v>
                </c:pt>
                <c:pt idx="420">
                  <c:v>1487</c:v>
                </c:pt>
                <c:pt idx="421">
                  <c:v>1488</c:v>
                </c:pt>
                <c:pt idx="422">
                  <c:v>1489</c:v>
                </c:pt>
                <c:pt idx="423">
                  <c:v>1490</c:v>
                </c:pt>
                <c:pt idx="424">
                  <c:v>1491</c:v>
                </c:pt>
                <c:pt idx="425">
                  <c:v>1492</c:v>
                </c:pt>
                <c:pt idx="426">
                  <c:v>1493</c:v>
                </c:pt>
                <c:pt idx="427">
                  <c:v>1494</c:v>
                </c:pt>
                <c:pt idx="428">
                  <c:v>1495</c:v>
                </c:pt>
                <c:pt idx="429">
                  <c:v>1496</c:v>
                </c:pt>
                <c:pt idx="430">
                  <c:v>1497</c:v>
                </c:pt>
                <c:pt idx="431">
                  <c:v>1498</c:v>
                </c:pt>
                <c:pt idx="432">
                  <c:v>1499</c:v>
                </c:pt>
                <c:pt idx="433">
                  <c:v>1500</c:v>
                </c:pt>
                <c:pt idx="434">
                  <c:v>1501</c:v>
                </c:pt>
                <c:pt idx="435">
                  <c:v>1502</c:v>
                </c:pt>
                <c:pt idx="436">
                  <c:v>1503</c:v>
                </c:pt>
                <c:pt idx="437">
                  <c:v>1504</c:v>
                </c:pt>
                <c:pt idx="438">
                  <c:v>1505</c:v>
                </c:pt>
                <c:pt idx="439">
                  <c:v>1506</c:v>
                </c:pt>
                <c:pt idx="440">
                  <c:v>1507</c:v>
                </c:pt>
                <c:pt idx="441">
                  <c:v>1508</c:v>
                </c:pt>
                <c:pt idx="442">
                  <c:v>1509</c:v>
                </c:pt>
                <c:pt idx="443">
                  <c:v>1510</c:v>
                </c:pt>
                <c:pt idx="444">
                  <c:v>1511</c:v>
                </c:pt>
                <c:pt idx="445">
                  <c:v>1512</c:v>
                </c:pt>
                <c:pt idx="446">
                  <c:v>1513</c:v>
                </c:pt>
                <c:pt idx="447">
                  <c:v>1514</c:v>
                </c:pt>
                <c:pt idx="448">
                  <c:v>1515</c:v>
                </c:pt>
                <c:pt idx="449">
                  <c:v>1516</c:v>
                </c:pt>
                <c:pt idx="450">
                  <c:v>1517</c:v>
                </c:pt>
                <c:pt idx="451">
                  <c:v>1518</c:v>
                </c:pt>
                <c:pt idx="452">
                  <c:v>1519</c:v>
                </c:pt>
                <c:pt idx="453">
                  <c:v>1520</c:v>
                </c:pt>
                <c:pt idx="454">
                  <c:v>1521</c:v>
                </c:pt>
                <c:pt idx="455">
                  <c:v>1522</c:v>
                </c:pt>
                <c:pt idx="456">
                  <c:v>1523</c:v>
                </c:pt>
                <c:pt idx="457">
                  <c:v>1524</c:v>
                </c:pt>
                <c:pt idx="458">
                  <c:v>1525</c:v>
                </c:pt>
                <c:pt idx="459">
                  <c:v>1526</c:v>
                </c:pt>
                <c:pt idx="460">
                  <c:v>1527</c:v>
                </c:pt>
                <c:pt idx="461">
                  <c:v>1528</c:v>
                </c:pt>
                <c:pt idx="462">
                  <c:v>1529</c:v>
                </c:pt>
                <c:pt idx="463">
                  <c:v>1530</c:v>
                </c:pt>
                <c:pt idx="464">
                  <c:v>1531</c:v>
                </c:pt>
                <c:pt idx="465">
                  <c:v>1532</c:v>
                </c:pt>
                <c:pt idx="466">
                  <c:v>1533</c:v>
                </c:pt>
                <c:pt idx="467">
                  <c:v>1534</c:v>
                </c:pt>
                <c:pt idx="468">
                  <c:v>1535</c:v>
                </c:pt>
                <c:pt idx="469">
                  <c:v>1536</c:v>
                </c:pt>
                <c:pt idx="470">
                  <c:v>1537</c:v>
                </c:pt>
                <c:pt idx="471">
                  <c:v>1538</c:v>
                </c:pt>
                <c:pt idx="472">
                  <c:v>1539</c:v>
                </c:pt>
                <c:pt idx="473">
                  <c:v>1540</c:v>
                </c:pt>
                <c:pt idx="474">
                  <c:v>1541</c:v>
                </c:pt>
                <c:pt idx="475">
                  <c:v>1542</c:v>
                </c:pt>
                <c:pt idx="476">
                  <c:v>1543</c:v>
                </c:pt>
                <c:pt idx="477">
                  <c:v>1544</c:v>
                </c:pt>
                <c:pt idx="478">
                  <c:v>1545</c:v>
                </c:pt>
                <c:pt idx="479">
                  <c:v>1546</c:v>
                </c:pt>
                <c:pt idx="480">
                  <c:v>1547</c:v>
                </c:pt>
                <c:pt idx="481">
                  <c:v>1548</c:v>
                </c:pt>
                <c:pt idx="482">
                  <c:v>1549</c:v>
                </c:pt>
                <c:pt idx="483">
                  <c:v>1550</c:v>
                </c:pt>
                <c:pt idx="484">
                  <c:v>1551</c:v>
                </c:pt>
                <c:pt idx="485">
                  <c:v>1552</c:v>
                </c:pt>
                <c:pt idx="486">
                  <c:v>1553</c:v>
                </c:pt>
                <c:pt idx="487">
                  <c:v>1554</c:v>
                </c:pt>
                <c:pt idx="488">
                  <c:v>1555</c:v>
                </c:pt>
                <c:pt idx="489">
                  <c:v>1556</c:v>
                </c:pt>
                <c:pt idx="490">
                  <c:v>1557</c:v>
                </c:pt>
                <c:pt idx="491">
                  <c:v>1558</c:v>
                </c:pt>
                <c:pt idx="492">
                  <c:v>1559</c:v>
                </c:pt>
                <c:pt idx="493">
                  <c:v>1560</c:v>
                </c:pt>
                <c:pt idx="494">
                  <c:v>1561</c:v>
                </c:pt>
                <c:pt idx="495">
                  <c:v>1562</c:v>
                </c:pt>
                <c:pt idx="496">
                  <c:v>1563</c:v>
                </c:pt>
                <c:pt idx="497">
                  <c:v>1564</c:v>
                </c:pt>
                <c:pt idx="498">
                  <c:v>1565</c:v>
                </c:pt>
                <c:pt idx="499">
                  <c:v>1566</c:v>
                </c:pt>
                <c:pt idx="500">
                  <c:v>1567</c:v>
                </c:pt>
                <c:pt idx="501">
                  <c:v>1568</c:v>
                </c:pt>
                <c:pt idx="502">
                  <c:v>1569</c:v>
                </c:pt>
                <c:pt idx="503">
                  <c:v>1570</c:v>
                </c:pt>
                <c:pt idx="504">
                  <c:v>1571</c:v>
                </c:pt>
                <c:pt idx="505">
                  <c:v>1572</c:v>
                </c:pt>
                <c:pt idx="506">
                  <c:v>1573</c:v>
                </c:pt>
                <c:pt idx="507">
                  <c:v>1574</c:v>
                </c:pt>
                <c:pt idx="508">
                  <c:v>1575</c:v>
                </c:pt>
                <c:pt idx="509">
                  <c:v>1576</c:v>
                </c:pt>
                <c:pt idx="510">
                  <c:v>1577</c:v>
                </c:pt>
                <c:pt idx="511">
                  <c:v>1578</c:v>
                </c:pt>
                <c:pt idx="512">
                  <c:v>1579</c:v>
                </c:pt>
                <c:pt idx="513">
                  <c:v>1580</c:v>
                </c:pt>
                <c:pt idx="514">
                  <c:v>1581</c:v>
                </c:pt>
                <c:pt idx="515">
                  <c:v>1582</c:v>
                </c:pt>
                <c:pt idx="516">
                  <c:v>1583</c:v>
                </c:pt>
                <c:pt idx="517">
                  <c:v>1584</c:v>
                </c:pt>
                <c:pt idx="518">
                  <c:v>1585</c:v>
                </c:pt>
                <c:pt idx="519">
                  <c:v>1586</c:v>
                </c:pt>
                <c:pt idx="520">
                  <c:v>1587</c:v>
                </c:pt>
                <c:pt idx="521">
                  <c:v>1588</c:v>
                </c:pt>
                <c:pt idx="522">
                  <c:v>1589</c:v>
                </c:pt>
                <c:pt idx="523">
                  <c:v>1590</c:v>
                </c:pt>
                <c:pt idx="524">
                  <c:v>1591</c:v>
                </c:pt>
                <c:pt idx="525">
                  <c:v>1592</c:v>
                </c:pt>
                <c:pt idx="526">
                  <c:v>1593</c:v>
                </c:pt>
                <c:pt idx="527">
                  <c:v>1594</c:v>
                </c:pt>
                <c:pt idx="528">
                  <c:v>1595</c:v>
                </c:pt>
                <c:pt idx="529">
                  <c:v>1596</c:v>
                </c:pt>
                <c:pt idx="530">
                  <c:v>1597</c:v>
                </c:pt>
                <c:pt idx="531">
                  <c:v>1598</c:v>
                </c:pt>
                <c:pt idx="532">
                  <c:v>1599</c:v>
                </c:pt>
                <c:pt idx="533">
                  <c:v>1600</c:v>
                </c:pt>
                <c:pt idx="534">
                  <c:v>1601</c:v>
                </c:pt>
                <c:pt idx="535">
                  <c:v>1602</c:v>
                </c:pt>
                <c:pt idx="536">
                  <c:v>1603</c:v>
                </c:pt>
                <c:pt idx="537">
                  <c:v>1604</c:v>
                </c:pt>
                <c:pt idx="538">
                  <c:v>1605</c:v>
                </c:pt>
                <c:pt idx="539">
                  <c:v>1606</c:v>
                </c:pt>
                <c:pt idx="540">
                  <c:v>1607</c:v>
                </c:pt>
                <c:pt idx="541">
                  <c:v>1608</c:v>
                </c:pt>
                <c:pt idx="542">
                  <c:v>1609</c:v>
                </c:pt>
                <c:pt idx="543">
                  <c:v>1610</c:v>
                </c:pt>
                <c:pt idx="544">
                  <c:v>1611</c:v>
                </c:pt>
                <c:pt idx="545">
                  <c:v>1612</c:v>
                </c:pt>
                <c:pt idx="546">
                  <c:v>1613</c:v>
                </c:pt>
                <c:pt idx="547">
                  <c:v>1614</c:v>
                </c:pt>
                <c:pt idx="548">
                  <c:v>1615</c:v>
                </c:pt>
                <c:pt idx="549">
                  <c:v>1616</c:v>
                </c:pt>
                <c:pt idx="550">
                  <c:v>1617</c:v>
                </c:pt>
                <c:pt idx="551">
                  <c:v>1618</c:v>
                </c:pt>
                <c:pt idx="552">
                  <c:v>1619</c:v>
                </c:pt>
                <c:pt idx="553">
                  <c:v>1620</c:v>
                </c:pt>
                <c:pt idx="554">
                  <c:v>1621</c:v>
                </c:pt>
                <c:pt idx="555">
                  <c:v>1622</c:v>
                </c:pt>
                <c:pt idx="556">
                  <c:v>1623</c:v>
                </c:pt>
                <c:pt idx="557">
                  <c:v>1624</c:v>
                </c:pt>
                <c:pt idx="558">
                  <c:v>1625</c:v>
                </c:pt>
                <c:pt idx="559">
                  <c:v>1626</c:v>
                </c:pt>
                <c:pt idx="560">
                  <c:v>1627</c:v>
                </c:pt>
                <c:pt idx="561">
                  <c:v>1628</c:v>
                </c:pt>
                <c:pt idx="562">
                  <c:v>1629</c:v>
                </c:pt>
                <c:pt idx="563">
                  <c:v>1630</c:v>
                </c:pt>
                <c:pt idx="564">
                  <c:v>1631</c:v>
                </c:pt>
                <c:pt idx="565">
                  <c:v>1632</c:v>
                </c:pt>
                <c:pt idx="566">
                  <c:v>1633</c:v>
                </c:pt>
                <c:pt idx="567">
                  <c:v>1634</c:v>
                </c:pt>
                <c:pt idx="568">
                  <c:v>1635</c:v>
                </c:pt>
                <c:pt idx="569">
                  <c:v>1636</c:v>
                </c:pt>
                <c:pt idx="570">
                  <c:v>1637</c:v>
                </c:pt>
                <c:pt idx="571">
                  <c:v>1638</c:v>
                </c:pt>
                <c:pt idx="572">
                  <c:v>1639</c:v>
                </c:pt>
                <c:pt idx="573">
                  <c:v>1640</c:v>
                </c:pt>
                <c:pt idx="574">
                  <c:v>1641</c:v>
                </c:pt>
                <c:pt idx="575">
                  <c:v>1642</c:v>
                </c:pt>
                <c:pt idx="576">
                  <c:v>1643</c:v>
                </c:pt>
                <c:pt idx="577">
                  <c:v>1644</c:v>
                </c:pt>
                <c:pt idx="578">
                  <c:v>1645</c:v>
                </c:pt>
                <c:pt idx="579">
                  <c:v>1646</c:v>
                </c:pt>
                <c:pt idx="580">
                  <c:v>1647</c:v>
                </c:pt>
                <c:pt idx="581">
                  <c:v>1648</c:v>
                </c:pt>
                <c:pt idx="582">
                  <c:v>1649</c:v>
                </c:pt>
                <c:pt idx="583">
                  <c:v>1650</c:v>
                </c:pt>
                <c:pt idx="584">
                  <c:v>1651</c:v>
                </c:pt>
                <c:pt idx="585">
                  <c:v>1652</c:v>
                </c:pt>
                <c:pt idx="586">
                  <c:v>1653</c:v>
                </c:pt>
                <c:pt idx="587">
                  <c:v>1654</c:v>
                </c:pt>
                <c:pt idx="588">
                  <c:v>1655</c:v>
                </c:pt>
                <c:pt idx="589">
                  <c:v>1656</c:v>
                </c:pt>
                <c:pt idx="590">
                  <c:v>1657</c:v>
                </c:pt>
                <c:pt idx="591">
                  <c:v>1658</c:v>
                </c:pt>
                <c:pt idx="592">
                  <c:v>1659</c:v>
                </c:pt>
                <c:pt idx="593">
                  <c:v>1660</c:v>
                </c:pt>
                <c:pt idx="594">
                  <c:v>1661</c:v>
                </c:pt>
                <c:pt idx="595">
                  <c:v>1662</c:v>
                </c:pt>
                <c:pt idx="596">
                  <c:v>1663</c:v>
                </c:pt>
                <c:pt idx="597">
                  <c:v>1664</c:v>
                </c:pt>
                <c:pt idx="598">
                  <c:v>1665</c:v>
                </c:pt>
                <c:pt idx="599">
                  <c:v>1666</c:v>
                </c:pt>
                <c:pt idx="600">
                  <c:v>1667</c:v>
                </c:pt>
                <c:pt idx="601">
                  <c:v>1668</c:v>
                </c:pt>
                <c:pt idx="602">
                  <c:v>1669</c:v>
                </c:pt>
                <c:pt idx="603">
                  <c:v>1670</c:v>
                </c:pt>
                <c:pt idx="604">
                  <c:v>1671</c:v>
                </c:pt>
                <c:pt idx="605">
                  <c:v>1672</c:v>
                </c:pt>
                <c:pt idx="606">
                  <c:v>1673</c:v>
                </c:pt>
                <c:pt idx="607">
                  <c:v>1674</c:v>
                </c:pt>
                <c:pt idx="608">
                  <c:v>1675</c:v>
                </c:pt>
                <c:pt idx="609">
                  <c:v>1676</c:v>
                </c:pt>
                <c:pt idx="610">
                  <c:v>1677</c:v>
                </c:pt>
                <c:pt idx="611">
                  <c:v>1678</c:v>
                </c:pt>
                <c:pt idx="612">
                  <c:v>1679</c:v>
                </c:pt>
                <c:pt idx="613">
                  <c:v>1680</c:v>
                </c:pt>
                <c:pt idx="614">
                  <c:v>1681</c:v>
                </c:pt>
                <c:pt idx="615">
                  <c:v>1682</c:v>
                </c:pt>
                <c:pt idx="616">
                  <c:v>1683</c:v>
                </c:pt>
                <c:pt idx="617">
                  <c:v>1684</c:v>
                </c:pt>
                <c:pt idx="618">
                  <c:v>1685</c:v>
                </c:pt>
                <c:pt idx="619">
                  <c:v>1686</c:v>
                </c:pt>
                <c:pt idx="620">
                  <c:v>1687</c:v>
                </c:pt>
                <c:pt idx="621">
                  <c:v>1688</c:v>
                </c:pt>
                <c:pt idx="622">
                  <c:v>1689</c:v>
                </c:pt>
                <c:pt idx="623">
                  <c:v>1690</c:v>
                </c:pt>
                <c:pt idx="624">
                  <c:v>1691</c:v>
                </c:pt>
                <c:pt idx="625">
                  <c:v>1692</c:v>
                </c:pt>
                <c:pt idx="626">
                  <c:v>1693</c:v>
                </c:pt>
                <c:pt idx="627">
                  <c:v>1694</c:v>
                </c:pt>
                <c:pt idx="628">
                  <c:v>1695</c:v>
                </c:pt>
                <c:pt idx="629">
                  <c:v>1696</c:v>
                </c:pt>
                <c:pt idx="630">
                  <c:v>1697</c:v>
                </c:pt>
                <c:pt idx="631">
                  <c:v>1698</c:v>
                </c:pt>
                <c:pt idx="632">
                  <c:v>1699</c:v>
                </c:pt>
                <c:pt idx="633">
                  <c:v>1700</c:v>
                </c:pt>
                <c:pt idx="634">
                  <c:v>1701</c:v>
                </c:pt>
                <c:pt idx="635">
                  <c:v>1702</c:v>
                </c:pt>
                <c:pt idx="636">
                  <c:v>1703</c:v>
                </c:pt>
                <c:pt idx="637">
                  <c:v>1704</c:v>
                </c:pt>
                <c:pt idx="638">
                  <c:v>1705</c:v>
                </c:pt>
                <c:pt idx="639">
                  <c:v>1706</c:v>
                </c:pt>
                <c:pt idx="640">
                  <c:v>1707</c:v>
                </c:pt>
                <c:pt idx="641">
                  <c:v>1708</c:v>
                </c:pt>
                <c:pt idx="642">
                  <c:v>1709</c:v>
                </c:pt>
                <c:pt idx="643">
                  <c:v>1710</c:v>
                </c:pt>
                <c:pt idx="644">
                  <c:v>1711</c:v>
                </c:pt>
                <c:pt idx="645">
                  <c:v>1712</c:v>
                </c:pt>
                <c:pt idx="646">
                  <c:v>1713</c:v>
                </c:pt>
                <c:pt idx="647">
                  <c:v>1714</c:v>
                </c:pt>
                <c:pt idx="648">
                  <c:v>1715</c:v>
                </c:pt>
                <c:pt idx="649">
                  <c:v>1716</c:v>
                </c:pt>
                <c:pt idx="650">
                  <c:v>1717</c:v>
                </c:pt>
                <c:pt idx="651">
                  <c:v>1718</c:v>
                </c:pt>
                <c:pt idx="652">
                  <c:v>1719</c:v>
                </c:pt>
                <c:pt idx="653">
                  <c:v>1720</c:v>
                </c:pt>
                <c:pt idx="654">
                  <c:v>1721</c:v>
                </c:pt>
                <c:pt idx="655">
                  <c:v>1722</c:v>
                </c:pt>
                <c:pt idx="656">
                  <c:v>1723</c:v>
                </c:pt>
                <c:pt idx="657">
                  <c:v>1724</c:v>
                </c:pt>
                <c:pt idx="658">
                  <c:v>1725</c:v>
                </c:pt>
                <c:pt idx="659">
                  <c:v>1726</c:v>
                </c:pt>
                <c:pt idx="660">
                  <c:v>1727</c:v>
                </c:pt>
                <c:pt idx="661">
                  <c:v>1728</c:v>
                </c:pt>
                <c:pt idx="662">
                  <c:v>1729</c:v>
                </c:pt>
                <c:pt idx="663">
                  <c:v>1730</c:v>
                </c:pt>
                <c:pt idx="664">
                  <c:v>1731</c:v>
                </c:pt>
                <c:pt idx="665">
                  <c:v>1732</c:v>
                </c:pt>
                <c:pt idx="666">
                  <c:v>1733</c:v>
                </c:pt>
                <c:pt idx="667">
                  <c:v>1734</c:v>
                </c:pt>
                <c:pt idx="668">
                  <c:v>1735</c:v>
                </c:pt>
                <c:pt idx="669">
                  <c:v>1736</c:v>
                </c:pt>
                <c:pt idx="670">
                  <c:v>1737</c:v>
                </c:pt>
                <c:pt idx="671">
                  <c:v>1738</c:v>
                </c:pt>
                <c:pt idx="672">
                  <c:v>1739</c:v>
                </c:pt>
                <c:pt idx="673">
                  <c:v>1740</c:v>
                </c:pt>
                <c:pt idx="674">
                  <c:v>1741</c:v>
                </c:pt>
                <c:pt idx="675">
                  <c:v>1742</c:v>
                </c:pt>
                <c:pt idx="676">
                  <c:v>1743</c:v>
                </c:pt>
                <c:pt idx="677">
                  <c:v>1744</c:v>
                </c:pt>
                <c:pt idx="678">
                  <c:v>1745</c:v>
                </c:pt>
                <c:pt idx="679">
                  <c:v>1746</c:v>
                </c:pt>
                <c:pt idx="680">
                  <c:v>1747</c:v>
                </c:pt>
                <c:pt idx="681">
                  <c:v>1748</c:v>
                </c:pt>
                <c:pt idx="682">
                  <c:v>1749</c:v>
                </c:pt>
                <c:pt idx="683">
                  <c:v>1750</c:v>
                </c:pt>
                <c:pt idx="684">
                  <c:v>1751</c:v>
                </c:pt>
                <c:pt idx="685">
                  <c:v>1752</c:v>
                </c:pt>
                <c:pt idx="686">
                  <c:v>1753</c:v>
                </c:pt>
                <c:pt idx="687">
                  <c:v>1754</c:v>
                </c:pt>
                <c:pt idx="688">
                  <c:v>1755</c:v>
                </c:pt>
                <c:pt idx="689">
                  <c:v>1756</c:v>
                </c:pt>
                <c:pt idx="690">
                  <c:v>1757</c:v>
                </c:pt>
                <c:pt idx="691">
                  <c:v>1758</c:v>
                </c:pt>
                <c:pt idx="692">
                  <c:v>1759</c:v>
                </c:pt>
                <c:pt idx="693">
                  <c:v>1760</c:v>
                </c:pt>
                <c:pt idx="694">
                  <c:v>1761</c:v>
                </c:pt>
                <c:pt idx="695">
                  <c:v>1762</c:v>
                </c:pt>
                <c:pt idx="696">
                  <c:v>1763</c:v>
                </c:pt>
                <c:pt idx="697">
                  <c:v>1764</c:v>
                </c:pt>
                <c:pt idx="698">
                  <c:v>1765</c:v>
                </c:pt>
                <c:pt idx="699">
                  <c:v>1766</c:v>
                </c:pt>
                <c:pt idx="700">
                  <c:v>1767</c:v>
                </c:pt>
                <c:pt idx="701">
                  <c:v>1768</c:v>
                </c:pt>
                <c:pt idx="702">
                  <c:v>1769</c:v>
                </c:pt>
                <c:pt idx="703">
                  <c:v>1770</c:v>
                </c:pt>
                <c:pt idx="704">
                  <c:v>1771</c:v>
                </c:pt>
                <c:pt idx="705">
                  <c:v>1772</c:v>
                </c:pt>
                <c:pt idx="706">
                  <c:v>1773</c:v>
                </c:pt>
                <c:pt idx="707">
                  <c:v>1774</c:v>
                </c:pt>
                <c:pt idx="708">
                  <c:v>1775</c:v>
                </c:pt>
                <c:pt idx="709">
                  <c:v>1776</c:v>
                </c:pt>
                <c:pt idx="710">
                  <c:v>1777</c:v>
                </c:pt>
                <c:pt idx="711">
                  <c:v>1778</c:v>
                </c:pt>
                <c:pt idx="712">
                  <c:v>1779</c:v>
                </c:pt>
                <c:pt idx="713">
                  <c:v>1780</c:v>
                </c:pt>
                <c:pt idx="714">
                  <c:v>1781</c:v>
                </c:pt>
                <c:pt idx="715">
                  <c:v>1782</c:v>
                </c:pt>
                <c:pt idx="716">
                  <c:v>1783</c:v>
                </c:pt>
                <c:pt idx="717">
                  <c:v>1784</c:v>
                </c:pt>
                <c:pt idx="718">
                  <c:v>1785</c:v>
                </c:pt>
                <c:pt idx="719">
                  <c:v>1786</c:v>
                </c:pt>
                <c:pt idx="720">
                  <c:v>1787</c:v>
                </c:pt>
                <c:pt idx="721">
                  <c:v>1788</c:v>
                </c:pt>
                <c:pt idx="722">
                  <c:v>1789</c:v>
                </c:pt>
                <c:pt idx="723">
                  <c:v>1790</c:v>
                </c:pt>
                <c:pt idx="724">
                  <c:v>1791</c:v>
                </c:pt>
                <c:pt idx="725">
                  <c:v>1792</c:v>
                </c:pt>
                <c:pt idx="726">
                  <c:v>1793</c:v>
                </c:pt>
                <c:pt idx="727">
                  <c:v>1794</c:v>
                </c:pt>
                <c:pt idx="728">
                  <c:v>1795</c:v>
                </c:pt>
                <c:pt idx="729">
                  <c:v>1796</c:v>
                </c:pt>
                <c:pt idx="730">
                  <c:v>1797</c:v>
                </c:pt>
                <c:pt idx="731">
                  <c:v>1798</c:v>
                </c:pt>
                <c:pt idx="732">
                  <c:v>1799</c:v>
                </c:pt>
                <c:pt idx="733">
                  <c:v>1800</c:v>
                </c:pt>
                <c:pt idx="734">
                  <c:v>1801</c:v>
                </c:pt>
                <c:pt idx="735">
                  <c:v>1802</c:v>
                </c:pt>
                <c:pt idx="736">
                  <c:v>1803</c:v>
                </c:pt>
                <c:pt idx="737">
                  <c:v>1804</c:v>
                </c:pt>
                <c:pt idx="738">
                  <c:v>1805</c:v>
                </c:pt>
                <c:pt idx="739">
                  <c:v>1806</c:v>
                </c:pt>
                <c:pt idx="740">
                  <c:v>1807</c:v>
                </c:pt>
                <c:pt idx="741">
                  <c:v>1808</c:v>
                </c:pt>
                <c:pt idx="742">
                  <c:v>1809</c:v>
                </c:pt>
                <c:pt idx="743">
                  <c:v>1810</c:v>
                </c:pt>
                <c:pt idx="744">
                  <c:v>1811</c:v>
                </c:pt>
                <c:pt idx="745">
                  <c:v>1812</c:v>
                </c:pt>
                <c:pt idx="746">
                  <c:v>1813</c:v>
                </c:pt>
                <c:pt idx="747">
                  <c:v>1814</c:v>
                </c:pt>
                <c:pt idx="748">
                  <c:v>1815</c:v>
                </c:pt>
                <c:pt idx="749">
                  <c:v>1816</c:v>
                </c:pt>
                <c:pt idx="750">
                  <c:v>1817</c:v>
                </c:pt>
                <c:pt idx="751">
                  <c:v>1818</c:v>
                </c:pt>
                <c:pt idx="752">
                  <c:v>1819</c:v>
                </c:pt>
                <c:pt idx="753">
                  <c:v>1820</c:v>
                </c:pt>
                <c:pt idx="754">
                  <c:v>1821</c:v>
                </c:pt>
                <c:pt idx="755">
                  <c:v>1822</c:v>
                </c:pt>
                <c:pt idx="756">
                  <c:v>1823</c:v>
                </c:pt>
                <c:pt idx="757">
                  <c:v>1824</c:v>
                </c:pt>
                <c:pt idx="758">
                  <c:v>1825</c:v>
                </c:pt>
                <c:pt idx="759">
                  <c:v>1826</c:v>
                </c:pt>
                <c:pt idx="760">
                  <c:v>1827</c:v>
                </c:pt>
                <c:pt idx="761">
                  <c:v>1828</c:v>
                </c:pt>
                <c:pt idx="762">
                  <c:v>1829</c:v>
                </c:pt>
                <c:pt idx="763">
                  <c:v>1830</c:v>
                </c:pt>
                <c:pt idx="764">
                  <c:v>1831</c:v>
                </c:pt>
                <c:pt idx="765">
                  <c:v>1832</c:v>
                </c:pt>
                <c:pt idx="766">
                  <c:v>1833</c:v>
                </c:pt>
                <c:pt idx="767">
                  <c:v>1834</c:v>
                </c:pt>
                <c:pt idx="768">
                  <c:v>1835</c:v>
                </c:pt>
                <c:pt idx="769">
                  <c:v>1836</c:v>
                </c:pt>
                <c:pt idx="770">
                  <c:v>1837</c:v>
                </c:pt>
                <c:pt idx="771">
                  <c:v>1838</c:v>
                </c:pt>
                <c:pt idx="772">
                  <c:v>1839</c:v>
                </c:pt>
                <c:pt idx="773">
                  <c:v>1840</c:v>
                </c:pt>
                <c:pt idx="774">
                  <c:v>1841</c:v>
                </c:pt>
                <c:pt idx="775">
                  <c:v>1842</c:v>
                </c:pt>
                <c:pt idx="776">
                  <c:v>1843</c:v>
                </c:pt>
                <c:pt idx="777">
                  <c:v>1844</c:v>
                </c:pt>
                <c:pt idx="778">
                  <c:v>1845</c:v>
                </c:pt>
                <c:pt idx="779">
                  <c:v>1846</c:v>
                </c:pt>
                <c:pt idx="780">
                  <c:v>1847</c:v>
                </c:pt>
                <c:pt idx="781">
                  <c:v>1848</c:v>
                </c:pt>
                <c:pt idx="782">
                  <c:v>1849</c:v>
                </c:pt>
                <c:pt idx="783">
                  <c:v>1850</c:v>
                </c:pt>
                <c:pt idx="784">
                  <c:v>1851</c:v>
                </c:pt>
                <c:pt idx="785">
                  <c:v>1852</c:v>
                </c:pt>
                <c:pt idx="786">
                  <c:v>1853</c:v>
                </c:pt>
                <c:pt idx="787">
                  <c:v>1854</c:v>
                </c:pt>
                <c:pt idx="788">
                  <c:v>1855</c:v>
                </c:pt>
                <c:pt idx="789">
                  <c:v>1856</c:v>
                </c:pt>
                <c:pt idx="790">
                  <c:v>1857</c:v>
                </c:pt>
                <c:pt idx="791">
                  <c:v>1858</c:v>
                </c:pt>
                <c:pt idx="792">
                  <c:v>1859</c:v>
                </c:pt>
                <c:pt idx="793">
                  <c:v>1860</c:v>
                </c:pt>
                <c:pt idx="794">
                  <c:v>1861</c:v>
                </c:pt>
                <c:pt idx="795">
                  <c:v>1862</c:v>
                </c:pt>
                <c:pt idx="796">
                  <c:v>1863</c:v>
                </c:pt>
                <c:pt idx="797">
                  <c:v>1864</c:v>
                </c:pt>
                <c:pt idx="798">
                  <c:v>1865</c:v>
                </c:pt>
                <c:pt idx="799">
                  <c:v>1866</c:v>
                </c:pt>
                <c:pt idx="800">
                  <c:v>1867</c:v>
                </c:pt>
                <c:pt idx="801">
                  <c:v>1868</c:v>
                </c:pt>
                <c:pt idx="802">
                  <c:v>1869</c:v>
                </c:pt>
                <c:pt idx="803">
                  <c:v>1870</c:v>
                </c:pt>
                <c:pt idx="804">
                  <c:v>1871</c:v>
                </c:pt>
                <c:pt idx="805">
                  <c:v>1872</c:v>
                </c:pt>
                <c:pt idx="806">
                  <c:v>1873</c:v>
                </c:pt>
                <c:pt idx="807">
                  <c:v>1874</c:v>
                </c:pt>
                <c:pt idx="808">
                  <c:v>1875</c:v>
                </c:pt>
                <c:pt idx="809">
                  <c:v>1876</c:v>
                </c:pt>
                <c:pt idx="810">
                  <c:v>1877</c:v>
                </c:pt>
                <c:pt idx="811">
                  <c:v>1878</c:v>
                </c:pt>
                <c:pt idx="812">
                  <c:v>1879</c:v>
                </c:pt>
                <c:pt idx="813">
                  <c:v>1880</c:v>
                </c:pt>
                <c:pt idx="814">
                  <c:v>1881</c:v>
                </c:pt>
                <c:pt idx="815">
                  <c:v>1882</c:v>
                </c:pt>
                <c:pt idx="816">
                  <c:v>1883</c:v>
                </c:pt>
                <c:pt idx="817">
                  <c:v>1884</c:v>
                </c:pt>
                <c:pt idx="818">
                  <c:v>1885</c:v>
                </c:pt>
                <c:pt idx="819">
                  <c:v>1886</c:v>
                </c:pt>
                <c:pt idx="820">
                  <c:v>1887</c:v>
                </c:pt>
                <c:pt idx="821">
                  <c:v>1888</c:v>
                </c:pt>
                <c:pt idx="822">
                  <c:v>1889</c:v>
                </c:pt>
                <c:pt idx="823">
                  <c:v>1890</c:v>
                </c:pt>
                <c:pt idx="824">
                  <c:v>1891</c:v>
                </c:pt>
                <c:pt idx="825">
                  <c:v>1892</c:v>
                </c:pt>
                <c:pt idx="826">
                  <c:v>1893</c:v>
                </c:pt>
                <c:pt idx="827">
                  <c:v>1894</c:v>
                </c:pt>
                <c:pt idx="828">
                  <c:v>1895</c:v>
                </c:pt>
                <c:pt idx="829">
                  <c:v>1896</c:v>
                </c:pt>
                <c:pt idx="830">
                  <c:v>1897</c:v>
                </c:pt>
                <c:pt idx="831">
                  <c:v>1898</c:v>
                </c:pt>
                <c:pt idx="832">
                  <c:v>1899</c:v>
                </c:pt>
                <c:pt idx="833">
                  <c:v>1900</c:v>
                </c:pt>
                <c:pt idx="834">
                  <c:v>1901</c:v>
                </c:pt>
                <c:pt idx="835">
                  <c:v>1902</c:v>
                </c:pt>
                <c:pt idx="836">
                  <c:v>1903</c:v>
                </c:pt>
                <c:pt idx="837">
                  <c:v>1904</c:v>
                </c:pt>
                <c:pt idx="838">
                  <c:v>1905</c:v>
                </c:pt>
                <c:pt idx="839">
                  <c:v>1906</c:v>
                </c:pt>
                <c:pt idx="840">
                  <c:v>1907</c:v>
                </c:pt>
                <c:pt idx="841">
                  <c:v>1908</c:v>
                </c:pt>
                <c:pt idx="842">
                  <c:v>1909</c:v>
                </c:pt>
                <c:pt idx="843">
                  <c:v>1910</c:v>
                </c:pt>
                <c:pt idx="844">
                  <c:v>1911</c:v>
                </c:pt>
                <c:pt idx="845">
                  <c:v>1912</c:v>
                </c:pt>
                <c:pt idx="846">
                  <c:v>1913</c:v>
                </c:pt>
                <c:pt idx="847">
                  <c:v>1914</c:v>
                </c:pt>
                <c:pt idx="848">
                  <c:v>1915</c:v>
                </c:pt>
                <c:pt idx="849">
                  <c:v>1916</c:v>
                </c:pt>
                <c:pt idx="850">
                  <c:v>1917</c:v>
                </c:pt>
                <c:pt idx="851">
                  <c:v>1918</c:v>
                </c:pt>
                <c:pt idx="852">
                  <c:v>1919</c:v>
                </c:pt>
                <c:pt idx="853">
                  <c:v>1920</c:v>
                </c:pt>
                <c:pt idx="854">
                  <c:v>1921</c:v>
                </c:pt>
                <c:pt idx="855">
                  <c:v>1922</c:v>
                </c:pt>
                <c:pt idx="856">
                  <c:v>1923</c:v>
                </c:pt>
                <c:pt idx="857">
                  <c:v>1924</c:v>
                </c:pt>
                <c:pt idx="858">
                  <c:v>1925</c:v>
                </c:pt>
                <c:pt idx="859">
                  <c:v>1926</c:v>
                </c:pt>
                <c:pt idx="860">
                  <c:v>1927</c:v>
                </c:pt>
                <c:pt idx="861">
                  <c:v>1928</c:v>
                </c:pt>
                <c:pt idx="862">
                  <c:v>1929</c:v>
                </c:pt>
                <c:pt idx="863">
                  <c:v>1930</c:v>
                </c:pt>
                <c:pt idx="864">
                  <c:v>1931</c:v>
                </c:pt>
                <c:pt idx="865">
                  <c:v>1932</c:v>
                </c:pt>
                <c:pt idx="866">
                  <c:v>1933</c:v>
                </c:pt>
                <c:pt idx="867">
                  <c:v>1934</c:v>
                </c:pt>
                <c:pt idx="868">
                  <c:v>1935</c:v>
                </c:pt>
                <c:pt idx="869">
                  <c:v>1936</c:v>
                </c:pt>
                <c:pt idx="870">
                  <c:v>1937</c:v>
                </c:pt>
                <c:pt idx="871">
                  <c:v>1938</c:v>
                </c:pt>
                <c:pt idx="872">
                  <c:v>1939</c:v>
                </c:pt>
                <c:pt idx="873">
                  <c:v>1940</c:v>
                </c:pt>
                <c:pt idx="874">
                  <c:v>1941</c:v>
                </c:pt>
                <c:pt idx="875">
                  <c:v>1942</c:v>
                </c:pt>
                <c:pt idx="876">
                  <c:v>1943</c:v>
                </c:pt>
                <c:pt idx="877">
                  <c:v>1944</c:v>
                </c:pt>
                <c:pt idx="878">
                  <c:v>1945</c:v>
                </c:pt>
                <c:pt idx="879">
                  <c:v>1946</c:v>
                </c:pt>
                <c:pt idx="880">
                  <c:v>1947</c:v>
                </c:pt>
                <c:pt idx="881">
                  <c:v>1948</c:v>
                </c:pt>
                <c:pt idx="882">
                  <c:v>1949</c:v>
                </c:pt>
                <c:pt idx="883">
                  <c:v>1950</c:v>
                </c:pt>
                <c:pt idx="884">
                  <c:v>1951</c:v>
                </c:pt>
                <c:pt idx="885">
                  <c:v>1952</c:v>
                </c:pt>
                <c:pt idx="886">
                  <c:v>1953</c:v>
                </c:pt>
                <c:pt idx="887">
                  <c:v>1954</c:v>
                </c:pt>
                <c:pt idx="888">
                  <c:v>1955</c:v>
                </c:pt>
                <c:pt idx="889">
                  <c:v>1956</c:v>
                </c:pt>
                <c:pt idx="890">
                  <c:v>1957</c:v>
                </c:pt>
                <c:pt idx="891">
                  <c:v>1958</c:v>
                </c:pt>
                <c:pt idx="892">
                  <c:v>1959</c:v>
                </c:pt>
                <c:pt idx="893">
                  <c:v>1960</c:v>
                </c:pt>
                <c:pt idx="894">
                  <c:v>1961</c:v>
                </c:pt>
                <c:pt idx="895">
                  <c:v>1962</c:v>
                </c:pt>
                <c:pt idx="896">
                  <c:v>1963</c:v>
                </c:pt>
                <c:pt idx="897">
                  <c:v>1964</c:v>
                </c:pt>
                <c:pt idx="898">
                  <c:v>1965</c:v>
                </c:pt>
                <c:pt idx="899">
                  <c:v>1966</c:v>
                </c:pt>
                <c:pt idx="900">
                  <c:v>1967</c:v>
                </c:pt>
                <c:pt idx="901">
                  <c:v>1968</c:v>
                </c:pt>
                <c:pt idx="902">
                  <c:v>1969</c:v>
                </c:pt>
                <c:pt idx="903">
                  <c:v>1970</c:v>
                </c:pt>
                <c:pt idx="904">
                  <c:v>1971</c:v>
                </c:pt>
                <c:pt idx="905">
                  <c:v>1972</c:v>
                </c:pt>
                <c:pt idx="906">
                  <c:v>1973</c:v>
                </c:pt>
                <c:pt idx="907">
                  <c:v>1974</c:v>
                </c:pt>
                <c:pt idx="908">
                  <c:v>1975</c:v>
                </c:pt>
                <c:pt idx="909">
                  <c:v>1976</c:v>
                </c:pt>
                <c:pt idx="910">
                  <c:v>1977</c:v>
                </c:pt>
                <c:pt idx="911">
                  <c:v>1978</c:v>
                </c:pt>
                <c:pt idx="912">
                  <c:v>1979</c:v>
                </c:pt>
                <c:pt idx="913">
                  <c:v>1980</c:v>
                </c:pt>
                <c:pt idx="914">
                  <c:v>1981</c:v>
                </c:pt>
                <c:pt idx="915">
                  <c:v>1982</c:v>
                </c:pt>
                <c:pt idx="916">
                  <c:v>1983</c:v>
                </c:pt>
                <c:pt idx="917">
                  <c:v>1984</c:v>
                </c:pt>
                <c:pt idx="918">
                  <c:v>1985</c:v>
                </c:pt>
                <c:pt idx="919">
                  <c:v>1986</c:v>
                </c:pt>
                <c:pt idx="920">
                  <c:v>1987</c:v>
                </c:pt>
                <c:pt idx="921">
                  <c:v>1988</c:v>
                </c:pt>
                <c:pt idx="922">
                  <c:v>1989</c:v>
                </c:pt>
                <c:pt idx="923">
                  <c:v>1990</c:v>
                </c:pt>
                <c:pt idx="924">
                  <c:v>1991</c:v>
                </c:pt>
                <c:pt idx="925">
                  <c:v>1992</c:v>
                </c:pt>
                <c:pt idx="926">
                  <c:v>1993</c:v>
                </c:pt>
                <c:pt idx="927">
                  <c:v>1994</c:v>
                </c:pt>
                <c:pt idx="928">
                  <c:v>1995</c:v>
                </c:pt>
                <c:pt idx="929">
                  <c:v>1996</c:v>
                </c:pt>
              </c:numCache>
            </c:numRef>
          </c:xVal>
          <c:yVal>
            <c:numRef>
              <c:f>[3]Raw!$B$19:$B$948</c:f>
              <c:numCache>
                <c:formatCode>General</c:formatCode>
                <c:ptCount val="930"/>
                <c:pt idx="0">
                  <c:v>-0.5</c:v>
                </c:pt>
                <c:pt idx="1">
                  <c:v>-1.01</c:v>
                </c:pt>
                <c:pt idx="2">
                  <c:v>-0.64</c:v>
                </c:pt>
                <c:pt idx="3">
                  <c:v>0.43</c:v>
                </c:pt>
                <c:pt idx="4">
                  <c:v>-0.04</c:v>
                </c:pt>
                <c:pt idx="5">
                  <c:v>-0.72</c:v>
                </c:pt>
                <c:pt idx="6">
                  <c:v>-0.21</c:v>
                </c:pt>
                <c:pt idx="7">
                  <c:v>-0.93</c:v>
                </c:pt>
                <c:pt idx="8">
                  <c:v>0.23</c:v>
                </c:pt>
                <c:pt idx="9">
                  <c:v>-0.25</c:v>
                </c:pt>
                <c:pt idx="10">
                  <c:v>-0.24</c:v>
                </c:pt>
                <c:pt idx="11">
                  <c:v>0.28999999999999998</c:v>
                </c:pt>
                <c:pt idx="12">
                  <c:v>-0.49</c:v>
                </c:pt>
                <c:pt idx="13">
                  <c:v>-0.21</c:v>
                </c:pt>
                <c:pt idx="14">
                  <c:v>-0.02</c:v>
                </c:pt>
                <c:pt idx="15">
                  <c:v>-0.38</c:v>
                </c:pt>
                <c:pt idx="16">
                  <c:v>0.17</c:v>
                </c:pt>
                <c:pt idx="17">
                  <c:v>0.47</c:v>
                </c:pt>
                <c:pt idx="18">
                  <c:v>0.44</c:v>
                </c:pt>
                <c:pt idx="19">
                  <c:v>0.83</c:v>
                </c:pt>
                <c:pt idx="20">
                  <c:v>0.74</c:v>
                </c:pt>
                <c:pt idx="21">
                  <c:v>-0.4</c:v>
                </c:pt>
                <c:pt idx="22">
                  <c:v>-0.16</c:v>
                </c:pt>
                <c:pt idx="23">
                  <c:v>-0.68</c:v>
                </c:pt>
                <c:pt idx="24">
                  <c:v>-0.25</c:v>
                </c:pt>
                <c:pt idx="25">
                  <c:v>0.16</c:v>
                </c:pt>
                <c:pt idx="26">
                  <c:v>-0.2</c:v>
                </c:pt>
                <c:pt idx="27">
                  <c:v>0.19</c:v>
                </c:pt>
                <c:pt idx="28">
                  <c:v>-0.05</c:v>
                </c:pt>
                <c:pt idx="29">
                  <c:v>-0.16</c:v>
                </c:pt>
                <c:pt idx="30">
                  <c:v>0.5</c:v>
                </c:pt>
                <c:pt idx="31">
                  <c:v>-0.11</c:v>
                </c:pt>
                <c:pt idx="32">
                  <c:v>0.17</c:v>
                </c:pt>
                <c:pt idx="33">
                  <c:v>0.34</c:v>
                </c:pt>
                <c:pt idx="34">
                  <c:v>0</c:v>
                </c:pt>
                <c:pt idx="35">
                  <c:v>0.47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0.7</c:v>
                </c:pt>
                <c:pt idx="39">
                  <c:v>0.62</c:v>
                </c:pt>
                <c:pt idx="40">
                  <c:v>-0.88</c:v>
                </c:pt>
                <c:pt idx="41">
                  <c:v>-0.89</c:v>
                </c:pt>
                <c:pt idx="42">
                  <c:v>-1.1000000000000001</c:v>
                </c:pt>
                <c:pt idx="43">
                  <c:v>-0.22</c:v>
                </c:pt>
                <c:pt idx="44">
                  <c:v>-0.63</c:v>
                </c:pt>
                <c:pt idx="45">
                  <c:v>-0.15</c:v>
                </c:pt>
                <c:pt idx="46">
                  <c:v>-0.27</c:v>
                </c:pt>
                <c:pt idx="47">
                  <c:v>-0.41</c:v>
                </c:pt>
                <c:pt idx="48">
                  <c:v>0.34</c:v>
                </c:pt>
                <c:pt idx="49">
                  <c:v>-0.82</c:v>
                </c:pt>
                <c:pt idx="50">
                  <c:v>-1.18</c:v>
                </c:pt>
                <c:pt idx="51">
                  <c:v>-1.1299999999999999</c:v>
                </c:pt>
                <c:pt idx="52">
                  <c:v>-0.45</c:v>
                </c:pt>
                <c:pt idx="53">
                  <c:v>0.17</c:v>
                </c:pt>
                <c:pt idx="54">
                  <c:v>0.01</c:v>
                </c:pt>
                <c:pt idx="55">
                  <c:v>0.08</c:v>
                </c:pt>
                <c:pt idx="56">
                  <c:v>0.37</c:v>
                </c:pt>
                <c:pt idx="57">
                  <c:v>0.23</c:v>
                </c:pt>
                <c:pt idx="58">
                  <c:v>0.05</c:v>
                </c:pt>
                <c:pt idx="59">
                  <c:v>0.28000000000000003</c:v>
                </c:pt>
                <c:pt idx="60">
                  <c:v>-0.61</c:v>
                </c:pt>
                <c:pt idx="61">
                  <c:v>-7.0000000000000007E-2</c:v>
                </c:pt>
                <c:pt idx="62">
                  <c:v>-0.69</c:v>
                </c:pt>
                <c:pt idx="63">
                  <c:v>0.19</c:v>
                </c:pt>
                <c:pt idx="64">
                  <c:v>0.3</c:v>
                </c:pt>
                <c:pt idx="65">
                  <c:v>0.18</c:v>
                </c:pt>
                <c:pt idx="66">
                  <c:v>0.01</c:v>
                </c:pt>
                <c:pt idx="67">
                  <c:v>0.28000000000000003</c:v>
                </c:pt>
                <c:pt idx="68">
                  <c:v>-0.1</c:v>
                </c:pt>
                <c:pt idx="69">
                  <c:v>0.3</c:v>
                </c:pt>
                <c:pt idx="70">
                  <c:v>-0.12</c:v>
                </c:pt>
                <c:pt idx="71">
                  <c:v>0.56999999999999995</c:v>
                </c:pt>
                <c:pt idx="72">
                  <c:v>1.48</c:v>
                </c:pt>
                <c:pt idx="73">
                  <c:v>0.33</c:v>
                </c:pt>
                <c:pt idx="74">
                  <c:v>0.13</c:v>
                </c:pt>
                <c:pt idx="75">
                  <c:v>0.37</c:v>
                </c:pt>
                <c:pt idx="76">
                  <c:v>0.47</c:v>
                </c:pt>
                <c:pt idx="77">
                  <c:v>-0.71</c:v>
                </c:pt>
                <c:pt idx="78">
                  <c:v>0.47</c:v>
                </c:pt>
                <c:pt idx="79">
                  <c:v>0.3</c:v>
                </c:pt>
                <c:pt idx="80">
                  <c:v>-1.02</c:v>
                </c:pt>
                <c:pt idx="81">
                  <c:v>-0.45</c:v>
                </c:pt>
                <c:pt idx="82">
                  <c:v>0.12</c:v>
                </c:pt>
                <c:pt idx="83">
                  <c:v>0.23</c:v>
                </c:pt>
                <c:pt idx="84">
                  <c:v>-1.79</c:v>
                </c:pt>
                <c:pt idx="85">
                  <c:v>-1.1000000000000001</c:v>
                </c:pt>
                <c:pt idx="86">
                  <c:v>0.25</c:v>
                </c:pt>
                <c:pt idx="87">
                  <c:v>-0.66</c:v>
                </c:pt>
                <c:pt idx="88">
                  <c:v>-0.01</c:v>
                </c:pt>
                <c:pt idx="89">
                  <c:v>-0.08</c:v>
                </c:pt>
                <c:pt idx="90">
                  <c:v>-0.02</c:v>
                </c:pt>
                <c:pt idx="91">
                  <c:v>-0.28000000000000003</c:v>
                </c:pt>
                <c:pt idx="92">
                  <c:v>0.54</c:v>
                </c:pt>
                <c:pt idx="93">
                  <c:v>0.95</c:v>
                </c:pt>
                <c:pt idx="94">
                  <c:v>0.81</c:v>
                </c:pt>
                <c:pt idx="95">
                  <c:v>0.39</c:v>
                </c:pt>
                <c:pt idx="96">
                  <c:v>-0.78</c:v>
                </c:pt>
                <c:pt idx="97">
                  <c:v>-0.1</c:v>
                </c:pt>
                <c:pt idx="98">
                  <c:v>0.62</c:v>
                </c:pt>
                <c:pt idx="99">
                  <c:v>0.22</c:v>
                </c:pt>
                <c:pt idx="100">
                  <c:v>-0.26</c:v>
                </c:pt>
                <c:pt idx="101">
                  <c:v>7.0000000000000007E-2</c:v>
                </c:pt>
                <c:pt idx="102">
                  <c:v>-0.11</c:v>
                </c:pt>
                <c:pt idx="103">
                  <c:v>0.53</c:v>
                </c:pt>
                <c:pt idx="104">
                  <c:v>-0.68</c:v>
                </c:pt>
                <c:pt idx="105">
                  <c:v>-0.85</c:v>
                </c:pt>
                <c:pt idx="106">
                  <c:v>-0.18</c:v>
                </c:pt>
                <c:pt idx="107">
                  <c:v>-1.21</c:v>
                </c:pt>
                <c:pt idx="108">
                  <c:v>-0.18</c:v>
                </c:pt>
                <c:pt idx="109">
                  <c:v>0.13</c:v>
                </c:pt>
                <c:pt idx="110">
                  <c:v>0.39</c:v>
                </c:pt>
                <c:pt idx="111">
                  <c:v>-0.51</c:v>
                </c:pt>
                <c:pt idx="112">
                  <c:v>-0.23</c:v>
                </c:pt>
                <c:pt idx="113">
                  <c:v>-0.51</c:v>
                </c:pt>
                <c:pt idx="114">
                  <c:v>-0.69</c:v>
                </c:pt>
                <c:pt idx="115">
                  <c:v>-0.54</c:v>
                </c:pt>
                <c:pt idx="116">
                  <c:v>-0.01</c:v>
                </c:pt>
                <c:pt idx="117">
                  <c:v>-0.1</c:v>
                </c:pt>
                <c:pt idx="118">
                  <c:v>-0.11</c:v>
                </c:pt>
                <c:pt idx="119">
                  <c:v>-0.55000000000000004</c:v>
                </c:pt>
                <c:pt idx="120">
                  <c:v>0.05</c:v>
                </c:pt>
                <c:pt idx="121">
                  <c:v>-0.18</c:v>
                </c:pt>
                <c:pt idx="122">
                  <c:v>-0.13</c:v>
                </c:pt>
                <c:pt idx="123">
                  <c:v>-1.1299999999999999</c:v>
                </c:pt>
                <c:pt idx="124">
                  <c:v>-0.33</c:v>
                </c:pt>
                <c:pt idx="125">
                  <c:v>-0.86</c:v>
                </c:pt>
                <c:pt idx="126">
                  <c:v>-0.6</c:v>
                </c:pt>
                <c:pt idx="127">
                  <c:v>0.32</c:v>
                </c:pt>
                <c:pt idx="128">
                  <c:v>-0.83</c:v>
                </c:pt>
                <c:pt idx="129">
                  <c:v>-0.64</c:v>
                </c:pt>
                <c:pt idx="130">
                  <c:v>-1.43</c:v>
                </c:pt>
                <c:pt idx="131">
                  <c:v>-0.24</c:v>
                </c:pt>
                <c:pt idx="132">
                  <c:v>-0.5</c:v>
                </c:pt>
                <c:pt idx="133">
                  <c:v>-0.72</c:v>
                </c:pt>
                <c:pt idx="134">
                  <c:v>-0.38</c:v>
                </c:pt>
                <c:pt idx="135">
                  <c:v>0</c:v>
                </c:pt>
                <c:pt idx="136">
                  <c:v>0.37</c:v>
                </c:pt>
                <c:pt idx="137">
                  <c:v>-0.34</c:v>
                </c:pt>
                <c:pt idx="138">
                  <c:v>0.61</c:v>
                </c:pt>
                <c:pt idx="139">
                  <c:v>0.3</c:v>
                </c:pt>
                <c:pt idx="140">
                  <c:v>-0.53</c:v>
                </c:pt>
                <c:pt idx="141">
                  <c:v>-0.47</c:v>
                </c:pt>
                <c:pt idx="142">
                  <c:v>-0.66</c:v>
                </c:pt>
                <c:pt idx="143">
                  <c:v>-0.33</c:v>
                </c:pt>
                <c:pt idx="144">
                  <c:v>-0.11</c:v>
                </c:pt>
                <c:pt idx="145">
                  <c:v>0.24</c:v>
                </c:pt>
                <c:pt idx="146">
                  <c:v>-0.25</c:v>
                </c:pt>
                <c:pt idx="147">
                  <c:v>-0.32</c:v>
                </c:pt>
                <c:pt idx="148">
                  <c:v>-0.92</c:v>
                </c:pt>
                <c:pt idx="149">
                  <c:v>-0.92</c:v>
                </c:pt>
                <c:pt idx="150">
                  <c:v>-0.97</c:v>
                </c:pt>
                <c:pt idx="151">
                  <c:v>-0.95</c:v>
                </c:pt>
                <c:pt idx="152">
                  <c:v>-0.93</c:v>
                </c:pt>
                <c:pt idx="153">
                  <c:v>-0.43</c:v>
                </c:pt>
                <c:pt idx="154">
                  <c:v>0.05</c:v>
                </c:pt>
                <c:pt idx="155">
                  <c:v>-0.26</c:v>
                </c:pt>
                <c:pt idx="156">
                  <c:v>-0.84</c:v>
                </c:pt>
                <c:pt idx="157">
                  <c:v>-0.65</c:v>
                </c:pt>
                <c:pt idx="158">
                  <c:v>-0.47</c:v>
                </c:pt>
                <c:pt idx="159">
                  <c:v>0.04</c:v>
                </c:pt>
                <c:pt idx="160">
                  <c:v>-0.22</c:v>
                </c:pt>
                <c:pt idx="161">
                  <c:v>-0.05</c:v>
                </c:pt>
                <c:pt idx="162">
                  <c:v>-0.54</c:v>
                </c:pt>
                <c:pt idx="163">
                  <c:v>-0.38</c:v>
                </c:pt>
                <c:pt idx="164">
                  <c:v>-1.28</c:v>
                </c:pt>
                <c:pt idx="165">
                  <c:v>-0.61</c:v>
                </c:pt>
                <c:pt idx="166">
                  <c:v>-1.07</c:v>
                </c:pt>
                <c:pt idx="167">
                  <c:v>-0.91</c:v>
                </c:pt>
                <c:pt idx="168">
                  <c:v>-0.7</c:v>
                </c:pt>
                <c:pt idx="169">
                  <c:v>-0.62</c:v>
                </c:pt>
                <c:pt idx="170">
                  <c:v>-0.9</c:v>
                </c:pt>
                <c:pt idx="171">
                  <c:v>0.32</c:v>
                </c:pt>
                <c:pt idx="172">
                  <c:v>-0.11</c:v>
                </c:pt>
                <c:pt idx="173">
                  <c:v>-0.28000000000000003</c:v>
                </c:pt>
                <c:pt idx="174">
                  <c:v>0.06</c:v>
                </c:pt>
                <c:pt idx="175">
                  <c:v>-0.61</c:v>
                </c:pt>
                <c:pt idx="176">
                  <c:v>-0.35</c:v>
                </c:pt>
                <c:pt idx="177">
                  <c:v>-0.3</c:v>
                </c:pt>
                <c:pt idx="178">
                  <c:v>-0.01</c:v>
                </c:pt>
                <c:pt idx="179">
                  <c:v>0.18</c:v>
                </c:pt>
                <c:pt idx="180">
                  <c:v>0.44</c:v>
                </c:pt>
                <c:pt idx="181">
                  <c:v>-0.34</c:v>
                </c:pt>
                <c:pt idx="182">
                  <c:v>-0.49</c:v>
                </c:pt>
                <c:pt idx="183">
                  <c:v>-0.84</c:v>
                </c:pt>
                <c:pt idx="184">
                  <c:v>-0.31</c:v>
                </c:pt>
                <c:pt idx="185">
                  <c:v>-0.42</c:v>
                </c:pt>
                <c:pt idx="186">
                  <c:v>-0.13</c:v>
                </c:pt>
                <c:pt idx="187">
                  <c:v>-0.65</c:v>
                </c:pt>
                <c:pt idx="188">
                  <c:v>0.05</c:v>
                </c:pt>
                <c:pt idx="189">
                  <c:v>-0.72</c:v>
                </c:pt>
                <c:pt idx="190">
                  <c:v>-0.12</c:v>
                </c:pt>
                <c:pt idx="191">
                  <c:v>-1.95</c:v>
                </c:pt>
                <c:pt idx="192">
                  <c:v>-0.28000000000000003</c:v>
                </c:pt>
                <c:pt idx="193">
                  <c:v>-0.39</c:v>
                </c:pt>
                <c:pt idx="194">
                  <c:v>-0.38</c:v>
                </c:pt>
                <c:pt idx="195">
                  <c:v>0.1</c:v>
                </c:pt>
                <c:pt idx="196">
                  <c:v>-0.5</c:v>
                </c:pt>
                <c:pt idx="197">
                  <c:v>-0.97</c:v>
                </c:pt>
                <c:pt idx="198">
                  <c:v>-0.74</c:v>
                </c:pt>
                <c:pt idx="199">
                  <c:v>-0.64</c:v>
                </c:pt>
                <c:pt idx="200">
                  <c:v>-0.9</c:v>
                </c:pt>
                <c:pt idx="201">
                  <c:v>-0.7</c:v>
                </c:pt>
                <c:pt idx="202">
                  <c:v>-0.77</c:v>
                </c:pt>
                <c:pt idx="203">
                  <c:v>-0.32</c:v>
                </c:pt>
                <c:pt idx="204">
                  <c:v>-0.28000000000000003</c:v>
                </c:pt>
                <c:pt idx="205">
                  <c:v>0.05</c:v>
                </c:pt>
                <c:pt idx="206">
                  <c:v>0.34</c:v>
                </c:pt>
                <c:pt idx="207">
                  <c:v>7.0000000000000007E-2</c:v>
                </c:pt>
                <c:pt idx="208">
                  <c:v>-1.21</c:v>
                </c:pt>
                <c:pt idx="209">
                  <c:v>-1.1000000000000001</c:v>
                </c:pt>
                <c:pt idx="210">
                  <c:v>-0.65</c:v>
                </c:pt>
                <c:pt idx="211">
                  <c:v>-1.04</c:v>
                </c:pt>
                <c:pt idx="212">
                  <c:v>0.26</c:v>
                </c:pt>
                <c:pt idx="213">
                  <c:v>-0.59</c:v>
                </c:pt>
                <c:pt idx="214">
                  <c:v>-1.04</c:v>
                </c:pt>
                <c:pt idx="215">
                  <c:v>-0.73</c:v>
                </c:pt>
                <c:pt idx="216">
                  <c:v>-1.3</c:v>
                </c:pt>
                <c:pt idx="217">
                  <c:v>-0.45</c:v>
                </c:pt>
                <c:pt idx="218">
                  <c:v>-0.46</c:v>
                </c:pt>
                <c:pt idx="219">
                  <c:v>-0.3</c:v>
                </c:pt>
                <c:pt idx="220">
                  <c:v>-1.23</c:v>
                </c:pt>
                <c:pt idx="221">
                  <c:v>-0.36</c:v>
                </c:pt>
                <c:pt idx="222">
                  <c:v>-0.37</c:v>
                </c:pt>
                <c:pt idx="223">
                  <c:v>-1.58</c:v>
                </c:pt>
                <c:pt idx="224">
                  <c:v>-1</c:v>
                </c:pt>
                <c:pt idx="225">
                  <c:v>-1.32</c:v>
                </c:pt>
                <c:pt idx="226">
                  <c:v>-0.77</c:v>
                </c:pt>
                <c:pt idx="227">
                  <c:v>-1.64</c:v>
                </c:pt>
                <c:pt idx="228">
                  <c:v>-0.81</c:v>
                </c:pt>
                <c:pt idx="229">
                  <c:v>-0.72</c:v>
                </c:pt>
                <c:pt idx="230">
                  <c:v>-0.38</c:v>
                </c:pt>
                <c:pt idx="231">
                  <c:v>-0.46</c:v>
                </c:pt>
                <c:pt idx="232">
                  <c:v>-0.56999999999999995</c:v>
                </c:pt>
                <c:pt idx="233">
                  <c:v>-0.86</c:v>
                </c:pt>
                <c:pt idx="234">
                  <c:v>-0.89</c:v>
                </c:pt>
                <c:pt idx="235">
                  <c:v>-1.33</c:v>
                </c:pt>
                <c:pt idx="236">
                  <c:v>-1.03</c:v>
                </c:pt>
                <c:pt idx="237">
                  <c:v>-0.13</c:v>
                </c:pt>
                <c:pt idx="238">
                  <c:v>-0.77</c:v>
                </c:pt>
                <c:pt idx="239">
                  <c:v>-0.11</c:v>
                </c:pt>
                <c:pt idx="240">
                  <c:v>-1.23</c:v>
                </c:pt>
                <c:pt idx="241">
                  <c:v>-0.34</c:v>
                </c:pt>
                <c:pt idx="242">
                  <c:v>-0.13</c:v>
                </c:pt>
                <c:pt idx="243">
                  <c:v>-1.1200000000000001</c:v>
                </c:pt>
                <c:pt idx="244">
                  <c:v>-0.13</c:v>
                </c:pt>
                <c:pt idx="245">
                  <c:v>-0.69</c:v>
                </c:pt>
                <c:pt idx="246">
                  <c:v>-0.66</c:v>
                </c:pt>
                <c:pt idx="247">
                  <c:v>-0.6</c:v>
                </c:pt>
                <c:pt idx="248">
                  <c:v>-1.72</c:v>
                </c:pt>
                <c:pt idx="249">
                  <c:v>-0.87</c:v>
                </c:pt>
                <c:pt idx="250">
                  <c:v>-1.24</c:v>
                </c:pt>
                <c:pt idx="251">
                  <c:v>-0.56999999999999995</c:v>
                </c:pt>
                <c:pt idx="252">
                  <c:v>-0.8</c:v>
                </c:pt>
                <c:pt idx="253">
                  <c:v>-1.59</c:v>
                </c:pt>
                <c:pt idx="254">
                  <c:v>-0.55000000000000004</c:v>
                </c:pt>
                <c:pt idx="255">
                  <c:v>-0.89</c:v>
                </c:pt>
                <c:pt idx="256">
                  <c:v>-0.36</c:v>
                </c:pt>
                <c:pt idx="257">
                  <c:v>0</c:v>
                </c:pt>
                <c:pt idx="258">
                  <c:v>7.0000000000000007E-2</c:v>
                </c:pt>
                <c:pt idx="259">
                  <c:v>-0.59</c:v>
                </c:pt>
                <c:pt idx="260">
                  <c:v>-0.88</c:v>
                </c:pt>
                <c:pt idx="261">
                  <c:v>0.03</c:v>
                </c:pt>
                <c:pt idx="262">
                  <c:v>-0.47</c:v>
                </c:pt>
                <c:pt idx="263">
                  <c:v>-0.97</c:v>
                </c:pt>
                <c:pt idx="264">
                  <c:v>-1.78</c:v>
                </c:pt>
                <c:pt idx="265">
                  <c:v>0.3</c:v>
                </c:pt>
                <c:pt idx="266">
                  <c:v>0.28999999999999998</c:v>
                </c:pt>
                <c:pt idx="267">
                  <c:v>0.13</c:v>
                </c:pt>
                <c:pt idx="268">
                  <c:v>-0.75</c:v>
                </c:pt>
                <c:pt idx="269">
                  <c:v>-0.7</c:v>
                </c:pt>
                <c:pt idx="270">
                  <c:v>-0.31</c:v>
                </c:pt>
                <c:pt idx="271">
                  <c:v>-1.06</c:v>
                </c:pt>
                <c:pt idx="272">
                  <c:v>-0.05</c:v>
                </c:pt>
                <c:pt idx="273">
                  <c:v>-7.0000000000000007E-2</c:v>
                </c:pt>
                <c:pt idx="274">
                  <c:v>-0.39</c:v>
                </c:pt>
                <c:pt idx="275">
                  <c:v>-0.54</c:v>
                </c:pt>
                <c:pt idx="276">
                  <c:v>-0.32</c:v>
                </c:pt>
                <c:pt idx="277">
                  <c:v>-0.33</c:v>
                </c:pt>
                <c:pt idx="278">
                  <c:v>-0.63</c:v>
                </c:pt>
                <c:pt idx="279">
                  <c:v>-1.07</c:v>
                </c:pt>
                <c:pt idx="280">
                  <c:v>-1.5</c:v>
                </c:pt>
                <c:pt idx="281">
                  <c:v>-1.1599999999999999</c:v>
                </c:pt>
                <c:pt idx="282">
                  <c:v>-0.56999999999999995</c:v>
                </c:pt>
                <c:pt idx="283">
                  <c:v>-0.81</c:v>
                </c:pt>
                <c:pt idx="284">
                  <c:v>-0.22</c:v>
                </c:pt>
                <c:pt idx="285">
                  <c:v>-0.28000000000000003</c:v>
                </c:pt>
                <c:pt idx="286">
                  <c:v>-0.77</c:v>
                </c:pt>
                <c:pt idx="287">
                  <c:v>0.28000000000000003</c:v>
                </c:pt>
                <c:pt idx="288">
                  <c:v>-0.66</c:v>
                </c:pt>
                <c:pt idx="289">
                  <c:v>-0.51</c:v>
                </c:pt>
                <c:pt idx="290">
                  <c:v>-0.21</c:v>
                </c:pt>
                <c:pt idx="291">
                  <c:v>-0.61</c:v>
                </c:pt>
                <c:pt idx="292">
                  <c:v>-0.85</c:v>
                </c:pt>
                <c:pt idx="293">
                  <c:v>-1.1599999999999999</c:v>
                </c:pt>
                <c:pt idx="294">
                  <c:v>-0.26</c:v>
                </c:pt>
                <c:pt idx="295">
                  <c:v>-0.71</c:v>
                </c:pt>
                <c:pt idx="296">
                  <c:v>-0.11</c:v>
                </c:pt>
                <c:pt idx="297">
                  <c:v>-0.43</c:v>
                </c:pt>
                <c:pt idx="298">
                  <c:v>0.26</c:v>
                </c:pt>
                <c:pt idx="299">
                  <c:v>-1.27</c:v>
                </c:pt>
                <c:pt idx="300">
                  <c:v>-0.53</c:v>
                </c:pt>
                <c:pt idx="301">
                  <c:v>-0.82</c:v>
                </c:pt>
                <c:pt idx="302">
                  <c:v>-0.82</c:v>
                </c:pt>
                <c:pt idx="303">
                  <c:v>-1.08</c:v>
                </c:pt>
                <c:pt idx="304">
                  <c:v>-0.14000000000000001</c:v>
                </c:pt>
                <c:pt idx="305">
                  <c:v>-0.31</c:v>
                </c:pt>
                <c:pt idx="306">
                  <c:v>-0.1</c:v>
                </c:pt>
                <c:pt idx="307">
                  <c:v>-0.44</c:v>
                </c:pt>
                <c:pt idx="308">
                  <c:v>-0.62</c:v>
                </c:pt>
                <c:pt idx="309">
                  <c:v>-0.95</c:v>
                </c:pt>
                <c:pt idx="310">
                  <c:v>-1.74</c:v>
                </c:pt>
                <c:pt idx="311">
                  <c:v>-1.05</c:v>
                </c:pt>
                <c:pt idx="312">
                  <c:v>-0.35</c:v>
                </c:pt>
                <c:pt idx="313">
                  <c:v>-0.48</c:v>
                </c:pt>
                <c:pt idx="314">
                  <c:v>0.02</c:v>
                </c:pt>
                <c:pt idx="315">
                  <c:v>-0.5</c:v>
                </c:pt>
                <c:pt idx="316">
                  <c:v>-0.2</c:v>
                </c:pt>
                <c:pt idx="317">
                  <c:v>-0.12</c:v>
                </c:pt>
                <c:pt idx="318">
                  <c:v>0.59</c:v>
                </c:pt>
                <c:pt idx="319">
                  <c:v>0.54</c:v>
                </c:pt>
                <c:pt idx="320">
                  <c:v>0.09</c:v>
                </c:pt>
                <c:pt idx="321">
                  <c:v>-0.05</c:v>
                </c:pt>
                <c:pt idx="322">
                  <c:v>-0.24</c:v>
                </c:pt>
                <c:pt idx="323">
                  <c:v>0</c:v>
                </c:pt>
                <c:pt idx="324">
                  <c:v>-0.04</c:v>
                </c:pt>
                <c:pt idx="325">
                  <c:v>-1.1399999999999999</c:v>
                </c:pt>
                <c:pt idx="326">
                  <c:v>0.38</c:v>
                </c:pt>
                <c:pt idx="327">
                  <c:v>-0.26</c:v>
                </c:pt>
                <c:pt idx="328">
                  <c:v>-0.25</c:v>
                </c:pt>
                <c:pt idx="329">
                  <c:v>-0.45</c:v>
                </c:pt>
                <c:pt idx="330">
                  <c:v>-0.2</c:v>
                </c:pt>
                <c:pt idx="331">
                  <c:v>-0.26</c:v>
                </c:pt>
                <c:pt idx="332">
                  <c:v>-0.79</c:v>
                </c:pt>
                <c:pt idx="333">
                  <c:v>0.06</c:v>
                </c:pt>
                <c:pt idx="334">
                  <c:v>0.02</c:v>
                </c:pt>
                <c:pt idx="335">
                  <c:v>0.22</c:v>
                </c:pt>
                <c:pt idx="336">
                  <c:v>0.71</c:v>
                </c:pt>
                <c:pt idx="337">
                  <c:v>-0.19</c:v>
                </c:pt>
                <c:pt idx="338">
                  <c:v>0.34</c:v>
                </c:pt>
                <c:pt idx="339">
                  <c:v>-0.75</c:v>
                </c:pt>
                <c:pt idx="340">
                  <c:v>-0.53</c:v>
                </c:pt>
                <c:pt idx="341">
                  <c:v>-0.63</c:v>
                </c:pt>
                <c:pt idx="342">
                  <c:v>0.03</c:v>
                </c:pt>
                <c:pt idx="343">
                  <c:v>-0.59</c:v>
                </c:pt>
                <c:pt idx="344">
                  <c:v>-0.5</c:v>
                </c:pt>
                <c:pt idx="345">
                  <c:v>-0.24</c:v>
                </c:pt>
                <c:pt idx="346">
                  <c:v>0.72</c:v>
                </c:pt>
                <c:pt idx="347">
                  <c:v>0</c:v>
                </c:pt>
                <c:pt idx="348">
                  <c:v>-0.06</c:v>
                </c:pt>
                <c:pt idx="349">
                  <c:v>-0.74</c:v>
                </c:pt>
                <c:pt idx="350">
                  <c:v>-0.21</c:v>
                </c:pt>
                <c:pt idx="351">
                  <c:v>0.16</c:v>
                </c:pt>
                <c:pt idx="352">
                  <c:v>-0.23</c:v>
                </c:pt>
                <c:pt idx="353">
                  <c:v>-0.32</c:v>
                </c:pt>
                <c:pt idx="354">
                  <c:v>0.42</c:v>
                </c:pt>
                <c:pt idx="355">
                  <c:v>-0.06</c:v>
                </c:pt>
                <c:pt idx="356">
                  <c:v>0.37</c:v>
                </c:pt>
                <c:pt idx="357">
                  <c:v>0.47</c:v>
                </c:pt>
                <c:pt idx="358">
                  <c:v>-0.44</c:v>
                </c:pt>
                <c:pt idx="359">
                  <c:v>-0.47</c:v>
                </c:pt>
                <c:pt idx="360">
                  <c:v>-7.0000000000000007E-2</c:v>
                </c:pt>
                <c:pt idx="361">
                  <c:v>-0.42</c:v>
                </c:pt>
                <c:pt idx="362">
                  <c:v>-0.36</c:v>
                </c:pt>
                <c:pt idx="363">
                  <c:v>-0.43</c:v>
                </c:pt>
                <c:pt idx="364">
                  <c:v>0.48</c:v>
                </c:pt>
                <c:pt idx="365">
                  <c:v>0.24</c:v>
                </c:pt>
                <c:pt idx="366">
                  <c:v>0.68</c:v>
                </c:pt>
                <c:pt idx="367">
                  <c:v>-0.24</c:v>
                </c:pt>
                <c:pt idx="368">
                  <c:v>-0.94</c:v>
                </c:pt>
                <c:pt idx="369">
                  <c:v>-0.22</c:v>
                </c:pt>
                <c:pt idx="370">
                  <c:v>-0.35</c:v>
                </c:pt>
                <c:pt idx="371">
                  <c:v>-0.35</c:v>
                </c:pt>
                <c:pt idx="372">
                  <c:v>0.64</c:v>
                </c:pt>
                <c:pt idx="373">
                  <c:v>0.01</c:v>
                </c:pt>
                <c:pt idx="374">
                  <c:v>-0.48</c:v>
                </c:pt>
                <c:pt idx="375">
                  <c:v>-0.12</c:v>
                </c:pt>
                <c:pt idx="376">
                  <c:v>0.23</c:v>
                </c:pt>
                <c:pt idx="377">
                  <c:v>0.38</c:v>
                </c:pt>
                <c:pt idx="378">
                  <c:v>0.83</c:v>
                </c:pt>
                <c:pt idx="379">
                  <c:v>0.03</c:v>
                </c:pt>
                <c:pt idx="380">
                  <c:v>0.48</c:v>
                </c:pt>
                <c:pt idx="381">
                  <c:v>0.12</c:v>
                </c:pt>
                <c:pt idx="382">
                  <c:v>-0.27</c:v>
                </c:pt>
                <c:pt idx="383">
                  <c:v>-0.26</c:v>
                </c:pt>
                <c:pt idx="384">
                  <c:v>-0.63</c:v>
                </c:pt>
                <c:pt idx="385">
                  <c:v>-0.52</c:v>
                </c:pt>
                <c:pt idx="386">
                  <c:v>-0.8</c:v>
                </c:pt>
                <c:pt idx="387">
                  <c:v>-1.24</c:v>
                </c:pt>
                <c:pt idx="388">
                  <c:v>-0.6</c:v>
                </c:pt>
                <c:pt idx="389">
                  <c:v>-1.08</c:v>
                </c:pt>
                <c:pt idx="390">
                  <c:v>-0.32</c:v>
                </c:pt>
                <c:pt idx="391">
                  <c:v>-0.09</c:v>
                </c:pt>
                <c:pt idx="392">
                  <c:v>-0.92</c:v>
                </c:pt>
                <c:pt idx="393">
                  <c:v>-0.9</c:v>
                </c:pt>
                <c:pt idx="394">
                  <c:v>-0.24</c:v>
                </c:pt>
                <c:pt idx="395">
                  <c:v>-0.97</c:v>
                </c:pt>
                <c:pt idx="396">
                  <c:v>-0.71</c:v>
                </c:pt>
                <c:pt idx="397">
                  <c:v>-7.0000000000000007E-2</c:v>
                </c:pt>
                <c:pt idx="398">
                  <c:v>-1.06</c:v>
                </c:pt>
                <c:pt idx="399">
                  <c:v>-0.71</c:v>
                </c:pt>
                <c:pt idx="400">
                  <c:v>-0.35</c:v>
                </c:pt>
                <c:pt idx="401">
                  <c:v>-0.56999999999999995</c:v>
                </c:pt>
                <c:pt idx="402">
                  <c:v>-0.87</c:v>
                </c:pt>
                <c:pt idx="403">
                  <c:v>-1.3</c:v>
                </c:pt>
                <c:pt idx="404">
                  <c:v>0.06</c:v>
                </c:pt>
                <c:pt idx="405">
                  <c:v>0.06</c:v>
                </c:pt>
                <c:pt idx="406">
                  <c:v>0.67</c:v>
                </c:pt>
                <c:pt idx="407">
                  <c:v>-0.68</c:v>
                </c:pt>
                <c:pt idx="408">
                  <c:v>-0.03</c:v>
                </c:pt>
                <c:pt idx="409">
                  <c:v>0.61</c:v>
                </c:pt>
                <c:pt idx="410">
                  <c:v>-0.66</c:v>
                </c:pt>
                <c:pt idx="411">
                  <c:v>-0.3</c:v>
                </c:pt>
                <c:pt idx="412">
                  <c:v>0.15</c:v>
                </c:pt>
                <c:pt idx="413">
                  <c:v>-0.53</c:v>
                </c:pt>
                <c:pt idx="414">
                  <c:v>-0.16</c:v>
                </c:pt>
                <c:pt idx="415">
                  <c:v>0.1</c:v>
                </c:pt>
                <c:pt idx="416">
                  <c:v>0.61</c:v>
                </c:pt>
                <c:pt idx="417">
                  <c:v>0.65</c:v>
                </c:pt>
                <c:pt idx="418">
                  <c:v>-1.24</c:v>
                </c:pt>
                <c:pt idx="419">
                  <c:v>0.08</c:v>
                </c:pt>
                <c:pt idx="420">
                  <c:v>0.6</c:v>
                </c:pt>
                <c:pt idx="421">
                  <c:v>0.3</c:v>
                </c:pt>
                <c:pt idx="422">
                  <c:v>0.01</c:v>
                </c:pt>
                <c:pt idx="423">
                  <c:v>0.31</c:v>
                </c:pt>
                <c:pt idx="424">
                  <c:v>-0.78</c:v>
                </c:pt>
                <c:pt idx="425">
                  <c:v>-0.18</c:v>
                </c:pt>
                <c:pt idx="426">
                  <c:v>-0.26</c:v>
                </c:pt>
                <c:pt idx="427">
                  <c:v>0.18</c:v>
                </c:pt>
                <c:pt idx="428">
                  <c:v>0.08</c:v>
                </c:pt>
                <c:pt idx="429">
                  <c:v>-0.38</c:v>
                </c:pt>
                <c:pt idx="430">
                  <c:v>-1.3</c:v>
                </c:pt>
                <c:pt idx="431">
                  <c:v>-1.52</c:v>
                </c:pt>
                <c:pt idx="432">
                  <c:v>-0.28000000000000003</c:v>
                </c:pt>
                <c:pt idx="433">
                  <c:v>0.01</c:v>
                </c:pt>
                <c:pt idx="434">
                  <c:v>0.23</c:v>
                </c:pt>
                <c:pt idx="435">
                  <c:v>0.56999999999999995</c:v>
                </c:pt>
                <c:pt idx="436">
                  <c:v>0.24</c:v>
                </c:pt>
                <c:pt idx="437">
                  <c:v>0.28999999999999998</c:v>
                </c:pt>
                <c:pt idx="438">
                  <c:v>-0.54</c:v>
                </c:pt>
                <c:pt idx="439">
                  <c:v>-0.14000000000000001</c:v>
                </c:pt>
                <c:pt idx="440">
                  <c:v>0.05</c:v>
                </c:pt>
                <c:pt idx="441">
                  <c:v>-0.61</c:v>
                </c:pt>
                <c:pt idx="442">
                  <c:v>7.0000000000000007E-2</c:v>
                </c:pt>
                <c:pt idx="443">
                  <c:v>0.15</c:v>
                </c:pt>
                <c:pt idx="444">
                  <c:v>-0.52</c:v>
                </c:pt>
                <c:pt idx="445">
                  <c:v>0.3</c:v>
                </c:pt>
                <c:pt idx="446">
                  <c:v>0.31</c:v>
                </c:pt>
                <c:pt idx="447">
                  <c:v>0.16</c:v>
                </c:pt>
                <c:pt idx="448">
                  <c:v>-0.73</c:v>
                </c:pt>
                <c:pt idx="449">
                  <c:v>0.06</c:v>
                </c:pt>
                <c:pt idx="450">
                  <c:v>-0.51</c:v>
                </c:pt>
                <c:pt idx="451">
                  <c:v>-0.25</c:v>
                </c:pt>
                <c:pt idx="452">
                  <c:v>0.34</c:v>
                </c:pt>
                <c:pt idx="453">
                  <c:v>0.02</c:v>
                </c:pt>
                <c:pt idx="454">
                  <c:v>-0.11</c:v>
                </c:pt>
                <c:pt idx="455">
                  <c:v>-1</c:v>
                </c:pt>
                <c:pt idx="456">
                  <c:v>-0.88</c:v>
                </c:pt>
                <c:pt idx="457">
                  <c:v>-0.32</c:v>
                </c:pt>
                <c:pt idx="458">
                  <c:v>0.36</c:v>
                </c:pt>
                <c:pt idx="459">
                  <c:v>0.26</c:v>
                </c:pt>
                <c:pt idx="460">
                  <c:v>-0.45</c:v>
                </c:pt>
                <c:pt idx="461">
                  <c:v>0.24</c:v>
                </c:pt>
                <c:pt idx="462">
                  <c:v>-0.22</c:v>
                </c:pt>
                <c:pt idx="463">
                  <c:v>-0.12</c:v>
                </c:pt>
                <c:pt idx="464">
                  <c:v>-0.09</c:v>
                </c:pt>
                <c:pt idx="465">
                  <c:v>-0.28999999999999998</c:v>
                </c:pt>
                <c:pt idx="466">
                  <c:v>-0.9</c:v>
                </c:pt>
                <c:pt idx="467">
                  <c:v>-0.88</c:v>
                </c:pt>
                <c:pt idx="468">
                  <c:v>-0.43</c:v>
                </c:pt>
                <c:pt idx="469">
                  <c:v>-0.03</c:v>
                </c:pt>
                <c:pt idx="470">
                  <c:v>-0.54</c:v>
                </c:pt>
                <c:pt idx="471">
                  <c:v>-0.61</c:v>
                </c:pt>
                <c:pt idx="472">
                  <c:v>-0.06</c:v>
                </c:pt>
                <c:pt idx="473">
                  <c:v>0.69</c:v>
                </c:pt>
                <c:pt idx="474">
                  <c:v>-0.39</c:v>
                </c:pt>
                <c:pt idx="475">
                  <c:v>-1.58</c:v>
                </c:pt>
                <c:pt idx="476">
                  <c:v>-0.75</c:v>
                </c:pt>
                <c:pt idx="477">
                  <c:v>-0.03</c:v>
                </c:pt>
                <c:pt idx="478">
                  <c:v>0.43</c:v>
                </c:pt>
                <c:pt idx="479">
                  <c:v>-0.43</c:v>
                </c:pt>
                <c:pt idx="480">
                  <c:v>-0.28999999999999998</c:v>
                </c:pt>
                <c:pt idx="481">
                  <c:v>-0.23</c:v>
                </c:pt>
                <c:pt idx="482">
                  <c:v>-0.64</c:v>
                </c:pt>
                <c:pt idx="483">
                  <c:v>-1.21</c:v>
                </c:pt>
                <c:pt idx="484">
                  <c:v>0.26</c:v>
                </c:pt>
                <c:pt idx="485">
                  <c:v>0.08</c:v>
                </c:pt>
                <c:pt idx="486">
                  <c:v>0.4</c:v>
                </c:pt>
                <c:pt idx="487">
                  <c:v>-0.59</c:v>
                </c:pt>
                <c:pt idx="488">
                  <c:v>-0.08</c:v>
                </c:pt>
                <c:pt idx="489">
                  <c:v>0.5</c:v>
                </c:pt>
                <c:pt idx="490">
                  <c:v>-0.56999999999999995</c:v>
                </c:pt>
                <c:pt idx="491">
                  <c:v>0.28999999999999998</c:v>
                </c:pt>
                <c:pt idx="492">
                  <c:v>0.55000000000000004</c:v>
                </c:pt>
                <c:pt idx="493">
                  <c:v>-0.06</c:v>
                </c:pt>
                <c:pt idx="494">
                  <c:v>0.62</c:v>
                </c:pt>
                <c:pt idx="495">
                  <c:v>0.05</c:v>
                </c:pt>
                <c:pt idx="496">
                  <c:v>-0.56000000000000005</c:v>
                </c:pt>
                <c:pt idx="497">
                  <c:v>-0.11</c:v>
                </c:pt>
                <c:pt idx="498">
                  <c:v>-0.19</c:v>
                </c:pt>
                <c:pt idx="499">
                  <c:v>0.74</c:v>
                </c:pt>
                <c:pt idx="500">
                  <c:v>0.03</c:v>
                </c:pt>
                <c:pt idx="501">
                  <c:v>0.22</c:v>
                </c:pt>
                <c:pt idx="502">
                  <c:v>-0.49</c:v>
                </c:pt>
                <c:pt idx="503">
                  <c:v>0.13</c:v>
                </c:pt>
                <c:pt idx="504">
                  <c:v>-0.48</c:v>
                </c:pt>
                <c:pt idx="505">
                  <c:v>-0.02</c:v>
                </c:pt>
                <c:pt idx="506">
                  <c:v>-1.07</c:v>
                </c:pt>
                <c:pt idx="507">
                  <c:v>-1</c:v>
                </c:pt>
                <c:pt idx="508">
                  <c:v>0.23</c:v>
                </c:pt>
                <c:pt idx="509">
                  <c:v>-0.99</c:v>
                </c:pt>
                <c:pt idx="510">
                  <c:v>-0.56000000000000005</c:v>
                </c:pt>
                <c:pt idx="511">
                  <c:v>-0.16</c:v>
                </c:pt>
                <c:pt idx="512">
                  <c:v>-1.42</c:v>
                </c:pt>
                <c:pt idx="513">
                  <c:v>-0.97</c:v>
                </c:pt>
                <c:pt idx="514">
                  <c:v>-1.42</c:v>
                </c:pt>
                <c:pt idx="515">
                  <c:v>-0.94</c:v>
                </c:pt>
                <c:pt idx="516">
                  <c:v>-0.01</c:v>
                </c:pt>
                <c:pt idx="517">
                  <c:v>0.87</c:v>
                </c:pt>
                <c:pt idx="518">
                  <c:v>-0.2</c:v>
                </c:pt>
                <c:pt idx="519">
                  <c:v>0.71</c:v>
                </c:pt>
                <c:pt idx="520">
                  <c:v>-1.06</c:v>
                </c:pt>
                <c:pt idx="521">
                  <c:v>-1.24</c:v>
                </c:pt>
                <c:pt idx="522">
                  <c:v>-1.1399999999999999</c:v>
                </c:pt>
                <c:pt idx="523">
                  <c:v>-0.06</c:v>
                </c:pt>
                <c:pt idx="524">
                  <c:v>-0.92</c:v>
                </c:pt>
                <c:pt idx="525">
                  <c:v>-1.4</c:v>
                </c:pt>
                <c:pt idx="526">
                  <c:v>-1.49</c:v>
                </c:pt>
                <c:pt idx="527">
                  <c:v>-1.01</c:v>
                </c:pt>
                <c:pt idx="528">
                  <c:v>-0.33</c:v>
                </c:pt>
                <c:pt idx="529">
                  <c:v>-1.45</c:v>
                </c:pt>
                <c:pt idx="530">
                  <c:v>-0.67</c:v>
                </c:pt>
                <c:pt idx="531">
                  <c:v>-0.48</c:v>
                </c:pt>
                <c:pt idx="532">
                  <c:v>-0.93</c:v>
                </c:pt>
                <c:pt idx="533">
                  <c:v>-1.23</c:v>
                </c:pt>
                <c:pt idx="534">
                  <c:v>-1.68</c:v>
                </c:pt>
                <c:pt idx="535">
                  <c:v>-1.76</c:v>
                </c:pt>
                <c:pt idx="536">
                  <c:v>-0.87</c:v>
                </c:pt>
                <c:pt idx="537">
                  <c:v>-0.47</c:v>
                </c:pt>
                <c:pt idx="538">
                  <c:v>-0.77</c:v>
                </c:pt>
                <c:pt idx="539">
                  <c:v>-1.7</c:v>
                </c:pt>
                <c:pt idx="540">
                  <c:v>-0.8</c:v>
                </c:pt>
                <c:pt idx="541">
                  <c:v>-1.41</c:v>
                </c:pt>
                <c:pt idx="542">
                  <c:v>-1.32</c:v>
                </c:pt>
                <c:pt idx="543">
                  <c:v>0.1</c:v>
                </c:pt>
                <c:pt idx="544">
                  <c:v>0.12</c:v>
                </c:pt>
                <c:pt idx="545">
                  <c:v>-0.75</c:v>
                </c:pt>
                <c:pt idx="546">
                  <c:v>-0.1</c:v>
                </c:pt>
                <c:pt idx="547">
                  <c:v>0.2</c:v>
                </c:pt>
                <c:pt idx="548">
                  <c:v>0.28999999999999998</c:v>
                </c:pt>
                <c:pt idx="549">
                  <c:v>0.96</c:v>
                </c:pt>
                <c:pt idx="550">
                  <c:v>-0.53</c:v>
                </c:pt>
                <c:pt idx="551">
                  <c:v>-0.9</c:v>
                </c:pt>
                <c:pt idx="552">
                  <c:v>-0.55000000000000004</c:v>
                </c:pt>
                <c:pt idx="553">
                  <c:v>-0.51</c:v>
                </c:pt>
                <c:pt idx="554">
                  <c:v>-0.79</c:v>
                </c:pt>
                <c:pt idx="555">
                  <c:v>-0.28999999999999998</c:v>
                </c:pt>
                <c:pt idx="556">
                  <c:v>-0.05</c:v>
                </c:pt>
                <c:pt idx="557">
                  <c:v>0</c:v>
                </c:pt>
                <c:pt idx="558">
                  <c:v>-0.38</c:v>
                </c:pt>
                <c:pt idx="559">
                  <c:v>-0.72</c:v>
                </c:pt>
                <c:pt idx="560">
                  <c:v>-0.76</c:v>
                </c:pt>
                <c:pt idx="561">
                  <c:v>-2.64</c:v>
                </c:pt>
                <c:pt idx="562">
                  <c:v>-0.1</c:v>
                </c:pt>
                <c:pt idx="563">
                  <c:v>-0.1</c:v>
                </c:pt>
                <c:pt idx="564">
                  <c:v>-0.16</c:v>
                </c:pt>
                <c:pt idx="565">
                  <c:v>-1.46</c:v>
                </c:pt>
                <c:pt idx="566">
                  <c:v>-1.28</c:v>
                </c:pt>
                <c:pt idx="567">
                  <c:v>-0.94</c:v>
                </c:pt>
                <c:pt idx="568">
                  <c:v>-0.18</c:v>
                </c:pt>
                <c:pt idx="569">
                  <c:v>-0.14000000000000001</c:v>
                </c:pt>
                <c:pt idx="570">
                  <c:v>1.05</c:v>
                </c:pt>
                <c:pt idx="571">
                  <c:v>0.76</c:v>
                </c:pt>
                <c:pt idx="572">
                  <c:v>-1.85</c:v>
                </c:pt>
                <c:pt idx="573">
                  <c:v>-0.06</c:v>
                </c:pt>
                <c:pt idx="574">
                  <c:v>-0.87</c:v>
                </c:pt>
                <c:pt idx="575">
                  <c:v>-1.64</c:v>
                </c:pt>
                <c:pt idx="576">
                  <c:v>-0.39</c:v>
                </c:pt>
                <c:pt idx="577">
                  <c:v>-0.17</c:v>
                </c:pt>
                <c:pt idx="578">
                  <c:v>0.22</c:v>
                </c:pt>
                <c:pt idx="579">
                  <c:v>-0.49</c:v>
                </c:pt>
                <c:pt idx="580">
                  <c:v>-1.5</c:v>
                </c:pt>
                <c:pt idx="581">
                  <c:v>-1.3</c:v>
                </c:pt>
                <c:pt idx="582">
                  <c:v>-0.97</c:v>
                </c:pt>
                <c:pt idx="583">
                  <c:v>-1.26</c:v>
                </c:pt>
                <c:pt idx="584">
                  <c:v>-0.56999999999999995</c:v>
                </c:pt>
                <c:pt idx="585">
                  <c:v>-0.7</c:v>
                </c:pt>
                <c:pt idx="586">
                  <c:v>-0.48</c:v>
                </c:pt>
                <c:pt idx="587">
                  <c:v>-0.8</c:v>
                </c:pt>
                <c:pt idx="588">
                  <c:v>0.37</c:v>
                </c:pt>
                <c:pt idx="589">
                  <c:v>-0.25</c:v>
                </c:pt>
                <c:pt idx="590">
                  <c:v>-0.01</c:v>
                </c:pt>
                <c:pt idx="591">
                  <c:v>-0.12</c:v>
                </c:pt>
                <c:pt idx="592">
                  <c:v>0.08</c:v>
                </c:pt>
                <c:pt idx="593">
                  <c:v>0.4</c:v>
                </c:pt>
                <c:pt idx="594">
                  <c:v>0.76</c:v>
                </c:pt>
                <c:pt idx="595">
                  <c:v>-0.93</c:v>
                </c:pt>
                <c:pt idx="596">
                  <c:v>-1.66</c:v>
                </c:pt>
                <c:pt idx="597">
                  <c:v>0.05</c:v>
                </c:pt>
                <c:pt idx="598">
                  <c:v>0.22</c:v>
                </c:pt>
                <c:pt idx="599">
                  <c:v>1.0900000000000001</c:v>
                </c:pt>
                <c:pt idx="600">
                  <c:v>-1.22</c:v>
                </c:pt>
                <c:pt idx="601">
                  <c:v>-0.68</c:v>
                </c:pt>
                <c:pt idx="602">
                  <c:v>-0.19</c:v>
                </c:pt>
                <c:pt idx="603">
                  <c:v>-1.1599999999999999</c:v>
                </c:pt>
                <c:pt idx="604">
                  <c:v>-0.37</c:v>
                </c:pt>
                <c:pt idx="605">
                  <c:v>-0.51</c:v>
                </c:pt>
                <c:pt idx="606">
                  <c:v>-0.06</c:v>
                </c:pt>
                <c:pt idx="607">
                  <c:v>-1.06</c:v>
                </c:pt>
                <c:pt idx="608">
                  <c:v>-3.27</c:v>
                </c:pt>
                <c:pt idx="609">
                  <c:v>-0.27</c:v>
                </c:pt>
                <c:pt idx="610">
                  <c:v>-1.44</c:v>
                </c:pt>
                <c:pt idx="611">
                  <c:v>-0.62</c:v>
                </c:pt>
                <c:pt idx="612">
                  <c:v>0.01</c:v>
                </c:pt>
                <c:pt idx="613">
                  <c:v>0.17</c:v>
                </c:pt>
                <c:pt idx="614">
                  <c:v>0.48</c:v>
                </c:pt>
                <c:pt idx="615">
                  <c:v>0.31</c:v>
                </c:pt>
                <c:pt idx="616">
                  <c:v>0.85</c:v>
                </c:pt>
                <c:pt idx="617">
                  <c:v>0.74</c:v>
                </c:pt>
                <c:pt idx="618">
                  <c:v>-0.97</c:v>
                </c:pt>
                <c:pt idx="619">
                  <c:v>-0.49</c:v>
                </c:pt>
                <c:pt idx="620">
                  <c:v>-0.11</c:v>
                </c:pt>
                <c:pt idx="621">
                  <c:v>-0.02</c:v>
                </c:pt>
                <c:pt idx="622">
                  <c:v>-1.43</c:v>
                </c:pt>
                <c:pt idx="623">
                  <c:v>-1.03</c:v>
                </c:pt>
                <c:pt idx="624">
                  <c:v>-0.77</c:v>
                </c:pt>
                <c:pt idx="625">
                  <c:v>-0.91</c:v>
                </c:pt>
                <c:pt idx="626">
                  <c:v>-0.2</c:v>
                </c:pt>
                <c:pt idx="627">
                  <c:v>-0.09</c:v>
                </c:pt>
                <c:pt idx="628">
                  <c:v>-1.32</c:v>
                </c:pt>
                <c:pt idx="629">
                  <c:v>-1.4</c:v>
                </c:pt>
                <c:pt idx="630">
                  <c:v>-1.01</c:v>
                </c:pt>
                <c:pt idx="631">
                  <c:v>-1.68</c:v>
                </c:pt>
                <c:pt idx="632">
                  <c:v>-1.58</c:v>
                </c:pt>
                <c:pt idx="633">
                  <c:v>-0.65</c:v>
                </c:pt>
                <c:pt idx="634">
                  <c:v>-0.25</c:v>
                </c:pt>
                <c:pt idx="635">
                  <c:v>-0.34</c:v>
                </c:pt>
                <c:pt idx="636">
                  <c:v>-0.57999999999999996</c:v>
                </c:pt>
                <c:pt idx="637">
                  <c:v>-0.02</c:v>
                </c:pt>
                <c:pt idx="638">
                  <c:v>-0.95</c:v>
                </c:pt>
                <c:pt idx="639">
                  <c:v>0.52</c:v>
                </c:pt>
                <c:pt idx="640">
                  <c:v>0.39</c:v>
                </c:pt>
                <c:pt idx="641">
                  <c:v>-0.38</c:v>
                </c:pt>
                <c:pt idx="642">
                  <c:v>-1.05</c:v>
                </c:pt>
                <c:pt idx="643">
                  <c:v>-0.54</c:v>
                </c:pt>
                <c:pt idx="644">
                  <c:v>-0.96</c:v>
                </c:pt>
                <c:pt idx="645">
                  <c:v>-0.26</c:v>
                </c:pt>
                <c:pt idx="646">
                  <c:v>-1.3</c:v>
                </c:pt>
                <c:pt idx="647">
                  <c:v>-0.28999999999999998</c:v>
                </c:pt>
                <c:pt idx="648">
                  <c:v>-0.38</c:v>
                </c:pt>
                <c:pt idx="649">
                  <c:v>-1.45</c:v>
                </c:pt>
                <c:pt idx="650">
                  <c:v>-1.08</c:v>
                </c:pt>
                <c:pt idx="651">
                  <c:v>-0.32</c:v>
                </c:pt>
                <c:pt idx="652">
                  <c:v>0.12</c:v>
                </c:pt>
                <c:pt idx="653">
                  <c:v>0.57999999999999996</c:v>
                </c:pt>
                <c:pt idx="654">
                  <c:v>-1.0900000000000001</c:v>
                </c:pt>
                <c:pt idx="655">
                  <c:v>-0.37</c:v>
                </c:pt>
                <c:pt idx="656">
                  <c:v>-1.75</c:v>
                </c:pt>
                <c:pt idx="657">
                  <c:v>-0.02</c:v>
                </c:pt>
                <c:pt idx="658">
                  <c:v>-1.59</c:v>
                </c:pt>
                <c:pt idx="659">
                  <c:v>-0.03</c:v>
                </c:pt>
                <c:pt idx="660">
                  <c:v>0.39</c:v>
                </c:pt>
                <c:pt idx="661">
                  <c:v>0.32</c:v>
                </c:pt>
                <c:pt idx="662">
                  <c:v>0.49</c:v>
                </c:pt>
                <c:pt idx="663">
                  <c:v>-0.66</c:v>
                </c:pt>
                <c:pt idx="664">
                  <c:v>-0.02</c:v>
                </c:pt>
                <c:pt idx="665">
                  <c:v>-0.42</c:v>
                </c:pt>
                <c:pt idx="666">
                  <c:v>7.0000000000000007E-2</c:v>
                </c:pt>
                <c:pt idx="667">
                  <c:v>-0.47</c:v>
                </c:pt>
                <c:pt idx="668">
                  <c:v>-0.81</c:v>
                </c:pt>
                <c:pt idx="669">
                  <c:v>-0.76</c:v>
                </c:pt>
                <c:pt idx="670">
                  <c:v>-0.46</c:v>
                </c:pt>
                <c:pt idx="671">
                  <c:v>-0.08</c:v>
                </c:pt>
                <c:pt idx="672">
                  <c:v>0.47</c:v>
                </c:pt>
                <c:pt idx="673">
                  <c:v>-0.99</c:v>
                </c:pt>
                <c:pt idx="674">
                  <c:v>-1.7</c:v>
                </c:pt>
                <c:pt idx="675">
                  <c:v>-1.24</c:v>
                </c:pt>
                <c:pt idx="676">
                  <c:v>-1.29</c:v>
                </c:pt>
                <c:pt idx="677">
                  <c:v>-1.64</c:v>
                </c:pt>
                <c:pt idx="678">
                  <c:v>-0.97</c:v>
                </c:pt>
                <c:pt idx="679">
                  <c:v>0</c:v>
                </c:pt>
                <c:pt idx="680">
                  <c:v>-0.28999999999999998</c:v>
                </c:pt>
                <c:pt idx="681">
                  <c:v>0.66</c:v>
                </c:pt>
                <c:pt idx="682">
                  <c:v>-0.56000000000000005</c:v>
                </c:pt>
                <c:pt idx="683">
                  <c:v>-0.56999999999999995</c:v>
                </c:pt>
                <c:pt idx="684">
                  <c:v>-0.27</c:v>
                </c:pt>
                <c:pt idx="685">
                  <c:v>-0.18</c:v>
                </c:pt>
                <c:pt idx="686">
                  <c:v>-0.68</c:v>
                </c:pt>
                <c:pt idx="687">
                  <c:v>-0.03</c:v>
                </c:pt>
                <c:pt idx="688">
                  <c:v>-0.53</c:v>
                </c:pt>
                <c:pt idx="689">
                  <c:v>-0.15</c:v>
                </c:pt>
                <c:pt idx="690">
                  <c:v>0.53</c:v>
                </c:pt>
                <c:pt idx="691">
                  <c:v>-1.04</c:v>
                </c:pt>
                <c:pt idx="692">
                  <c:v>-0.37</c:v>
                </c:pt>
                <c:pt idx="693">
                  <c:v>-0.03</c:v>
                </c:pt>
                <c:pt idx="694">
                  <c:v>0.59</c:v>
                </c:pt>
                <c:pt idx="695">
                  <c:v>-0.48</c:v>
                </c:pt>
                <c:pt idx="696">
                  <c:v>0.12</c:v>
                </c:pt>
                <c:pt idx="697">
                  <c:v>-0.11</c:v>
                </c:pt>
                <c:pt idx="698">
                  <c:v>-0.86</c:v>
                </c:pt>
                <c:pt idx="699">
                  <c:v>-0.44</c:v>
                </c:pt>
                <c:pt idx="700">
                  <c:v>-0.55000000000000004</c:v>
                </c:pt>
                <c:pt idx="701">
                  <c:v>-0.49</c:v>
                </c:pt>
                <c:pt idx="702">
                  <c:v>-0.42</c:v>
                </c:pt>
                <c:pt idx="703">
                  <c:v>-0.66</c:v>
                </c:pt>
                <c:pt idx="704">
                  <c:v>-0.9</c:v>
                </c:pt>
                <c:pt idx="705">
                  <c:v>-0.17</c:v>
                </c:pt>
                <c:pt idx="706">
                  <c:v>-0.41</c:v>
                </c:pt>
                <c:pt idx="707">
                  <c:v>0.1</c:v>
                </c:pt>
                <c:pt idx="708">
                  <c:v>0.35</c:v>
                </c:pt>
                <c:pt idx="709">
                  <c:v>-0.45</c:v>
                </c:pt>
                <c:pt idx="710">
                  <c:v>-0.61</c:v>
                </c:pt>
                <c:pt idx="711">
                  <c:v>0.28999999999999998</c:v>
                </c:pt>
                <c:pt idx="712">
                  <c:v>-0.56999999999999995</c:v>
                </c:pt>
                <c:pt idx="713">
                  <c:v>0.6</c:v>
                </c:pt>
                <c:pt idx="714">
                  <c:v>0.34</c:v>
                </c:pt>
                <c:pt idx="715">
                  <c:v>0.26</c:v>
                </c:pt>
                <c:pt idx="716">
                  <c:v>-0.93</c:v>
                </c:pt>
                <c:pt idx="717">
                  <c:v>0.22</c:v>
                </c:pt>
                <c:pt idx="718">
                  <c:v>-0.98</c:v>
                </c:pt>
                <c:pt idx="719">
                  <c:v>-1.29</c:v>
                </c:pt>
                <c:pt idx="720">
                  <c:v>-0.63</c:v>
                </c:pt>
                <c:pt idx="721">
                  <c:v>0.21</c:v>
                </c:pt>
                <c:pt idx="722">
                  <c:v>-0.56000000000000005</c:v>
                </c:pt>
                <c:pt idx="723">
                  <c:v>0.11</c:v>
                </c:pt>
                <c:pt idx="724">
                  <c:v>0.23</c:v>
                </c:pt>
                <c:pt idx="725">
                  <c:v>-0.1</c:v>
                </c:pt>
                <c:pt idx="726">
                  <c:v>-0.23</c:v>
                </c:pt>
                <c:pt idx="727">
                  <c:v>-0.3</c:v>
                </c:pt>
                <c:pt idx="728">
                  <c:v>-0.77</c:v>
                </c:pt>
                <c:pt idx="729">
                  <c:v>-0.05</c:v>
                </c:pt>
                <c:pt idx="730">
                  <c:v>0.42</c:v>
                </c:pt>
                <c:pt idx="731">
                  <c:v>0.91</c:v>
                </c:pt>
                <c:pt idx="732">
                  <c:v>-0.51</c:v>
                </c:pt>
                <c:pt idx="733">
                  <c:v>-0.21</c:v>
                </c:pt>
                <c:pt idx="734">
                  <c:v>-1.18</c:v>
                </c:pt>
                <c:pt idx="735">
                  <c:v>0.35</c:v>
                </c:pt>
                <c:pt idx="736">
                  <c:v>-0.91</c:v>
                </c:pt>
                <c:pt idx="737">
                  <c:v>-0.15</c:v>
                </c:pt>
                <c:pt idx="738">
                  <c:v>-1.22</c:v>
                </c:pt>
                <c:pt idx="739">
                  <c:v>-0.39</c:v>
                </c:pt>
                <c:pt idx="740">
                  <c:v>1.3</c:v>
                </c:pt>
                <c:pt idx="741">
                  <c:v>0.46</c:v>
                </c:pt>
                <c:pt idx="742">
                  <c:v>0.13</c:v>
                </c:pt>
                <c:pt idx="743">
                  <c:v>-0.93</c:v>
                </c:pt>
                <c:pt idx="744">
                  <c:v>1.1299999999999999</c:v>
                </c:pt>
                <c:pt idx="745">
                  <c:v>-0.11</c:v>
                </c:pt>
                <c:pt idx="746">
                  <c:v>-2.2200000000000002</c:v>
                </c:pt>
                <c:pt idx="747">
                  <c:v>-1.82</c:v>
                </c:pt>
                <c:pt idx="748">
                  <c:v>-2.8</c:v>
                </c:pt>
                <c:pt idx="749">
                  <c:v>-3.16</c:v>
                </c:pt>
                <c:pt idx="750">
                  <c:v>-0.93</c:v>
                </c:pt>
                <c:pt idx="751">
                  <c:v>-1.06</c:v>
                </c:pt>
                <c:pt idx="752">
                  <c:v>-1.0900000000000001</c:v>
                </c:pt>
                <c:pt idx="753">
                  <c:v>-1.28</c:v>
                </c:pt>
                <c:pt idx="754">
                  <c:v>-2.66</c:v>
                </c:pt>
                <c:pt idx="755">
                  <c:v>0.49</c:v>
                </c:pt>
                <c:pt idx="756">
                  <c:v>0.22</c:v>
                </c:pt>
                <c:pt idx="757">
                  <c:v>-0.13</c:v>
                </c:pt>
                <c:pt idx="758">
                  <c:v>-0.25</c:v>
                </c:pt>
                <c:pt idx="759">
                  <c:v>-7.0000000000000007E-2</c:v>
                </c:pt>
                <c:pt idx="760">
                  <c:v>0.12</c:v>
                </c:pt>
                <c:pt idx="761">
                  <c:v>0.06</c:v>
                </c:pt>
                <c:pt idx="762">
                  <c:v>-1.41</c:v>
                </c:pt>
                <c:pt idx="763">
                  <c:v>-0.53</c:v>
                </c:pt>
                <c:pt idx="764">
                  <c:v>-0.93</c:v>
                </c:pt>
                <c:pt idx="765">
                  <c:v>-1.18</c:v>
                </c:pt>
                <c:pt idx="766">
                  <c:v>-0.8</c:v>
                </c:pt>
                <c:pt idx="767">
                  <c:v>1.35</c:v>
                </c:pt>
                <c:pt idx="768">
                  <c:v>-0.16</c:v>
                </c:pt>
                <c:pt idx="769">
                  <c:v>-0.53</c:v>
                </c:pt>
                <c:pt idx="770">
                  <c:v>-0.81</c:v>
                </c:pt>
                <c:pt idx="771">
                  <c:v>-1.52</c:v>
                </c:pt>
                <c:pt idx="772">
                  <c:v>-0.54</c:v>
                </c:pt>
                <c:pt idx="773">
                  <c:v>-0.94</c:v>
                </c:pt>
                <c:pt idx="774">
                  <c:v>-0.78</c:v>
                </c:pt>
                <c:pt idx="775">
                  <c:v>0.89</c:v>
                </c:pt>
                <c:pt idx="776">
                  <c:v>-1.1499999999999999</c:v>
                </c:pt>
                <c:pt idx="777">
                  <c:v>-0.77</c:v>
                </c:pt>
                <c:pt idx="778">
                  <c:v>-0.67</c:v>
                </c:pt>
                <c:pt idx="779">
                  <c:v>0.96</c:v>
                </c:pt>
                <c:pt idx="780">
                  <c:v>-0.04</c:v>
                </c:pt>
                <c:pt idx="781">
                  <c:v>-0.02</c:v>
                </c:pt>
                <c:pt idx="782">
                  <c:v>0.47</c:v>
                </c:pt>
                <c:pt idx="783">
                  <c:v>-0.46</c:v>
                </c:pt>
                <c:pt idx="784">
                  <c:v>-1.66</c:v>
                </c:pt>
                <c:pt idx="785">
                  <c:v>-0.53</c:v>
                </c:pt>
                <c:pt idx="786">
                  <c:v>-0.4</c:v>
                </c:pt>
                <c:pt idx="787">
                  <c:v>-0.72</c:v>
                </c:pt>
                <c:pt idx="788">
                  <c:v>-0.26</c:v>
                </c:pt>
                <c:pt idx="789">
                  <c:v>0.05</c:v>
                </c:pt>
                <c:pt idx="790">
                  <c:v>-0.11</c:v>
                </c:pt>
                <c:pt idx="791">
                  <c:v>-0.45</c:v>
                </c:pt>
                <c:pt idx="792">
                  <c:v>0.35</c:v>
                </c:pt>
                <c:pt idx="793">
                  <c:v>-0.69</c:v>
                </c:pt>
                <c:pt idx="794">
                  <c:v>0.82</c:v>
                </c:pt>
                <c:pt idx="795">
                  <c:v>0.66</c:v>
                </c:pt>
                <c:pt idx="796">
                  <c:v>0.94</c:v>
                </c:pt>
                <c:pt idx="797">
                  <c:v>-0.61</c:v>
                </c:pt>
                <c:pt idx="798">
                  <c:v>0</c:v>
                </c:pt>
                <c:pt idx="799">
                  <c:v>-0.45</c:v>
                </c:pt>
                <c:pt idx="800">
                  <c:v>0.62</c:v>
                </c:pt>
                <c:pt idx="801">
                  <c:v>0.54</c:v>
                </c:pt>
                <c:pt idx="802">
                  <c:v>-0.56000000000000005</c:v>
                </c:pt>
                <c:pt idx="803">
                  <c:v>-0.38</c:v>
                </c:pt>
                <c:pt idx="804">
                  <c:v>-0.67</c:v>
                </c:pt>
                <c:pt idx="805">
                  <c:v>-0.64</c:v>
                </c:pt>
                <c:pt idx="806">
                  <c:v>0.12</c:v>
                </c:pt>
                <c:pt idx="807">
                  <c:v>0.45</c:v>
                </c:pt>
                <c:pt idx="808">
                  <c:v>1.1399999999999999</c:v>
                </c:pt>
                <c:pt idx="809">
                  <c:v>-0.04</c:v>
                </c:pt>
                <c:pt idx="810">
                  <c:v>0.69</c:v>
                </c:pt>
                <c:pt idx="811">
                  <c:v>0.05</c:v>
                </c:pt>
                <c:pt idx="812">
                  <c:v>7.0000000000000007E-2</c:v>
                </c:pt>
                <c:pt idx="813">
                  <c:v>-0.61</c:v>
                </c:pt>
                <c:pt idx="814">
                  <c:v>-0.66</c:v>
                </c:pt>
                <c:pt idx="815">
                  <c:v>-1.43</c:v>
                </c:pt>
                <c:pt idx="816">
                  <c:v>-0.77</c:v>
                </c:pt>
                <c:pt idx="817">
                  <c:v>-0.91</c:v>
                </c:pt>
                <c:pt idx="818">
                  <c:v>0.32</c:v>
                </c:pt>
                <c:pt idx="819">
                  <c:v>0.21</c:v>
                </c:pt>
                <c:pt idx="820">
                  <c:v>0.65</c:v>
                </c:pt>
                <c:pt idx="821">
                  <c:v>-0.24</c:v>
                </c:pt>
                <c:pt idx="822">
                  <c:v>0.34</c:v>
                </c:pt>
                <c:pt idx="823">
                  <c:v>-0.93</c:v>
                </c:pt>
                <c:pt idx="824">
                  <c:v>-0.74</c:v>
                </c:pt>
                <c:pt idx="825">
                  <c:v>0.64</c:v>
                </c:pt>
                <c:pt idx="826">
                  <c:v>0.43</c:v>
                </c:pt>
                <c:pt idx="827">
                  <c:v>-0.13</c:v>
                </c:pt>
                <c:pt idx="828">
                  <c:v>0.56000000000000005</c:v>
                </c:pt>
                <c:pt idx="829">
                  <c:v>-0.69</c:v>
                </c:pt>
                <c:pt idx="830">
                  <c:v>0</c:v>
                </c:pt>
                <c:pt idx="831">
                  <c:v>-0.05</c:v>
                </c:pt>
                <c:pt idx="832">
                  <c:v>-0.79</c:v>
                </c:pt>
                <c:pt idx="833">
                  <c:v>-0.2</c:v>
                </c:pt>
                <c:pt idx="834">
                  <c:v>0.04</c:v>
                </c:pt>
                <c:pt idx="835">
                  <c:v>-0.37</c:v>
                </c:pt>
                <c:pt idx="836">
                  <c:v>-0.22</c:v>
                </c:pt>
                <c:pt idx="837">
                  <c:v>1.43</c:v>
                </c:pt>
                <c:pt idx="838">
                  <c:v>0.96</c:v>
                </c:pt>
                <c:pt idx="839">
                  <c:v>-0.1</c:v>
                </c:pt>
                <c:pt idx="840">
                  <c:v>-0.12</c:v>
                </c:pt>
                <c:pt idx="841">
                  <c:v>-0.34</c:v>
                </c:pt>
                <c:pt idx="842">
                  <c:v>-1.19</c:v>
                </c:pt>
                <c:pt idx="843">
                  <c:v>-0.96</c:v>
                </c:pt>
                <c:pt idx="844">
                  <c:v>0.75</c:v>
                </c:pt>
                <c:pt idx="845">
                  <c:v>-0.88</c:v>
                </c:pt>
                <c:pt idx="846">
                  <c:v>-2.02</c:v>
                </c:pt>
                <c:pt idx="847">
                  <c:v>-1.35</c:v>
                </c:pt>
                <c:pt idx="848">
                  <c:v>-0.64</c:v>
                </c:pt>
                <c:pt idx="849">
                  <c:v>-1.1000000000000001</c:v>
                </c:pt>
                <c:pt idx="850">
                  <c:v>1.07</c:v>
                </c:pt>
                <c:pt idx="851">
                  <c:v>-0.84</c:v>
                </c:pt>
                <c:pt idx="852">
                  <c:v>-0.26</c:v>
                </c:pt>
                <c:pt idx="853">
                  <c:v>-0.55000000000000004</c:v>
                </c:pt>
                <c:pt idx="854">
                  <c:v>0.23</c:v>
                </c:pt>
                <c:pt idx="855">
                  <c:v>0.17</c:v>
                </c:pt>
                <c:pt idx="856">
                  <c:v>-0.43</c:v>
                </c:pt>
                <c:pt idx="857">
                  <c:v>-0.5</c:v>
                </c:pt>
                <c:pt idx="858">
                  <c:v>-0.13</c:v>
                </c:pt>
                <c:pt idx="859">
                  <c:v>-1.06</c:v>
                </c:pt>
                <c:pt idx="860">
                  <c:v>0.57999999999999996</c:v>
                </c:pt>
                <c:pt idx="861">
                  <c:v>1.05</c:v>
                </c:pt>
                <c:pt idx="862">
                  <c:v>0.87</c:v>
                </c:pt>
                <c:pt idx="863">
                  <c:v>0.4</c:v>
                </c:pt>
                <c:pt idx="864">
                  <c:v>0.52</c:v>
                </c:pt>
                <c:pt idx="865">
                  <c:v>0.75</c:v>
                </c:pt>
                <c:pt idx="866">
                  <c:v>-0.91</c:v>
                </c:pt>
                <c:pt idx="867">
                  <c:v>-0.16</c:v>
                </c:pt>
                <c:pt idx="868">
                  <c:v>0.56000000000000005</c:v>
                </c:pt>
                <c:pt idx="869">
                  <c:v>-0.11</c:v>
                </c:pt>
                <c:pt idx="870">
                  <c:v>0.06</c:v>
                </c:pt>
                <c:pt idx="871">
                  <c:v>-0.21</c:v>
                </c:pt>
                <c:pt idx="872">
                  <c:v>7.0000000000000007E-2</c:v>
                </c:pt>
                <c:pt idx="873">
                  <c:v>-0.72</c:v>
                </c:pt>
                <c:pt idx="874">
                  <c:v>-0.51</c:v>
                </c:pt>
                <c:pt idx="875">
                  <c:v>0.01</c:v>
                </c:pt>
                <c:pt idx="876">
                  <c:v>0.54</c:v>
                </c:pt>
                <c:pt idx="877">
                  <c:v>0.84</c:v>
                </c:pt>
                <c:pt idx="878">
                  <c:v>1.35</c:v>
                </c:pt>
                <c:pt idx="879">
                  <c:v>-0.48</c:v>
                </c:pt>
                <c:pt idx="880">
                  <c:v>0.9</c:v>
                </c:pt>
                <c:pt idx="881">
                  <c:v>-0.83</c:v>
                </c:pt>
                <c:pt idx="882">
                  <c:v>0.64</c:v>
                </c:pt>
                <c:pt idx="883">
                  <c:v>1.35</c:v>
                </c:pt>
                <c:pt idx="884">
                  <c:v>1.67</c:v>
                </c:pt>
                <c:pt idx="885">
                  <c:v>1.33</c:v>
                </c:pt>
                <c:pt idx="886">
                  <c:v>0.35</c:v>
                </c:pt>
                <c:pt idx="887">
                  <c:v>-0.62</c:v>
                </c:pt>
                <c:pt idx="888">
                  <c:v>-0.74</c:v>
                </c:pt>
                <c:pt idx="889">
                  <c:v>-0.67</c:v>
                </c:pt>
                <c:pt idx="890">
                  <c:v>-1.53</c:v>
                </c:pt>
                <c:pt idx="891">
                  <c:v>0.42</c:v>
                </c:pt>
                <c:pt idx="892">
                  <c:v>0.13</c:v>
                </c:pt>
                <c:pt idx="893">
                  <c:v>-0.25</c:v>
                </c:pt>
                <c:pt idx="894">
                  <c:v>-0.35</c:v>
                </c:pt>
                <c:pt idx="895">
                  <c:v>0.21</c:v>
                </c:pt>
                <c:pt idx="896">
                  <c:v>-0.51</c:v>
                </c:pt>
                <c:pt idx="897">
                  <c:v>-0.01</c:v>
                </c:pt>
                <c:pt idx="898">
                  <c:v>-1.28</c:v>
                </c:pt>
                <c:pt idx="899">
                  <c:v>-0.68</c:v>
                </c:pt>
                <c:pt idx="900">
                  <c:v>0.26</c:v>
                </c:pt>
                <c:pt idx="901">
                  <c:v>-0.38</c:v>
                </c:pt>
                <c:pt idx="902">
                  <c:v>0.55000000000000004</c:v>
                </c:pt>
                <c:pt idx="903">
                  <c:v>0.92</c:v>
                </c:pt>
                <c:pt idx="904">
                  <c:v>0.98</c:v>
                </c:pt>
                <c:pt idx="905">
                  <c:v>-0.49</c:v>
                </c:pt>
                <c:pt idx="906">
                  <c:v>-0.22</c:v>
                </c:pt>
                <c:pt idx="907">
                  <c:v>-0.87</c:v>
                </c:pt>
                <c:pt idx="908">
                  <c:v>-1.58</c:v>
                </c:pt>
                <c:pt idx="909">
                  <c:v>-1.27</c:v>
                </c:pt>
                <c:pt idx="910">
                  <c:v>-0.72</c:v>
                </c:pt>
                <c:pt idx="911">
                  <c:v>-1.46</c:v>
                </c:pt>
                <c:pt idx="912">
                  <c:v>-0.02</c:v>
                </c:pt>
                <c:pt idx="913">
                  <c:v>-0.77</c:v>
                </c:pt>
                <c:pt idx="914">
                  <c:v>-0.33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5-4C31-955C-CAC7C28D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04024"/>
        <c:axId val="642204352"/>
      </c:scatterChart>
      <c:valAx>
        <c:axId val="642204024"/>
        <c:scaling>
          <c:orientation val="minMax"/>
          <c:max val="2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04352"/>
        <c:crossesAt val="-4"/>
        <c:crossBetween val="midCat"/>
      </c:valAx>
      <c:valAx>
        <c:axId val="64220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0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[3]Raw!$B$5:$B$18</c:f>
              <c:strCache>
                <c:ptCount val="1"/>
                <c:pt idx="0">
                  <c:v>NA NA NA NA NA NA NA NA NA NA NA NA NA 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544619422572178E-2"/>
                  <c:y val="-0.302389180519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[3]Raw!$A$19:$A$948</c:f>
              <c:numCache>
                <c:formatCode>General</c:formatCode>
                <c:ptCount val="930"/>
                <c:pt idx="0">
                  <c:v>1067</c:v>
                </c:pt>
                <c:pt idx="1">
                  <c:v>1068</c:v>
                </c:pt>
                <c:pt idx="2">
                  <c:v>1069</c:v>
                </c:pt>
                <c:pt idx="3">
                  <c:v>1070</c:v>
                </c:pt>
                <c:pt idx="4">
                  <c:v>1071</c:v>
                </c:pt>
                <c:pt idx="5">
                  <c:v>1072</c:v>
                </c:pt>
                <c:pt idx="6">
                  <c:v>1073</c:v>
                </c:pt>
                <c:pt idx="7">
                  <c:v>1074</c:v>
                </c:pt>
                <c:pt idx="8">
                  <c:v>1075</c:v>
                </c:pt>
                <c:pt idx="9">
                  <c:v>1076</c:v>
                </c:pt>
                <c:pt idx="10">
                  <c:v>1077</c:v>
                </c:pt>
                <c:pt idx="11">
                  <c:v>1078</c:v>
                </c:pt>
                <c:pt idx="12">
                  <c:v>1079</c:v>
                </c:pt>
                <c:pt idx="13">
                  <c:v>1080</c:v>
                </c:pt>
                <c:pt idx="14">
                  <c:v>1081</c:v>
                </c:pt>
                <c:pt idx="15">
                  <c:v>1082</c:v>
                </c:pt>
                <c:pt idx="16">
                  <c:v>1083</c:v>
                </c:pt>
                <c:pt idx="17">
                  <c:v>1084</c:v>
                </c:pt>
                <c:pt idx="18">
                  <c:v>1085</c:v>
                </c:pt>
                <c:pt idx="19">
                  <c:v>1086</c:v>
                </c:pt>
                <c:pt idx="20">
                  <c:v>1087</c:v>
                </c:pt>
                <c:pt idx="21">
                  <c:v>1088</c:v>
                </c:pt>
                <c:pt idx="22">
                  <c:v>1089</c:v>
                </c:pt>
                <c:pt idx="23">
                  <c:v>1090</c:v>
                </c:pt>
                <c:pt idx="24">
                  <c:v>1091</c:v>
                </c:pt>
                <c:pt idx="25">
                  <c:v>1092</c:v>
                </c:pt>
                <c:pt idx="26">
                  <c:v>1093</c:v>
                </c:pt>
                <c:pt idx="27">
                  <c:v>1094</c:v>
                </c:pt>
                <c:pt idx="28">
                  <c:v>1095</c:v>
                </c:pt>
                <c:pt idx="29">
                  <c:v>1096</c:v>
                </c:pt>
                <c:pt idx="30">
                  <c:v>1097</c:v>
                </c:pt>
                <c:pt idx="31">
                  <c:v>1098</c:v>
                </c:pt>
                <c:pt idx="32">
                  <c:v>1099</c:v>
                </c:pt>
                <c:pt idx="33">
                  <c:v>1100</c:v>
                </c:pt>
                <c:pt idx="34">
                  <c:v>1101</c:v>
                </c:pt>
                <c:pt idx="35">
                  <c:v>1102</c:v>
                </c:pt>
                <c:pt idx="36">
                  <c:v>1103</c:v>
                </c:pt>
                <c:pt idx="37">
                  <c:v>1104</c:v>
                </c:pt>
                <c:pt idx="38">
                  <c:v>1105</c:v>
                </c:pt>
                <c:pt idx="39">
                  <c:v>1106</c:v>
                </c:pt>
                <c:pt idx="40">
                  <c:v>1107</c:v>
                </c:pt>
                <c:pt idx="41">
                  <c:v>1108</c:v>
                </c:pt>
                <c:pt idx="42">
                  <c:v>1109</c:v>
                </c:pt>
                <c:pt idx="43">
                  <c:v>1110</c:v>
                </c:pt>
                <c:pt idx="44">
                  <c:v>1111</c:v>
                </c:pt>
                <c:pt idx="45">
                  <c:v>1112</c:v>
                </c:pt>
                <c:pt idx="46">
                  <c:v>1113</c:v>
                </c:pt>
                <c:pt idx="47">
                  <c:v>1114</c:v>
                </c:pt>
                <c:pt idx="48">
                  <c:v>1115</c:v>
                </c:pt>
                <c:pt idx="49">
                  <c:v>1116</c:v>
                </c:pt>
                <c:pt idx="50">
                  <c:v>1117</c:v>
                </c:pt>
                <c:pt idx="51">
                  <c:v>1118</c:v>
                </c:pt>
                <c:pt idx="52">
                  <c:v>1119</c:v>
                </c:pt>
                <c:pt idx="53">
                  <c:v>1120</c:v>
                </c:pt>
                <c:pt idx="54">
                  <c:v>1121</c:v>
                </c:pt>
                <c:pt idx="55">
                  <c:v>1122</c:v>
                </c:pt>
                <c:pt idx="56">
                  <c:v>1123</c:v>
                </c:pt>
                <c:pt idx="57">
                  <c:v>1124</c:v>
                </c:pt>
                <c:pt idx="58">
                  <c:v>1125</c:v>
                </c:pt>
                <c:pt idx="59">
                  <c:v>1126</c:v>
                </c:pt>
                <c:pt idx="60">
                  <c:v>1127</c:v>
                </c:pt>
                <c:pt idx="61">
                  <c:v>1128</c:v>
                </c:pt>
                <c:pt idx="62">
                  <c:v>1129</c:v>
                </c:pt>
                <c:pt idx="63">
                  <c:v>1130</c:v>
                </c:pt>
                <c:pt idx="64">
                  <c:v>1131</c:v>
                </c:pt>
                <c:pt idx="65">
                  <c:v>1132</c:v>
                </c:pt>
                <c:pt idx="66">
                  <c:v>1133</c:v>
                </c:pt>
                <c:pt idx="67">
                  <c:v>1134</c:v>
                </c:pt>
                <c:pt idx="68">
                  <c:v>1135</c:v>
                </c:pt>
                <c:pt idx="69">
                  <c:v>1136</c:v>
                </c:pt>
                <c:pt idx="70">
                  <c:v>1137</c:v>
                </c:pt>
                <c:pt idx="71">
                  <c:v>1138</c:v>
                </c:pt>
                <c:pt idx="72">
                  <c:v>1139</c:v>
                </c:pt>
                <c:pt idx="73">
                  <c:v>1140</c:v>
                </c:pt>
                <c:pt idx="74">
                  <c:v>1141</c:v>
                </c:pt>
                <c:pt idx="75">
                  <c:v>1142</c:v>
                </c:pt>
                <c:pt idx="76">
                  <c:v>1143</c:v>
                </c:pt>
                <c:pt idx="77">
                  <c:v>1144</c:v>
                </c:pt>
                <c:pt idx="78">
                  <c:v>1145</c:v>
                </c:pt>
                <c:pt idx="79">
                  <c:v>1146</c:v>
                </c:pt>
                <c:pt idx="80">
                  <c:v>1147</c:v>
                </c:pt>
                <c:pt idx="81">
                  <c:v>1148</c:v>
                </c:pt>
                <c:pt idx="82">
                  <c:v>1149</c:v>
                </c:pt>
                <c:pt idx="83">
                  <c:v>1150</c:v>
                </c:pt>
                <c:pt idx="84">
                  <c:v>1151</c:v>
                </c:pt>
                <c:pt idx="85">
                  <c:v>1152</c:v>
                </c:pt>
                <c:pt idx="86">
                  <c:v>1153</c:v>
                </c:pt>
                <c:pt idx="87">
                  <c:v>1154</c:v>
                </c:pt>
                <c:pt idx="88">
                  <c:v>1155</c:v>
                </c:pt>
                <c:pt idx="89">
                  <c:v>1156</c:v>
                </c:pt>
                <c:pt idx="90">
                  <c:v>1157</c:v>
                </c:pt>
                <c:pt idx="91">
                  <c:v>1158</c:v>
                </c:pt>
                <c:pt idx="92">
                  <c:v>1159</c:v>
                </c:pt>
                <c:pt idx="93">
                  <c:v>1160</c:v>
                </c:pt>
                <c:pt idx="94">
                  <c:v>1161</c:v>
                </c:pt>
                <c:pt idx="95">
                  <c:v>1162</c:v>
                </c:pt>
                <c:pt idx="96">
                  <c:v>1163</c:v>
                </c:pt>
                <c:pt idx="97">
                  <c:v>1164</c:v>
                </c:pt>
                <c:pt idx="98">
                  <c:v>1165</c:v>
                </c:pt>
                <c:pt idx="99">
                  <c:v>1166</c:v>
                </c:pt>
                <c:pt idx="100">
                  <c:v>1167</c:v>
                </c:pt>
                <c:pt idx="101">
                  <c:v>1168</c:v>
                </c:pt>
                <c:pt idx="102">
                  <c:v>1169</c:v>
                </c:pt>
                <c:pt idx="103">
                  <c:v>1170</c:v>
                </c:pt>
                <c:pt idx="104">
                  <c:v>1171</c:v>
                </c:pt>
                <c:pt idx="105">
                  <c:v>1172</c:v>
                </c:pt>
                <c:pt idx="106">
                  <c:v>1173</c:v>
                </c:pt>
                <c:pt idx="107">
                  <c:v>1174</c:v>
                </c:pt>
                <c:pt idx="108">
                  <c:v>1175</c:v>
                </c:pt>
                <c:pt idx="109">
                  <c:v>1176</c:v>
                </c:pt>
                <c:pt idx="110">
                  <c:v>1177</c:v>
                </c:pt>
                <c:pt idx="111">
                  <c:v>1178</c:v>
                </c:pt>
                <c:pt idx="112">
                  <c:v>1179</c:v>
                </c:pt>
                <c:pt idx="113">
                  <c:v>1180</c:v>
                </c:pt>
                <c:pt idx="114">
                  <c:v>1181</c:v>
                </c:pt>
                <c:pt idx="115">
                  <c:v>1182</c:v>
                </c:pt>
                <c:pt idx="116">
                  <c:v>1183</c:v>
                </c:pt>
                <c:pt idx="117">
                  <c:v>1184</c:v>
                </c:pt>
                <c:pt idx="118">
                  <c:v>1185</c:v>
                </c:pt>
                <c:pt idx="119">
                  <c:v>1186</c:v>
                </c:pt>
                <c:pt idx="120">
                  <c:v>1187</c:v>
                </c:pt>
                <c:pt idx="121">
                  <c:v>1188</c:v>
                </c:pt>
                <c:pt idx="122">
                  <c:v>1189</c:v>
                </c:pt>
                <c:pt idx="123">
                  <c:v>1190</c:v>
                </c:pt>
                <c:pt idx="124">
                  <c:v>1191</c:v>
                </c:pt>
                <c:pt idx="125">
                  <c:v>1192</c:v>
                </c:pt>
                <c:pt idx="126">
                  <c:v>1193</c:v>
                </c:pt>
                <c:pt idx="127">
                  <c:v>1194</c:v>
                </c:pt>
                <c:pt idx="128">
                  <c:v>1195</c:v>
                </c:pt>
                <c:pt idx="129">
                  <c:v>1196</c:v>
                </c:pt>
                <c:pt idx="130">
                  <c:v>1197</c:v>
                </c:pt>
                <c:pt idx="131">
                  <c:v>1198</c:v>
                </c:pt>
                <c:pt idx="132">
                  <c:v>1199</c:v>
                </c:pt>
                <c:pt idx="133">
                  <c:v>1200</c:v>
                </c:pt>
                <c:pt idx="134">
                  <c:v>1201</c:v>
                </c:pt>
                <c:pt idx="135">
                  <c:v>1202</c:v>
                </c:pt>
                <c:pt idx="136">
                  <c:v>1203</c:v>
                </c:pt>
                <c:pt idx="137">
                  <c:v>1204</c:v>
                </c:pt>
                <c:pt idx="138">
                  <c:v>1205</c:v>
                </c:pt>
                <c:pt idx="139">
                  <c:v>1206</c:v>
                </c:pt>
                <c:pt idx="140">
                  <c:v>1207</c:v>
                </c:pt>
                <c:pt idx="141">
                  <c:v>1208</c:v>
                </c:pt>
                <c:pt idx="142">
                  <c:v>1209</c:v>
                </c:pt>
                <c:pt idx="143">
                  <c:v>1210</c:v>
                </c:pt>
                <c:pt idx="144">
                  <c:v>1211</c:v>
                </c:pt>
                <c:pt idx="145">
                  <c:v>1212</c:v>
                </c:pt>
                <c:pt idx="146">
                  <c:v>1213</c:v>
                </c:pt>
                <c:pt idx="147">
                  <c:v>1214</c:v>
                </c:pt>
                <c:pt idx="148">
                  <c:v>1215</c:v>
                </c:pt>
                <c:pt idx="149">
                  <c:v>1216</c:v>
                </c:pt>
                <c:pt idx="150">
                  <c:v>1217</c:v>
                </c:pt>
                <c:pt idx="151">
                  <c:v>1218</c:v>
                </c:pt>
                <c:pt idx="152">
                  <c:v>1219</c:v>
                </c:pt>
                <c:pt idx="153">
                  <c:v>1220</c:v>
                </c:pt>
                <c:pt idx="154">
                  <c:v>1221</c:v>
                </c:pt>
                <c:pt idx="155">
                  <c:v>1222</c:v>
                </c:pt>
                <c:pt idx="156">
                  <c:v>1223</c:v>
                </c:pt>
                <c:pt idx="157">
                  <c:v>1224</c:v>
                </c:pt>
                <c:pt idx="158">
                  <c:v>1225</c:v>
                </c:pt>
                <c:pt idx="159">
                  <c:v>1226</c:v>
                </c:pt>
                <c:pt idx="160">
                  <c:v>1227</c:v>
                </c:pt>
                <c:pt idx="161">
                  <c:v>1228</c:v>
                </c:pt>
                <c:pt idx="162">
                  <c:v>1229</c:v>
                </c:pt>
                <c:pt idx="163">
                  <c:v>1230</c:v>
                </c:pt>
                <c:pt idx="164">
                  <c:v>1231</c:v>
                </c:pt>
                <c:pt idx="165">
                  <c:v>1232</c:v>
                </c:pt>
                <c:pt idx="166">
                  <c:v>1233</c:v>
                </c:pt>
                <c:pt idx="167">
                  <c:v>1234</c:v>
                </c:pt>
                <c:pt idx="168">
                  <c:v>1235</c:v>
                </c:pt>
                <c:pt idx="169">
                  <c:v>1236</c:v>
                </c:pt>
                <c:pt idx="170">
                  <c:v>1237</c:v>
                </c:pt>
                <c:pt idx="171">
                  <c:v>1238</c:v>
                </c:pt>
                <c:pt idx="172">
                  <c:v>1239</c:v>
                </c:pt>
                <c:pt idx="173">
                  <c:v>1240</c:v>
                </c:pt>
                <c:pt idx="174">
                  <c:v>1241</c:v>
                </c:pt>
                <c:pt idx="175">
                  <c:v>1242</c:v>
                </c:pt>
                <c:pt idx="176">
                  <c:v>1243</c:v>
                </c:pt>
                <c:pt idx="177">
                  <c:v>1244</c:v>
                </c:pt>
                <c:pt idx="178">
                  <c:v>1245</c:v>
                </c:pt>
                <c:pt idx="179">
                  <c:v>1246</c:v>
                </c:pt>
                <c:pt idx="180">
                  <c:v>1247</c:v>
                </c:pt>
                <c:pt idx="181">
                  <c:v>1248</c:v>
                </c:pt>
                <c:pt idx="182">
                  <c:v>1249</c:v>
                </c:pt>
                <c:pt idx="183">
                  <c:v>1250</c:v>
                </c:pt>
                <c:pt idx="184">
                  <c:v>1251</c:v>
                </c:pt>
                <c:pt idx="185">
                  <c:v>1252</c:v>
                </c:pt>
                <c:pt idx="186">
                  <c:v>1253</c:v>
                </c:pt>
                <c:pt idx="187">
                  <c:v>1254</c:v>
                </c:pt>
                <c:pt idx="188">
                  <c:v>1255</c:v>
                </c:pt>
                <c:pt idx="189">
                  <c:v>1256</c:v>
                </c:pt>
                <c:pt idx="190">
                  <c:v>1257</c:v>
                </c:pt>
                <c:pt idx="191">
                  <c:v>1258</c:v>
                </c:pt>
                <c:pt idx="192">
                  <c:v>1259</c:v>
                </c:pt>
                <c:pt idx="193">
                  <c:v>1260</c:v>
                </c:pt>
                <c:pt idx="194">
                  <c:v>1261</c:v>
                </c:pt>
                <c:pt idx="195">
                  <c:v>1262</c:v>
                </c:pt>
                <c:pt idx="196">
                  <c:v>1263</c:v>
                </c:pt>
                <c:pt idx="197">
                  <c:v>1264</c:v>
                </c:pt>
                <c:pt idx="198">
                  <c:v>1265</c:v>
                </c:pt>
                <c:pt idx="199">
                  <c:v>1266</c:v>
                </c:pt>
                <c:pt idx="200">
                  <c:v>1267</c:v>
                </c:pt>
                <c:pt idx="201">
                  <c:v>1268</c:v>
                </c:pt>
                <c:pt idx="202">
                  <c:v>1269</c:v>
                </c:pt>
                <c:pt idx="203">
                  <c:v>1270</c:v>
                </c:pt>
                <c:pt idx="204">
                  <c:v>1271</c:v>
                </c:pt>
                <c:pt idx="205">
                  <c:v>1272</c:v>
                </c:pt>
                <c:pt idx="206">
                  <c:v>1273</c:v>
                </c:pt>
                <c:pt idx="207">
                  <c:v>1274</c:v>
                </c:pt>
                <c:pt idx="208">
                  <c:v>1275</c:v>
                </c:pt>
                <c:pt idx="209">
                  <c:v>1276</c:v>
                </c:pt>
                <c:pt idx="210">
                  <c:v>1277</c:v>
                </c:pt>
                <c:pt idx="211">
                  <c:v>1278</c:v>
                </c:pt>
                <c:pt idx="212">
                  <c:v>1279</c:v>
                </c:pt>
                <c:pt idx="213">
                  <c:v>1280</c:v>
                </c:pt>
                <c:pt idx="214">
                  <c:v>1281</c:v>
                </c:pt>
                <c:pt idx="215">
                  <c:v>1282</c:v>
                </c:pt>
                <c:pt idx="216">
                  <c:v>1283</c:v>
                </c:pt>
                <c:pt idx="217">
                  <c:v>1284</c:v>
                </c:pt>
                <c:pt idx="218">
                  <c:v>1285</c:v>
                </c:pt>
                <c:pt idx="219">
                  <c:v>1286</c:v>
                </c:pt>
                <c:pt idx="220">
                  <c:v>1287</c:v>
                </c:pt>
                <c:pt idx="221">
                  <c:v>1288</c:v>
                </c:pt>
                <c:pt idx="222">
                  <c:v>1289</c:v>
                </c:pt>
                <c:pt idx="223">
                  <c:v>1290</c:v>
                </c:pt>
                <c:pt idx="224">
                  <c:v>1291</c:v>
                </c:pt>
                <c:pt idx="225">
                  <c:v>1292</c:v>
                </c:pt>
                <c:pt idx="226">
                  <c:v>1293</c:v>
                </c:pt>
                <c:pt idx="227">
                  <c:v>1294</c:v>
                </c:pt>
                <c:pt idx="228">
                  <c:v>1295</c:v>
                </c:pt>
                <c:pt idx="229">
                  <c:v>1296</c:v>
                </c:pt>
                <c:pt idx="230">
                  <c:v>1297</c:v>
                </c:pt>
                <c:pt idx="231">
                  <c:v>1298</c:v>
                </c:pt>
                <c:pt idx="232">
                  <c:v>1299</c:v>
                </c:pt>
                <c:pt idx="233">
                  <c:v>1300</c:v>
                </c:pt>
                <c:pt idx="234">
                  <c:v>1301</c:v>
                </c:pt>
                <c:pt idx="235">
                  <c:v>1302</c:v>
                </c:pt>
                <c:pt idx="236">
                  <c:v>1303</c:v>
                </c:pt>
                <c:pt idx="237">
                  <c:v>1304</c:v>
                </c:pt>
                <c:pt idx="238">
                  <c:v>1305</c:v>
                </c:pt>
                <c:pt idx="239">
                  <c:v>1306</c:v>
                </c:pt>
                <c:pt idx="240">
                  <c:v>1307</c:v>
                </c:pt>
                <c:pt idx="241">
                  <c:v>1308</c:v>
                </c:pt>
                <c:pt idx="242">
                  <c:v>1309</c:v>
                </c:pt>
                <c:pt idx="243">
                  <c:v>1310</c:v>
                </c:pt>
                <c:pt idx="244">
                  <c:v>1311</c:v>
                </c:pt>
                <c:pt idx="245">
                  <c:v>1312</c:v>
                </c:pt>
                <c:pt idx="246">
                  <c:v>1313</c:v>
                </c:pt>
                <c:pt idx="247">
                  <c:v>1314</c:v>
                </c:pt>
                <c:pt idx="248">
                  <c:v>1315</c:v>
                </c:pt>
                <c:pt idx="249">
                  <c:v>1316</c:v>
                </c:pt>
                <c:pt idx="250">
                  <c:v>1317</c:v>
                </c:pt>
                <c:pt idx="251">
                  <c:v>1318</c:v>
                </c:pt>
                <c:pt idx="252">
                  <c:v>1319</c:v>
                </c:pt>
                <c:pt idx="253">
                  <c:v>1320</c:v>
                </c:pt>
                <c:pt idx="254">
                  <c:v>1321</c:v>
                </c:pt>
                <c:pt idx="255">
                  <c:v>1322</c:v>
                </c:pt>
                <c:pt idx="256">
                  <c:v>1323</c:v>
                </c:pt>
                <c:pt idx="257">
                  <c:v>1324</c:v>
                </c:pt>
                <c:pt idx="258">
                  <c:v>1325</c:v>
                </c:pt>
                <c:pt idx="259">
                  <c:v>1326</c:v>
                </c:pt>
                <c:pt idx="260">
                  <c:v>1327</c:v>
                </c:pt>
                <c:pt idx="261">
                  <c:v>1328</c:v>
                </c:pt>
                <c:pt idx="262">
                  <c:v>1329</c:v>
                </c:pt>
                <c:pt idx="263">
                  <c:v>1330</c:v>
                </c:pt>
                <c:pt idx="264">
                  <c:v>1331</c:v>
                </c:pt>
                <c:pt idx="265">
                  <c:v>1332</c:v>
                </c:pt>
                <c:pt idx="266">
                  <c:v>1333</c:v>
                </c:pt>
                <c:pt idx="267">
                  <c:v>1334</c:v>
                </c:pt>
                <c:pt idx="268">
                  <c:v>1335</c:v>
                </c:pt>
                <c:pt idx="269">
                  <c:v>1336</c:v>
                </c:pt>
                <c:pt idx="270">
                  <c:v>1337</c:v>
                </c:pt>
                <c:pt idx="271">
                  <c:v>1338</c:v>
                </c:pt>
                <c:pt idx="272">
                  <c:v>1339</c:v>
                </c:pt>
                <c:pt idx="273">
                  <c:v>1340</c:v>
                </c:pt>
                <c:pt idx="274">
                  <c:v>1341</c:v>
                </c:pt>
                <c:pt idx="275">
                  <c:v>1342</c:v>
                </c:pt>
                <c:pt idx="276">
                  <c:v>1343</c:v>
                </c:pt>
                <c:pt idx="277">
                  <c:v>1344</c:v>
                </c:pt>
                <c:pt idx="278">
                  <c:v>1345</c:v>
                </c:pt>
                <c:pt idx="279">
                  <c:v>1346</c:v>
                </c:pt>
                <c:pt idx="280">
                  <c:v>1347</c:v>
                </c:pt>
                <c:pt idx="281">
                  <c:v>1348</c:v>
                </c:pt>
                <c:pt idx="282">
                  <c:v>1349</c:v>
                </c:pt>
                <c:pt idx="283">
                  <c:v>1350</c:v>
                </c:pt>
                <c:pt idx="284">
                  <c:v>1351</c:v>
                </c:pt>
                <c:pt idx="285">
                  <c:v>1352</c:v>
                </c:pt>
                <c:pt idx="286">
                  <c:v>1353</c:v>
                </c:pt>
                <c:pt idx="287">
                  <c:v>1354</c:v>
                </c:pt>
                <c:pt idx="288">
                  <c:v>1355</c:v>
                </c:pt>
                <c:pt idx="289">
                  <c:v>1356</c:v>
                </c:pt>
                <c:pt idx="290">
                  <c:v>1357</c:v>
                </c:pt>
                <c:pt idx="291">
                  <c:v>1358</c:v>
                </c:pt>
                <c:pt idx="292">
                  <c:v>1359</c:v>
                </c:pt>
                <c:pt idx="293">
                  <c:v>1360</c:v>
                </c:pt>
                <c:pt idx="294">
                  <c:v>1361</c:v>
                </c:pt>
                <c:pt idx="295">
                  <c:v>1362</c:v>
                </c:pt>
                <c:pt idx="296">
                  <c:v>1363</c:v>
                </c:pt>
                <c:pt idx="297">
                  <c:v>1364</c:v>
                </c:pt>
                <c:pt idx="298">
                  <c:v>1365</c:v>
                </c:pt>
                <c:pt idx="299">
                  <c:v>1366</c:v>
                </c:pt>
                <c:pt idx="300">
                  <c:v>1367</c:v>
                </c:pt>
                <c:pt idx="301">
                  <c:v>1368</c:v>
                </c:pt>
                <c:pt idx="302">
                  <c:v>1369</c:v>
                </c:pt>
                <c:pt idx="303">
                  <c:v>1370</c:v>
                </c:pt>
                <c:pt idx="304">
                  <c:v>1371</c:v>
                </c:pt>
                <c:pt idx="305">
                  <c:v>1372</c:v>
                </c:pt>
                <c:pt idx="306">
                  <c:v>1373</c:v>
                </c:pt>
                <c:pt idx="307">
                  <c:v>1374</c:v>
                </c:pt>
                <c:pt idx="308">
                  <c:v>1375</c:v>
                </c:pt>
                <c:pt idx="309">
                  <c:v>1376</c:v>
                </c:pt>
                <c:pt idx="310">
                  <c:v>1377</c:v>
                </c:pt>
                <c:pt idx="311">
                  <c:v>1378</c:v>
                </c:pt>
                <c:pt idx="312">
                  <c:v>1379</c:v>
                </c:pt>
                <c:pt idx="313">
                  <c:v>1380</c:v>
                </c:pt>
                <c:pt idx="314">
                  <c:v>1381</c:v>
                </c:pt>
                <c:pt idx="315">
                  <c:v>1382</c:v>
                </c:pt>
                <c:pt idx="316">
                  <c:v>1383</c:v>
                </c:pt>
                <c:pt idx="317">
                  <c:v>1384</c:v>
                </c:pt>
                <c:pt idx="318">
                  <c:v>1385</c:v>
                </c:pt>
                <c:pt idx="319">
                  <c:v>1386</c:v>
                </c:pt>
                <c:pt idx="320">
                  <c:v>1387</c:v>
                </c:pt>
                <c:pt idx="321">
                  <c:v>1388</c:v>
                </c:pt>
                <c:pt idx="322">
                  <c:v>1389</c:v>
                </c:pt>
                <c:pt idx="323">
                  <c:v>1390</c:v>
                </c:pt>
                <c:pt idx="324">
                  <c:v>1391</c:v>
                </c:pt>
                <c:pt idx="325">
                  <c:v>1392</c:v>
                </c:pt>
                <c:pt idx="326">
                  <c:v>1393</c:v>
                </c:pt>
                <c:pt idx="327">
                  <c:v>1394</c:v>
                </c:pt>
                <c:pt idx="328">
                  <c:v>1395</c:v>
                </c:pt>
                <c:pt idx="329">
                  <c:v>1396</c:v>
                </c:pt>
                <c:pt idx="330">
                  <c:v>1397</c:v>
                </c:pt>
                <c:pt idx="331">
                  <c:v>1398</c:v>
                </c:pt>
                <c:pt idx="332">
                  <c:v>1399</c:v>
                </c:pt>
                <c:pt idx="333">
                  <c:v>1400</c:v>
                </c:pt>
                <c:pt idx="334">
                  <c:v>1401</c:v>
                </c:pt>
                <c:pt idx="335">
                  <c:v>1402</c:v>
                </c:pt>
                <c:pt idx="336">
                  <c:v>1403</c:v>
                </c:pt>
                <c:pt idx="337">
                  <c:v>1404</c:v>
                </c:pt>
                <c:pt idx="338">
                  <c:v>1405</c:v>
                </c:pt>
                <c:pt idx="339">
                  <c:v>1406</c:v>
                </c:pt>
                <c:pt idx="340">
                  <c:v>1407</c:v>
                </c:pt>
                <c:pt idx="341">
                  <c:v>1408</c:v>
                </c:pt>
                <c:pt idx="342">
                  <c:v>1409</c:v>
                </c:pt>
                <c:pt idx="343">
                  <c:v>1410</c:v>
                </c:pt>
                <c:pt idx="344">
                  <c:v>1411</c:v>
                </c:pt>
                <c:pt idx="345">
                  <c:v>1412</c:v>
                </c:pt>
                <c:pt idx="346">
                  <c:v>1413</c:v>
                </c:pt>
                <c:pt idx="347">
                  <c:v>1414</c:v>
                </c:pt>
                <c:pt idx="348">
                  <c:v>1415</c:v>
                </c:pt>
                <c:pt idx="349">
                  <c:v>1416</c:v>
                </c:pt>
                <c:pt idx="350">
                  <c:v>1417</c:v>
                </c:pt>
                <c:pt idx="351">
                  <c:v>1418</c:v>
                </c:pt>
                <c:pt idx="352">
                  <c:v>1419</c:v>
                </c:pt>
                <c:pt idx="353">
                  <c:v>1420</c:v>
                </c:pt>
                <c:pt idx="354">
                  <c:v>1421</c:v>
                </c:pt>
                <c:pt idx="355">
                  <c:v>1422</c:v>
                </c:pt>
                <c:pt idx="356">
                  <c:v>1423</c:v>
                </c:pt>
                <c:pt idx="357">
                  <c:v>1424</c:v>
                </c:pt>
                <c:pt idx="358">
                  <c:v>1425</c:v>
                </c:pt>
                <c:pt idx="359">
                  <c:v>1426</c:v>
                </c:pt>
                <c:pt idx="360">
                  <c:v>1427</c:v>
                </c:pt>
                <c:pt idx="361">
                  <c:v>1428</c:v>
                </c:pt>
                <c:pt idx="362">
                  <c:v>1429</c:v>
                </c:pt>
                <c:pt idx="363">
                  <c:v>1430</c:v>
                </c:pt>
                <c:pt idx="364">
                  <c:v>1431</c:v>
                </c:pt>
                <c:pt idx="365">
                  <c:v>1432</c:v>
                </c:pt>
                <c:pt idx="366">
                  <c:v>1433</c:v>
                </c:pt>
                <c:pt idx="367">
                  <c:v>1434</c:v>
                </c:pt>
                <c:pt idx="368">
                  <c:v>1435</c:v>
                </c:pt>
                <c:pt idx="369">
                  <c:v>1436</c:v>
                </c:pt>
                <c:pt idx="370">
                  <c:v>1437</c:v>
                </c:pt>
                <c:pt idx="371">
                  <c:v>1438</c:v>
                </c:pt>
                <c:pt idx="372">
                  <c:v>1439</c:v>
                </c:pt>
                <c:pt idx="373">
                  <c:v>1440</c:v>
                </c:pt>
                <c:pt idx="374">
                  <c:v>1441</c:v>
                </c:pt>
                <c:pt idx="375">
                  <c:v>1442</c:v>
                </c:pt>
                <c:pt idx="376">
                  <c:v>1443</c:v>
                </c:pt>
                <c:pt idx="377">
                  <c:v>1444</c:v>
                </c:pt>
                <c:pt idx="378">
                  <c:v>1445</c:v>
                </c:pt>
                <c:pt idx="379">
                  <c:v>1446</c:v>
                </c:pt>
                <c:pt idx="380">
                  <c:v>1447</c:v>
                </c:pt>
                <c:pt idx="381">
                  <c:v>1448</c:v>
                </c:pt>
                <c:pt idx="382">
                  <c:v>1449</c:v>
                </c:pt>
                <c:pt idx="383">
                  <c:v>1450</c:v>
                </c:pt>
                <c:pt idx="384">
                  <c:v>1451</c:v>
                </c:pt>
                <c:pt idx="385">
                  <c:v>1452</c:v>
                </c:pt>
                <c:pt idx="386">
                  <c:v>1453</c:v>
                </c:pt>
                <c:pt idx="387">
                  <c:v>1454</c:v>
                </c:pt>
                <c:pt idx="388">
                  <c:v>1455</c:v>
                </c:pt>
                <c:pt idx="389">
                  <c:v>1456</c:v>
                </c:pt>
                <c:pt idx="390">
                  <c:v>1457</c:v>
                </c:pt>
                <c:pt idx="391">
                  <c:v>1458</c:v>
                </c:pt>
                <c:pt idx="392">
                  <c:v>1459</c:v>
                </c:pt>
                <c:pt idx="393">
                  <c:v>1460</c:v>
                </c:pt>
                <c:pt idx="394">
                  <c:v>1461</c:v>
                </c:pt>
                <c:pt idx="395">
                  <c:v>1462</c:v>
                </c:pt>
                <c:pt idx="396">
                  <c:v>1463</c:v>
                </c:pt>
                <c:pt idx="397">
                  <c:v>1464</c:v>
                </c:pt>
                <c:pt idx="398">
                  <c:v>1465</c:v>
                </c:pt>
                <c:pt idx="399">
                  <c:v>1466</c:v>
                </c:pt>
                <c:pt idx="400">
                  <c:v>1467</c:v>
                </c:pt>
                <c:pt idx="401">
                  <c:v>1468</c:v>
                </c:pt>
                <c:pt idx="402">
                  <c:v>1469</c:v>
                </c:pt>
                <c:pt idx="403">
                  <c:v>1470</c:v>
                </c:pt>
                <c:pt idx="404">
                  <c:v>1471</c:v>
                </c:pt>
                <c:pt idx="405">
                  <c:v>1472</c:v>
                </c:pt>
                <c:pt idx="406">
                  <c:v>1473</c:v>
                </c:pt>
                <c:pt idx="407">
                  <c:v>1474</c:v>
                </c:pt>
                <c:pt idx="408">
                  <c:v>1475</c:v>
                </c:pt>
                <c:pt idx="409">
                  <c:v>1476</c:v>
                </c:pt>
                <c:pt idx="410">
                  <c:v>1477</c:v>
                </c:pt>
                <c:pt idx="411">
                  <c:v>1478</c:v>
                </c:pt>
                <c:pt idx="412">
                  <c:v>1479</c:v>
                </c:pt>
                <c:pt idx="413">
                  <c:v>1480</c:v>
                </c:pt>
                <c:pt idx="414">
                  <c:v>1481</c:v>
                </c:pt>
                <c:pt idx="415">
                  <c:v>1482</c:v>
                </c:pt>
                <c:pt idx="416">
                  <c:v>1483</c:v>
                </c:pt>
                <c:pt idx="417">
                  <c:v>1484</c:v>
                </c:pt>
                <c:pt idx="418">
                  <c:v>1485</c:v>
                </c:pt>
                <c:pt idx="419">
                  <c:v>1486</c:v>
                </c:pt>
                <c:pt idx="420">
                  <c:v>1487</c:v>
                </c:pt>
                <c:pt idx="421">
                  <c:v>1488</c:v>
                </c:pt>
                <c:pt idx="422">
                  <c:v>1489</c:v>
                </c:pt>
                <c:pt idx="423">
                  <c:v>1490</c:v>
                </c:pt>
                <c:pt idx="424">
                  <c:v>1491</c:v>
                </c:pt>
                <c:pt idx="425">
                  <c:v>1492</c:v>
                </c:pt>
                <c:pt idx="426">
                  <c:v>1493</c:v>
                </c:pt>
                <c:pt idx="427">
                  <c:v>1494</c:v>
                </c:pt>
                <c:pt idx="428">
                  <c:v>1495</c:v>
                </c:pt>
                <c:pt idx="429">
                  <c:v>1496</c:v>
                </c:pt>
                <c:pt idx="430">
                  <c:v>1497</c:v>
                </c:pt>
                <c:pt idx="431">
                  <c:v>1498</c:v>
                </c:pt>
                <c:pt idx="432">
                  <c:v>1499</c:v>
                </c:pt>
                <c:pt idx="433">
                  <c:v>1500</c:v>
                </c:pt>
                <c:pt idx="434">
                  <c:v>1501</c:v>
                </c:pt>
                <c:pt idx="435">
                  <c:v>1502</c:v>
                </c:pt>
                <c:pt idx="436">
                  <c:v>1503</c:v>
                </c:pt>
                <c:pt idx="437">
                  <c:v>1504</c:v>
                </c:pt>
                <c:pt idx="438">
                  <c:v>1505</c:v>
                </c:pt>
                <c:pt idx="439">
                  <c:v>1506</c:v>
                </c:pt>
                <c:pt idx="440">
                  <c:v>1507</c:v>
                </c:pt>
                <c:pt idx="441">
                  <c:v>1508</c:v>
                </c:pt>
                <c:pt idx="442">
                  <c:v>1509</c:v>
                </c:pt>
                <c:pt idx="443">
                  <c:v>1510</c:v>
                </c:pt>
                <c:pt idx="444">
                  <c:v>1511</c:v>
                </c:pt>
                <c:pt idx="445">
                  <c:v>1512</c:v>
                </c:pt>
                <c:pt idx="446">
                  <c:v>1513</c:v>
                </c:pt>
                <c:pt idx="447">
                  <c:v>1514</c:v>
                </c:pt>
                <c:pt idx="448">
                  <c:v>1515</c:v>
                </c:pt>
                <c:pt idx="449">
                  <c:v>1516</c:v>
                </c:pt>
                <c:pt idx="450">
                  <c:v>1517</c:v>
                </c:pt>
                <c:pt idx="451">
                  <c:v>1518</c:v>
                </c:pt>
                <c:pt idx="452">
                  <c:v>1519</c:v>
                </c:pt>
                <c:pt idx="453">
                  <c:v>1520</c:v>
                </c:pt>
                <c:pt idx="454">
                  <c:v>1521</c:v>
                </c:pt>
                <c:pt idx="455">
                  <c:v>1522</c:v>
                </c:pt>
                <c:pt idx="456">
                  <c:v>1523</c:v>
                </c:pt>
                <c:pt idx="457">
                  <c:v>1524</c:v>
                </c:pt>
                <c:pt idx="458">
                  <c:v>1525</c:v>
                </c:pt>
                <c:pt idx="459">
                  <c:v>1526</c:v>
                </c:pt>
                <c:pt idx="460">
                  <c:v>1527</c:v>
                </c:pt>
                <c:pt idx="461">
                  <c:v>1528</c:v>
                </c:pt>
                <c:pt idx="462">
                  <c:v>1529</c:v>
                </c:pt>
                <c:pt idx="463">
                  <c:v>1530</c:v>
                </c:pt>
                <c:pt idx="464">
                  <c:v>1531</c:v>
                </c:pt>
                <c:pt idx="465">
                  <c:v>1532</c:v>
                </c:pt>
                <c:pt idx="466">
                  <c:v>1533</c:v>
                </c:pt>
                <c:pt idx="467">
                  <c:v>1534</c:v>
                </c:pt>
                <c:pt idx="468">
                  <c:v>1535</c:v>
                </c:pt>
                <c:pt idx="469">
                  <c:v>1536</c:v>
                </c:pt>
                <c:pt idx="470">
                  <c:v>1537</c:v>
                </c:pt>
                <c:pt idx="471">
                  <c:v>1538</c:v>
                </c:pt>
                <c:pt idx="472">
                  <c:v>1539</c:v>
                </c:pt>
                <c:pt idx="473">
                  <c:v>1540</c:v>
                </c:pt>
                <c:pt idx="474">
                  <c:v>1541</c:v>
                </c:pt>
                <c:pt idx="475">
                  <c:v>1542</c:v>
                </c:pt>
                <c:pt idx="476">
                  <c:v>1543</c:v>
                </c:pt>
                <c:pt idx="477">
                  <c:v>1544</c:v>
                </c:pt>
                <c:pt idx="478">
                  <c:v>1545</c:v>
                </c:pt>
                <c:pt idx="479">
                  <c:v>1546</c:v>
                </c:pt>
                <c:pt idx="480">
                  <c:v>1547</c:v>
                </c:pt>
                <c:pt idx="481">
                  <c:v>1548</c:v>
                </c:pt>
                <c:pt idx="482">
                  <c:v>1549</c:v>
                </c:pt>
                <c:pt idx="483">
                  <c:v>1550</c:v>
                </c:pt>
                <c:pt idx="484">
                  <c:v>1551</c:v>
                </c:pt>
                <c:pt idx="485">
                  <c:v>1552</c:v>
                </c:pt>
                <c:pt idx="486">
                  <c:v>1553</c:v>
                </c:pt>
                <c:pt idx="487">
                  <c:v>1554</c:v>
                </c:pt>
                <c:pt idx="488">
                  <c:v>1555</c:v>
                </c:pt>
                <c:pt idx="489">
                  <c:v>1556</c:v>
                </c:pt>
                <c:pt idx="490">
                  <c:v>1557</c:v>
                </c:pt>
                <c:pt idx="491">
                  <c:v>1558</c:v>
                </c:pt>
                <c:pt idx="492">
                  <c:v>1559</c:v>
                </c:pt>
                <c:pt idx="493">
                  <c:v>1560</c:v>
                </c:pt>
                <c:pt idx="494">
                  <c:v>1561</c:v>
                </c:pt>
                <c:pt idx="495">
                  <c:v>1562</c:v>
                </c:pt>
                <c:pt idx="496">
                  <c:v>1563</c:v>
                </c:pt>
                <c:pt idx="497">
                  <c:v>1564</c:v>
                </c:pt>
                <c:pt idx="498">
                  <c:v>1565</c:v>
                </c:pt>
                <c:pt idx="499">
                  <c:v>1566</c:v>
                </c:pt>
                <c:pt idx="500">
                  <c:v>1567</c:v>
                </c:pt>
                <c:pt idx="501">
                  <c:v>1568</c:v>
                </c:pt>
                <c:pt idx="502">
                  <c:v>1569</c:v>
                </c:pt>
                <c:pt idx="503">
                  <c:v>1570</c:v>
                </c:pt>
                <c:pt idx="504">
                  <c:v>1571</c:v>
                </c:pt>
                <c:pt idx="505">
                  <c:v>1572</c:v>
                </c:pt>
                <c:pt idx="506">
                  <c:v>1573</c:v>
                </c:pt>
                <c:pt idx="507">
                  <c:v>1574</c:v>
                </c:pt>
                <c:pt idx="508">
                  <c:v>1575</c:v>
                </c:pt>
                <c:pt idx="509">
                  <c:v>1576</c:v>
                </c:pt>
                <c:pt idx="510">
                  <c:v>1577</c:v>
                </c:pt>
                <c:pt idx="511">
                  <c:v>1578</c:v>
                </c:pt>
                <c:pt idx="512">
                  <c:v>1579</c:v>
                </c:pt>
                <c:pt idx="513">
                  <c:v>1580</c:v>
                </c:pt>
                <c:pt idx="514">
                  <c:v>1581</c:v>
                </c:pt>
                <c:pt idx="515">
                  <c:v>1582</c:v>
                </c:pt>
                <c:pt idx="516">
                  <c:v>1583</c:v>
                </c:pt>
                <c:pt idx="517">
                  <c:v>1584</c:v>
                </c:pt>
                <c:pt idx="518">
                  <c:v>1585</c:v>
                </c:pt>
                <c:pt idx="519">
                  <c:v>1586</c:v>
                </c:pt>
                <c:pt idx="520">
                  <c:v>1587</c:v>
                </c:pt>
                <c:pt idx="521">
                  <c:v>1588</c:v>
                </c:pt>
                <c:pt idx="522">
                  <c:v>1589</c:v>
                </c:pt>
                <c:pt idx="523">
                  <c:v>1590</c:v>
                </c:pt>
                <c:pt idx="524">
                  <c:v>1591</c:v>
                </c:pt>
                <c:pt idx="525">
                  <c:v>1592</c:v>
                </c:pt>
                <c:pt idx="526">
                  <c:v>1593</c:v>
                </c:pt>
                <c:pt idx="527">
                  <c:v>1594</c:v>
                </c:pt>
                <c:pt idx="528">
                  <c:v>1595</c:v>
                </c:pt>
                <c:pt idx="529">
                  <c:v>1596</c:v>
                </c:pt>
                <c:pt idx="530">
                  <c:v>1597</c:v>
                </c:pt>
                <c:pt idx="531">
                  <c:v>1598</c:v>
                </c:pt>
                <c:pt idx="532">
                  <c:v>1599</c:v>
                </c:pt>
                <c:pt idx="533">
                  <c:v>1600</c:v>
                </c:pt>
                <c:pt idx="534">
                  <c:v>1601</c:v>
                </c:pt>
                <c:pt idx="535">
                  <c:v>1602</c:v>
                </c:pt>
                <c:pt idx="536">
                  <c:v>1603</c:v>
                </c:pt>
                <c:pt idx="537">
                  <c:v>1604</c:v>
                </c:pt>
                <c:pt idx="538">
                  <c:v>1605</c:v>
                </c:pt>
                <c:pt idx="539">
                  <c:v>1606</c:v>
                </c:pt>
                <c:pt idx="540">
                  <c:v>1607</c:v>
                </c:pt>
                <c:pt idx="541">
                  <c:v>1608</c:v>
                </c:pt>
                <c:pt idx="542">
                  <c:v>1609</c:v>
                </c:pt>
                <c:pt idx="543">
                  <c:v>1610</c:v>
                </c:pt>
                <c:pt idx="544">
                  <c:v>1611</c:v>
                </c:pt>
                <c:pt idx="545">
                  <c:v>1612</c:v>
                </c:pt>
                <c:pt idx="546">
                  <c:v>1613</c:v>
                </c:pt>
                <c:pt idx="547">
                  <c:v>1614</c:v>
                </c:pt>
                <c:pt idx="548">
                  <c:v>1615</c:v>
                </c:pt>
                <c:pt idx="549">
                  <c:v>1616</c:v>
                </c:pt>
                <c:pt idx="550">
                  <c:v>1617</c:v>
                </c:pt>
                <c:pt idx="551">
                  <c:v>1618</c:v>
                </c:pt>
                <c:pt idx="552">
                  <c:v>1619</c:v>
                </c:pt>
                <c:pt idx="553">
                  <c:v>1620</c:v>
                </c:pt>
                <c:pt idx="554">
                  <c:v>1621</c:v>
                </c:pt>
                <c:pt idx="555">
                  <c:v>1622</c:v>
                </c:pt>
                <c:pt idx="556">
                  <c:v>1623</c:v>
                </c:pt>
                <c:pt idx="557">
                  <c:v>1624</c:v>
                </c:pt>
                <c:pt idx="558">
                  <c:v>1625</c:v>
                </c:pt>
                <c:pt idx="559">
                  <c:v>1626</c:v>
                </c:pt>
                <c:pt idx="560">
                  <c:v>1627</c:v>
                </c:pt>
                <c:pt idx="561">
                  <c:v>1628</c:v>
                </c:pt>
                <c:pt idx="562">
                  <c:v>1629</c:v>
                </c:pt>
                <c:pt idx="563">
                  <c:v>1630</c:v>
                </c:pt>
                <c:pt idx="564">
                  <c:v>1631</c:v>
                </c:pt>
                <c:pt idx="565">
                  <c:v>1632</c:v>
                </c:pt>
                <c:pt idx="566">
                  <c:v>1633</c:v>
                </c:pt>
                <c:pt idx="567">
                  <c:v>1634</c:v>
                </c:pt>
                <c:pt idx="568">
                  <c:v>1635</c:v>
                </c:pt>
                <c:pt idx="569">
                  <c:v>1636</c:v>
                </c:pt>
                <c:pt idx="570">
                  <c:v>1637</c:v>
                </c:pt>
                <c:pt idx="571">
                  <c:v>1638</c:v>
                </c:pt>
                <c:pt idx="572">
                  <c:v>1639</c:v>
                </c:pt>
                <c:pt idx="573">
                  <c:v>1640</c:v>
                </c:pt>
                <c:pt idx="574">
                  <c:v>1641</c:v>
                </c:pt>
                <c:pt idx="575">
                  <c:v>1642</c:v>
                </c:pt>
                <c:pt idx="576">
                  <c:v>1643</c:v>
                </c:pt>
                <c:pt idx="577">
                  <c:v>1644</c:v>
                </c:pt>
                <c:pt idx="578">
                  <c:v>1645</c:v>
                </c:pt>
                <c:pt idx="579">
                  <c:v>1646</c:v>
                </c:pt>
                <c:pt idx="580">
                  <c:v>1647</c:v>
                </c:pt>
                <c:pt idx="581">
                  <c:v>1648</c:v>
                </c:pt>
                <c:pt idx="582">
                  <c:v>1649</c:v>
                </c:pt>
                <c:pt idx="583">
                  <c:v>1650</c:v>
                </c:pt>
                <c:pt idx="584">
                  <c:v>1651</c:v>
                </c:pt>
                <c:pt idx="585">
                  <c:v>1652</c:v>
                </c:pt>
                <c:pt idx="586">
                  <c:v>1653</c:v>
                </c:pt>
                <c:pt idx="587">
                  <c:v>1654</c:v>
                </c:pt>
                <c:pt idx="588">
                  <c:v>1655</c:v>
                </c:pt>
                <c:pt idx="589">
                  <c:v>1656</c:v>
                </c:pt>
                <c:pt idx="590">
                  <c:v>1657</c:v>
                </c:pt>
                <c:pt idx="591">
                  <c:v>1658</c:v>
                </c:pt>
                <c:pt idx="592">
                  <c:v>1659</c:v>
                </c:pt>
                <c:pt idx="593">
                  <c:v>1660</c:v>
                </c:pt>
                <c:pt idx="594">
                  <c:v>1661</c:v>
                </c:pt>
                <c:pt idx="595">
                  <c:v>1662</c:v>
                </c:pt>
                <c:pt idx="596">
                  <c:v>1663</c:v>
                </c:pt>
                <c:pt idx="597">
                  <c:v>1664</c:v>
                </c:pt>
                <c:pt idx="598">
                  <c:v>1665</c:v>
                </c:pt>
                <c:pt idx="599">
                  <c:v>1666</c:v>
                </c:pt>
                <c:pt idx="600">
                  <c:v>1667</c:v>
                </c:pt>
                <c:pt idx="601">
                  <c:v>1668</c:v>
                </c:pt>
                <c:pt idx="602">
                  <c:v>1669</c:v>
                </c:pt>
                <c:pt idx="603">
                  <c:v>1670</c:v>
                </c:pt>
                <c:pt idx="604">
                  <c:v>1671</c:v>
                </c:pt>
                <c:pt idx="605">
                  <c:v>1672</c:v>
                </c:pt>
                <c:pt idx="606">
                  <c:v>1673</c:v>
                </c:pt>
                <c:pt idx="607">
                  <c:v>1674</c:v>
                </c:pt>
                <c:pt idx="608">
                  <c:v>1675</c:v>
                </c:pt>
                <c:pt idx="609">
                  <c:v>1676</c:v>
                </c:pt>
                <c:pt idx="610">
                  <c:v>1677</c:v>
                </c:pt>
                <c:pt idx="611">
                  <c:v>1678</c:v>
                </c:pt>
                <c:pt idx="612">
                  <c:v>1679</c:v>
                </c:pt>
                <c:pt idx="613">
                  <c:v>1680</c:v>
                </c:pt>
                <c:pt idx="614">
                  <c:v>1681</c:v>
                </c:pt>
                <c:pt idx="615">
                  <c:v>1682</c:v>
                </c:pt>
                <c:pt idx="616">
                  <c:v>1683</c:v>
                </c:pt>
                <c:pt idx="617">
                  <c:v>1684</c:v>
                </c:pt>
                <c:pt idx="618">
                  <c:v>1685</c:v>
                </c:pt>
                <c:pt idx="619">
                  <c:v>1686</c:v>
                </c:pt>
                <c:pt idx="620">
                  <c:v>1687</c:v>
                </c:pt>
                <c:pt idx="621">
                  <c:v>1688</c:v>
                </c:pt>
                <c:pt idx="622">
                  <c:v>1689</c:v>
                </c:pt>
                <c:pt idx="623">
                  <c:v>1690</c:v>
                </c:pt>
                <c:pt idx="624">
                  <c:v>1691</c:v>
                </c:pt>
                <c:pt idx="625">
                  <c:v>1692</c:v>
                </c:pt>
                <c:pt idx="626">
                  <c:v>1693</c:v>
                </c:pt>
                <c:pt idx="627">
                  <c:v>1694</c:v>
                </c:pt>
                <c:pt idx="628">
                  <c:v>1695</c:v>
                </c:pt>
                <c:pt idx="629">
                  <c:v>1696</c:v>
                </c:pt>
                <c:pt idx="630">
                  <c:v>1697</c:v>
                </c:pt>
                <c:pt idx="631">
                  <c:v>1698</c:v>
                </c:pt>
                <c:pt idx="632">
                  <c:v>1699</c:v>
                </c:pt>
                <c:pt idx="633">
                  <c:v>1700</c:v>
                </c:pt>
                <c:pt idx="634">
                  <c:v>1701</c:v>
                </c:pt>
                <c:pt idx="635">
                  <c:v>1702</c:v>
                </c:pt>
                <c:pt idx="636">
                  <c:v>1703</c:v>
                </c:pt>
                <c:pt idx="637">
                  <c:v>1704</c:v>
                </c:pt>
                <c:pt idx="638">
                  <c:v>1705</c:v>
                </c:pt>
                <c:pt idx="639">
                  <c:v>1706</c:v>
                </c:pt>
                <c:pt idx="640">
                  <c:v>1707</c:v>
                </c:pt>
                <c:pt idx="641">
                  <c:v>1708</c:v>
                </c:pt>
                <c:pt idx="642">
                  <c:v>1709</c:v>
                </c:pt>
                <c:pt idx="643">
                  <c:v>1710</c:v>
                </c:pt>
                <c:pt idx="644">
                  <c:v>1711</c:v>
                </c:pt>
                <c:pt idx="645">
                  <c:v>1712</c:v>
                </c:pt>
                <c:pt idx="646">
                  <c:v>1713</c:v>
                </c:pt>
                <c:pt idx="647">
                  <c:v>1714</c:v>
                </c:pt>
                <c:pt idx="648">
                  <c:v>1715</c:v>
                </c:pt>
                <c:pt idx="649">
                  <c:v>1716</c:v>
                </c:pt>
                <c:pt idx="650">
                  <c:v>1717</c:v>
                </c:pt>
                <c:pt idx="651">
                  <c:v>1718</c:v>
                </c:pt>
                <c:pt idx="652">
                  <c:v>1719</c:v>
                </c:pt>
                <c:pt idx="653">
                  <c:v>1720</c:v>
                </c:pt>
                <c:pt idx="654">
                  <c:v>1721</c:v>
                </c:pt>
                <c:pt idx="655">
                  <c:v>1722</c:v>
                </c:pt>
                <c:pt idx="656">
                  <c:v>1723</c:v>
                </c:pt>
                <c:pt idx="657">
                  <c:v>1724</c:v>
                </c:pt>
                <c:pt idx="658">
                  <c:v>1725</c:v>
                </c:pt>
                <c:pt idx="659">
                  <c:v>1726</c:v>
                </c:pt>
                <c:pt idx="660">
                  <c:v>1727</c:v>
                </c:pt>
                <c:pt idx="661">
                  <c:v>1728</c:v>
                </c:pt>
                <c:pt idx="662">
                  <c:v>1729</c:v>
                </c:pt>
                <c:pt idx="663">
                  <c:v>1730</c:v>
                </c:pt>
                <c:pt idx="664">
                  <c:v>1731</c:v>
                </c:pt>
                <c:pt idx="665">
                  <c:v>1732</c:v>
                </c:pt>
                <c:pt idx="666">
                  <c:v>1733</c:v>
                </c:pt>
                <c:pt idx="667">
                  <c:v>1734</c:v>
                </c:pt>
                <c:pt idx="668">
                  <c:v>1735</c:v>
                </c:pt>
                <c:pt idx="669">
                  <c:v>1736</c:v>
                </c:pt>
                <c:pt idx="670">
                  <c:v>1737</c:v>
                </c:pt>
                <c:pt idx="671">
                  <c:v>1738</c:v>
                </c:pt>
                <c:pt idx="672">
                  <c:v>1739</c:v>
                </c:pt>
                <c:pt idx="673">
                  <c:v>1740</c:v>
                </c:pt>
                <c:pt idx="674">
                  <c:v>1741</c:v>
                </c:pt>
                <c:pt idx="675">
                  <c:v>1742</c:v>
                </c:pt>
                <c:pt idx="676">
                  <c:v>1743</c:v>
                </c:pt>
                <c:pt idx="677">
                  <c:v>1744</c:v>
                </c:pt>
                <c:pt idx="678">
                  <c:v>1745</c:v>
                </c:pt>
                <c:pt idx="679">
                  <c:v>1746</c:v>
                </c:pt>
                <c:pt idx="680">
                  <c:v>1747</c:v>
                </c:pt>
                <c:pt idx="681">
                  <c:v>1748</c:v>
                </c:pt>
                <c:pt idx="682">
                  <c:v>1749</c:v>
                </c:pt>
                <c:pt idx="683">
                  <c:v>1750</c:v>
                </c:pt>
                <c:pt idx="684">
                  <c:v>1751</c:v>
                </c:pt>
                <c:pt idx="685">
                  <c:v>1752</c:v>
                </c:pt>
                <c:pt idx="686">
                  <c:v>1753</c:v>
                </c:pt>
                <c:pt idx="687">
                  <c:v>1754</c:v>
                </c:pt>
                <c:pt idx="688">
                  <c:v>1755</c:v>
                </c:pt>
                <c:pt idx="689">
                  <c:v>1756</c:v>
                </c:pt>
                <c:pt idx="690">
                  <c:v>1757</c:v>
                </c:pt>
                <c:pt idx="691">
                  <c:v>1758</c:v>
                </c:pt>
                <c:pt idx="692">
                  <c:v>1759</c:v>
                </c:pt>
                <c:pt idx="693">
                  <c:v>1760</c:v>
                </c:pt>
                <c:pt idx="694">
                  <c:v>1761</c:v>
                </c:pt>
                <c:pt idx="695">
                  <c:v>1762</c:v>
                </c:pt>
                <c:pt idx="696">
                  <c:v>1763</c:v>
                </c:pt>
                <c:pt idx="697">
                  <c:v>1764</c:v>
                </c:pt>
                <c:pt idx="698">
                  <c:v>1765</c:v>
                </c:pt>
                <c:pt idx="699">
                  <c:v>1766</c:v>
                </c:pt>
                <c:pt idx="700">
                  <c:v>1767</c:v>
                </c:pt>
                <c:pt idx="701">
                  <c:v>1768</c:v>
                </c:pt>
                <c:pt idx="702">
                  <c:v>1769</c:v>
                </c:pt>
                <c:pt idx="703">
                  <c:v>1770</c:v>
                </c:pt>
                <c:pt idx="704">
                  <c:v>1771</c:v>
                </c:pt>
                <c:pt idx="705">
                  <c:v>1772</c:v>
                </c:pt>
                <c:pt idx="706">
                  <c:v>1773</c:v>
                </c:pt>
                <c:pt idx="707">
                  <c:v>1774</c:v>
                </c:pt>
                <c:pt idx="708">
                  <c:v>1775</c:v>
                </c:pt>
                <c:pt idx="709">
                  <c:v>1776</c:v>
                </c:pt>
                <c:pt idx="710">
                  <c:v>1777</c:v>
                </c:pt>
                <c:pt idx="711">
                  <c:v>1778</c:v>
                </c:pt>
                <c:pt idx="712">
                  <c:v>1779</c:v>
                </c:pt>
                <c:pt idx="713">
                  <c:v>1780</c:v>
                </c:pt>
                <c:pt idx="714">
                  <c:v>1781</c:v>
                </c:pt>
                <c:pt idx="715">
                  <c:v>1782</c:v>
                </c:pt>
                <c:pt idx="716">
                  <c:v>1783</c:v>
                </c:pt>
                <c:pt idx="717">
                  <c:v>1784</c:v>
                </c:pt>
                <c:pt idx="718">
                  <c:v>1785</c:v>
                </c:pt>
                <c:pt idx="719">
                  <c:v>1786</c:v>
                </c:pt>
                <c:pt idx="720">
                  <c:v>1787</c:v>
                </c:pt>
                <c:pt idx="721">
                  <c:v>1788</c:v>
                </c:pt>
                <c:pt idx="722">
                  <c:v>1789</c:v>
                </c:pt>
                <c:pt idx="723">
                  <c:v>1790</c:v>
                </c:pt>
                <c:pt idx="724">
                  <c:v>1791</c:v>
                </c:pt>
                <c:pt idx="725">
                  <c:v>1792</c:v>
                </c:pt>
                <c:pt idx="726">
                  <c:v>1793</c:v>
                </c:pt>
                <c:pt idx="727">
                  <c:v>1794</c:v>
                </c:pt>
                <c:pt idx="728">
                  <c:v>1795</c:v>
                </c:pt>
                <c:pt idx="729">
                  <c:v>1796</c:v>
                </c:pt>
                <c:pt idx="730">
                  <c:v>1797</c:v>
                </c:pt>
                <c:pt idx="731">
                  <c:v>1798</c:v>
                </c:pt>
                <c:pt idx="732">
                  <c:v>1799</c:v>
                </c:pt>
                <c:pt idx="733">
                  <c:v>1800</c:v>
                </c:pt>
                <c:pt idx="734">
                  <c:v>1801</c:v>
                </c:pt>
                <c:pt idx="735">
                  <c:v>1802</c:v>
                </c:pt>
                <c:pt idx="736">
                  <c:v>1803</c:v>
                </c:pt>
                <c:pt idx="737">
                  <c:v>1804</c:v>
                </c:pt>
                <c:pt idx="738">
                  <c:v>1805</c:v>
                </c:pt>
                <c:pt idx="739">
                  <c:v>1806</c:v>
                </c:pt>
                <c:pt idx="740">
                  <c:v>1807</c:v>
                </c:pt>
                <c:pt idx="741">
                  <c:v>1808</c:v>
                </c:pt>
                <c:pt idx="742">
                  <c:v>1809</c:v>
                </c:pt>
                <c:pt idx="743">
                  <c:v>1810</c:v>
                </c:pt>
                <c:pt idx="744">
                  <c:v>1811</c:v>
                </c:pt>
                <c:pt idx="745">
                  <c:v>1812</c:v>
                </c:pt>
                <c:pt idx="746">
                  <c:v>1813</c:v>
                </c:pt>
                <c:pt idx="747">
                  <c:v>1814</c:v>
                </c:pt>
                <c:pt idx="748">
                  <c:v>1815</c:v>
                </c:pt>
                <c:pt idx="749">
                  <c:v>1816</c:v>
                </c:pt>
                <c:pt idx="750">
                  <c:v>1817</c:v>
                </c:pt>
                <c:pt idx="751">
                  <c:v>1818</c:v>
                </c:pt>
                <c:pt idx="752">
                  <c:v>1819</c:v>
                </c:pt>
                <c:pt idx="753">
                  <c:v>1820</c:v>
                </c:pt>
                <c:pt idx="754">
                  <c:v>1821</c:v>
                </c:pt>
                <c:pt idx="755">
                  <c:v>1822</c:v>
                </c:pt>
                <c:pt idx="756">
                  <c:v>1823</c:v>
                </c:pt>
                <c:pt idx="757">
                  <c:v>1824</c:v>
                </c:pt>
                <c:pt idx="758">
                  <c:v>1825</c:v>
                </c:pt>
                <c:pt idx="759">
                  <c:v>1826</c:v>
                </c:pt>
                <c:pt idx="760">
                  <c:v>1827</c:v>
                </c:pt>
                <c:pt idx="761">
                  <c:v>1828</c:v>
                </c:pt>
                <c:pt idx="762">
                  <c:v>1829</c:v>
                </c:pt>
                <c:pt idx="763">
                  <c:v>1830</c:v>
                </c:pt>
                <c:pt idx="764">
                  <c:v>1831</c:v>
                </c:pt>
                <c:pt idx="765">
                  <c:v>1832</c:v>
                </c:pt>
                <c:pt idx="766">
                  <c:v>1833</c:v>
                </c:pt>
                <c:pt idx="767">
                  <c:v>1834</c:v>
                </c:pt>
                <c:pt idx="768">
                  <c:v>1835</c:v>
                </c:pt>
                <c:pt idx="769">
                  <c:v>1836</c:v>
                </c:pt>
                <c:pt idx="770">
                  <c:v>1837</c:v>
                </c:pt>
                <c:pt idx="771">
                  <c:v>1838</c:v>
                </c:pt>
                <c:pt idx="772">
                  <c:v>1839</c:v>
                </c:pt>
                <c:pt idx="773">
                  <c:v>1840</c:v>
                </c:pt>
                <c:pt idx="774">
                  <c:v>1841</c:v>
                </c:pt>
                <c:pt idx="775">
                  <c:v>1842</c:v>
                </c:pt>
                <c:pt idx="776">
                  <c:v>1843</c:v>
                </c:pt>
                <c:pt idx="777">
                  <c:v>1844</c:v>
                </c:pt>
                <c:pt idx="778">
                  <c:v>1845</c:v>
                </c:pt>
                <c:pt idx="779">
                  <c:v>1846</c:v>
                </c:pt>
                <c:pt idx="780">
                  <c:v>1847</c:v>
                </c:pt>
                <c:pt idx="781">
                  <c:v>1848</c:v>
                </c:pt>
                <c:pt idx="782">
                  <c:v>1849</c:v>
                </c:pt>
                <c:pt idx="783">
                  <c:v>1850</c:v>
                </c:pt>
                <c:pt idx="784">
                  <c:v>1851</c:v>
                </c:pt>
                <c:pt idx="785">
                  <c:v>1852</c:v>
                </c:pt>
                <c:pt idx="786">
                  <c:v>1853</c:v>
                </c:pt>
                <c:pt idx="787">
                  <c:v>1854</c:v>
                </c:pt>
                <c:pt idx="788">
                  <c:v>1855</c:v>
                </c:pt>
                <c:pt idx="789">
                  <c:v>1856</c:v>
                </c:pt>
                <c:pt idx="790">
                  <c:v>1857</c:v>
                </c:pt>
                <c:pt idx="791">
                  <c:v>1858</c:v>
                </c:pt>
                <c:pt idx="792">
                  <c:v>1859</c:v>
                </c:pt>
                <c:pt idx="793">
                  <c:v>1860</c:v>
                </c:pt>
                <c:pt idx="794">
                  <c:v>1861</c:v>
                </c:pt>
                <c:pt idx="795">
                  <c:v>1862</c:v>
                </c:pt>
                <c:pt idx="796">
                  <c:v>1863</c:v>
                </c:pt>
                <c:pt idx="797">
                  <c:v>1864</c:v>
                </c:pt>
                <c:pt idx="798">
                  <c:v>1865</c:v>
                </c:pt>
                <c:pt idx="799">
                  <c:v>1866</c:v>
                </c:pt>
                <c:pt idx="800">
                  <c:v>1867</c:v>
                </c:pt>
                <c:pt idx="801">
                  <c:v>1868</c:v>
                </c:pt>
                <c:pt idx="802">
                  <c:v>1869</c:v>
                </c:pt>
                <c:pt idx="803">
                  <c:v>1870</c:v>
                </c:pt>
                <c:pt idx="804">
                  <c:v>1871</c:v>
                </c:pt>
                <c:pt idx="805">
                  <c:v>1872</c:v>
                </c:pt>
                <c:pt idx="806">
                  <c:v>1873</c:v>
                </c:pt>
                <c:pt idx="807">
                  <c:v>1874</c:v>
                </c:pt>
                <c:pt idx="808">
                  <c:v>1875</c:v>
                </c:pt>
                <c:pt idx="809">
                  <c:v>1876</c:v>
                </c:pt>
                <c:pt idx="810">
                  <c:v>1877</c:v>
                </c:pt>
                <c:pt idx="811">
                  <c:v>1878</c:v>
                </c:pt>
                <c:pt idx="812">
                  <c:v>1879</c:v>
                </c:pt>
                <c:pt idx="813">
                  <c:v>1880</c:v>
                </c:pt>
                <c:pt idx="814">
                  <c:v>1881</c:v>
                </c:pt>
                <c:pt idx="815">
                  <c:v>1882</c:v>
                </c:pt>
                <c:pt idx="816">
                  <c:v>1883</c:v>
                </c:pt>
                <c:pt idx="817">
                  <c:v>1884</c:v>
                </c:pt>
                <c:pt idx="818">
                  <c:v>1885</c:v>
                </c:pt>
                <c:pt idx="819">
                  <c:v>1886</c:v>
                </c:pt>
                <c:pt idx="820">
                  <c:v>1887</c:v>
                </c:pt>
                <c:pt idx="821">
                  <c:v>1888</c:v>
                </c:pt>
                <c:pt idx="822">
                  <c:v>1889</c:v>
                </c:pt>
                <c:pt idx="823">
                  <c:v>1890</c:v>
                </c:pt>
                <c:pt idx="824">
                  <c:v>1891</c:v>
                </c:pt>
                <c:pt idx="825">
                  <c:v>1892</c:v>
                </c:pt>
                <c:pt idx="826">
                  <c:v>1893</c:v>
                </c:pt>
                <c:pt idx="827">
                  <c:v>1894</c:v>
                </c:pt>
                <c:pt idx="828">
                  <c:v>1895</c:v>
                </c:pt>
                <c:pt idx="829">
                  <c:v>1896</c:v>
                </c:pt>
                <c:pt idx="830">
                  <c:v>1897</c:v>
                </c:pt>
                <c:pt idx="831">
                  <c:v>1898</c:v>
                </c:pt>
                <c:pt idx="832">
                  <c:v>1899</c:v>
                </c:pt>
                <c:pt idx="833">
                  <c:v>1900</c:v>
                </c:pt>
                <c:pt idx="834">
                  <c:v>1901</c:v>
                </c:pt>
                <c:pt idx="835">
                  <c:v>1902</c:v>
                </c:pt>
                <c:pt idx="836">
                  <c:v>1903</c:v>
                </c:pt>
                <c:pt idx="837">
                  <c:v>1904</c:v>
                </c:pt>
                <c:pt idx="838">
                  <c:v>1905</c:v>
                </c:pt>
                <c:pt idx="839">
                  <c:v>1906</c:v>
                </c:pt>
                <c:pt idx="840">
                  <c:v>1907</c:v>
                </c:pt>
                <c:pt idx="841">
                  <c:v>1908</c:v>
                </c:pt>
                <c:pt idx="842">
                  <c:v>1909</c:v>
                </c:pt>
                <c:pt idx="843">
                  <c:v>1910</c:v>
                </c:pt>
                <c:pt idx="844">
                  <c:v>1911</c:v>
                </c:pt>
                <c:pt idx="845">
                  <c:v>1912</c:v>
                </c:pt>
                <c:pt idx="846">
                  <c:v>1913</c:v>
                </c:pt>
                <c:pt idx="847">
                  <c:v>1914</c:v>
                </c:pt>
                <c:pt idx="848">
                  <c:v>1915</c:v>
                </c:pt>
                <c:pt idx="849">
                  <c:v>1916</c:v>
                </c:pt>
                <c:pt idx="850">
                  <c:v>1917</c:v>
                </c:pt>
                <c:pt idx="851">
                  <c:v>1918</c:v>
                </c:pt>
                <c:pt idx="852">
                  <c:v>1919</c:v>
                </c:pt>
                <c:pt idx="853">
                  <c:v>1920</c:v>
                </c:pt>
                <c:pt idx="854">
                  <c:v>1921</c:v>
                </c:pt>
                <c:pt idx="855">
                  <c:v>1922</c:v>
                </c:pt>
                <c:pt idx="856">
                  <c:v>1923</c:v>
                </c:pt>
                <c:pt idx="857">
                  <c:v>1924</c:v>
                </c:pt>
                <c:pt idx="858">
                  <c:v>1925</c:v>
                </c:pt>
                <c:pt idx="859">
                  <c:v>1926</c:v>
                </c:pt>
                <c:pt idx="860">
                  <c:v>1927</c:v>
                </c:pt>
                <c:pt idx="861">
                  <c:v>1928</c:v>
                </c:pt>
                <c:pt idx="862">
                  <c:v>1929</c:v>
                </c:pt>
                <c:pt idx="863">
                  <c:v>1930</c:v>
                </c:pt>
                <c:pt idx="864">
                  <c:v>1931</c:v>
                </c:pt>
                <c:pt idx="865">
                  <c:v>1932</c:v>
                </c:pt>
                <c:pt idx="866">
                  <c:v>1933</c:v>
                </c:pt>
                <c:pt idx="867">
                  <c:v>1934</c:v>
                </c:pt>
                <c:pt idx="868">
                  <c:v>1935</c:v>
                </c:pt>
                <c:pt idx="869">
                  <c:v>1936</c:v>
                </c:pt>
                <c:pt idx="870">
                  <c:v>1937</c:v>
                </c:pt>
                <c:pt idx="871">
                  <c:v>1938</c:v>
                </c:pt>
                <c:pt idx="872">
                  <c:v>1939</c:v>
                </c:pt>
                <c:pt idx="873">
                  <c:v>1940</c:v>
                </c:pt>
                <c:pt idx="874">
                  <c:v>1941</c:v>
                </c:pt>
                <c:pt idx="875">
                  <c:v>1942</c:v>
                </c:pt>
                <c:pt idx="876">
                  <c:v>1943</c:v>
                </c:pt>
                <c:pt idx="877">
                  <c:v>1944</c:v>
                </c:pt>
                <c:pt idx="878">
                  <c:v>1945</c:v>
                </c:pt>
                <c:pt idx="879">
                  <c:v>1946</c:v>
                </c:pt>
                <c:pt idx="880">
                  <c:v>1947</c:v>
                </c:pt>
                <c:pt idx="881">
                  <c:v>1948</c:v>
                </c:pt>
                <c:pt idx="882">
                  <c:v>1949</c:v>
                </c:pt>
                <c:pt idx="883">
                  <c:v>1950</c:v>
                </c:pt>
                <c:pt idx="884">
                  <c:v>1951</c:v>
                </c:pt>
                <c:pt idx="885">
                  <c:v>1952</c:v>
                </c:pt>
                <c:pt idx="886">
                  <c:v>1953</c:v>
                </c:pt>
                <c:pt idx="887">
                  <c:v>1954</c:v>
                </c:pt>
                <c:pt idx="888">
                  <c:v>1955</c:v>
                </c:pt>
                <c:pt idx="889">
                  <c:v>1956</c:v>
                </c:pt>
                <c:pt idx="890">
                  <c:v>1957</c:v>
                </c:pt>
                <c:pt idx="891">
                  <c:v>1958</c:v>
                </c:pt>
                <c:pt idx="892">
                  <c:v>1959</c:v>
                </c:pt>
                <c:pt idx="893">
                  <c:v>1960</c:v>
                </c:pt>
                <c:pt idx="894">
                  <c:v>1961</c:v>
                </c:pt>
                <c:pt idx="895">
                  <c:v>1962</c:v>
                </c:pt>
                <c:pt idx="896">
                  <c:v>1963</c:v>
                </c:pt>
                <c:pt idx="897">
                  <c:v>1964</c:v>
                </c:pt>
                <c:pt idx="898">
                  <c:v>1965</c:v>
                </c:pt>
                <c:pt idx="899">
                  <c:v>1966</c:v>
                </c:pt>
                <c:pt idx="900">
                  <c:v>1967</c:v>
                </c:pt>
                <c:pt idx="901">
                  <c:v>1968</c:v>
                </c:pt>
                <c:pt idx="902">
                  <c:v>1969</c:v>
                </c:pt>
                <c:pt idx="903">
                  <c:v>1970</c:v>
                </c:pt>
                <c:pt idx="904">
                  <c:v>1971</c:v>
                </c:pt>
                <c:pt idx="905">
                  <c:v>1972</c:v>
                </c:pt>
                <c:pt idx="906">
                  <c:v>1973</c:v>
                </c:pt>
                <c:pt idx="907">
                  <c:v>1974</c:v>
                </c:pt>
                <c:pt idx="908">
                  <c:v>1975</c:v>
                </c:pt>
                <c:pt idx="909">
                  <c:v>1976</c:v>
                </c:pt>
                <c:pt idx="910">
                  <c:v>1977</c:v>
                </c:pt>
                <c:pt idx="911">
                  <c:v>1978</c:v>
                </c:pt>
                <c:pt idx="912">
                  <c:v>1979</c:v>
                </c:pt>
                <c:pt idx="913">
                  <c:v>1980</c:v>
                </c:pt>
                <c:pt idx="914">
                  <c:v>1981</c:v>
                </c:pt>
                <c:pt idx="915">
                  <c:v>1982</c:v>
                </c:pt>
                <c:pt idx="916">
                  <c:v>1983</c:v>
                </c:pt>
                <c:pt idx="917">
                  <c:v>1984</c:v>
                </c:pt>
                <c:pt idx="918">
                  <c:v>1985</c:v>
                </c:pt>
                <c:pt idx="919">
                  <c:v>1986</c:v>
                </c:pt>
                <c:pt idx="920">
                  <c:v>1987</c:v>
                </c:pt>
                <c:pt idx="921">
                  <c:v>1988</c:v>
                </c:pt>
                <c:pt idx="922">
                  <c:v>1989</c:v>
                </c:pt>
                <c:pt idx="923">
                  <c:v>1990</c:v>
                </c:pt>
                <c:pt idx="924">
                  <c:v>1991</c:v>
                </c:pt>
                <c:pt idx="925">
                  <c:v>1992</c:v>
                </c:pt>
                <c:pt idx="926">
                  <c:v>1993</c:v>
                </c:pt>
                <c:pt idx="927">
                  <c:v>1994</c:v>
                </c:pt>
                <c:pt idx="928">
                  <c:v>1995</c:v>
                </c:pt>
                <c:pt idx="929">
                  <c:v>1996</c:v>
                </c:pt>
              </c:numCache>
            </c:numRef>
          </c:xVal>
          <c:yVal>
            <c:numRef>
              <c:f>[3]Raw!$K$19:$K$948</c:f>
              <c:numCache>
                <c:formatCode>General</c:formatCode>
                <c:ptCount val="930"/>
                <c:pt idx="0">
                  <c:v>-0.64</c:v>
                </c:pt>
                <c:pt idx="1">
                  <c:v>-1.31</c:v>
                </c:pt>
                <c:pt idx="2">
                  <c:v>-0.79</c:v>
                </c:pt>
                <c:pt idx="3">
                  <c:v>0.72</c:v>
                </c:pt>
                <c:pt idx="4">
                  <c:v>0.05</c:v>
                </c:pt>
                <c:pt idx="5">
                  <c:v>-0.78</c:v>
                </c:pt>
                <c:pt idx="6">
                  <c:v>-0.24</c:v>
                </c:pt>
                <c:pt idx="7">
                  <c:v>-1.01</c:v>
                </c:pt>
                <c:pt idx="8">
                  <c:v>0.47</c:v>
                </c:pt>
                <c:pt idx="9">
                  <c:v>-0.26</c:v>
                </c:pt>
                <c:pt idx="10">
                  <c:v>-0.18</c:v>
                </c:pt>
                <c:pt idx="11">
                  <c:v>0.54</c:v>
                </c:pt>
                <c:pt idx="12">
                  <c:v>-0.46</c:v>
                </c:pt>
                <c:pt idx="13">
                  <c:v>-0.24</c:v>
                </c:pt>
                <c:pt idx="14">
                  <c:v>-0.12</c:v>
                </c:pt>
                <c:pt idx="15">
                  <c:v>-0.54</c:v>
                </c:pt>
                <c:pt idx="16">
                  <c:v>0.03</c:v>
                </c:pt>
                <c:pt idx="17">
                  <c:v>0.49</c:v>
                </c:pt>
                <c:pt idx="18">
                  <c:v>0.49</c:v>
                </c:pt>
                <c:pt idx="19">
                  <c:v>0.99</c:v>
                </c:pt>
                <c:pt idx="20">
                  <c:v>0.89</c:v>
                </c:pt>
                <c:pt idx="21">
                  <c:v>-0.41</c:v>
                </c:pt>
                <c:pt idx="22">
                  <c:v>-0.2</c:v>
                </c:pt>
                <c:pt idx="23">
                  <c:v>-0.74</c:v>
                </c:pt>
                <c:pt idx="24">
                  <c:v>-0.21</c:v>
                </c:pt>
                <c:pt idx="25">
                  <c:v>0.27</c:v>
                </c:pt>
                <c:pt idx="26">
                  <c:v>-0.23</c:v>
                </c:pt>
                <c:pt idx="27">
                  <c:v>0.32</c:v>
                </c:pt>
                <c:pt idx="28">
                  <c:v>7.0000000000000007E-2</c:v>
                </c:pt>
                <c:pt idx="29">
                  <c:v>-0.1</c:v>
                </c:pt>
                <c:pt idx="30">
                  <c:v>0.64</c:v>
                </c:pt>
                <c:pt idx="31">
                  <c:v>-0.1</c:v>
                </c:pt>
                <c:pt idx="32">
                  <c:v>0.09</c:v>
                </c:pt>
                <c:pt idx="33">
                  <c:v>0.37</c:v>
                </c:pt>
                <c:pt idx="34">
                  <c:v>-0.02</c:v>
                </c:pt>
                <c:pt idx="35">
                  <c:v>0.54</c:v>
                </c:pt>
                <c:pt idx="36">
                  <c:v>0.24</c:v>
                </c:pt>
                <c:pt idx="37">
                  <c:v>0.21</c:v>
                </c:pt>
                <c:pt idx="38">
                  <c:v>0.86</c:v>
                </c:pt>
                <c:pt idx="39">
                  <c:v>0.67</c:v>
                </c:pt>
                <c:pt idx="40">
                  <c:v>-1.01</c:v>
                </c:pt>
                <c:pt idx="41">
                  <c:v>-1.07</c:v>
                </c:pt>
                <c:pt idx="42">
                  <c:v>-1.22</c:v>
                </c:pt>
                <c:pt idx="43">
                  <c:v>-0.16</c:v>
                </c:pt>
                <c:pt idx="44">
                  <c:v>-0.79</c:v>
                </c:pt>
                <c:pt idx="45">
                  <c:v>-0.11</c:v>
                </c:pt>
                <c:pt idx="46">
                  <c:v>-0.39</c:v>
                </c:pt>
                <c:pt idx="47">
                  <c:v>-0.46</c:v>
                </c:pt>
                <c:pt idx="48">
                  <c:v>0.61</c:v>
                </c:pt>
                <c:pt idx="49">
                  <c:v>-0.81</c:v>
                </c:pt>
                <c:pt idx="50">
                  <c:v>-1.28</c:v>
                </c:pt>
                <c:pt idx="51">
                  <c:v>-1.1299999999999999</c:v>
                </c:pt>
                <c:pt idx="52">
                  <c:v>-0.35</c:v>
                </c:pt>
                <c:pt idx="53">
                  <c:v>0.25</c:v>
                </c:pt>
                <c:pt idx="54">
                  <c:v>0.19</c:v>
                </c:pt>
                <c:pt idx="55">
                  <c:v>0.19</c:v>
                </c:pt>
                <c:pt idx="56">
                  <c:v>0.43</c:v>
                </c:pt>
                <c:pt idx="57">
                  <c:v>0.27</c:v>
                </c:pt>
                <c:pt idx="58">
                  <c:v>-0.05</c:v>
                </c:pt>
                <c:pt idx="59">
                  <c:v>0.36</c:v>
                </c:pt>
                <c:pt idx="60">
                  <c:v>-0.8</c:v>
                </c:pt>
                <c:pt idx="61">
                  <c:v>-0.12</c:v>
                </c:pt>
                <c:pt idx="62">
                  <c:v>-0.59</c:v>
                </c:pt>
                <c:pt idx="63">
                  <c:v>0.33</c:v>
                </c:pt>
                <c:pt idx="64">
                  <c:v>0.39</c:v>
                </c:pt>
                <c:pt idx="65">
                  <c:v>0.31</c:v>
                </c:pt>
                <c:pt idx="66">
                  <c:v>0.11</c:v>
                </c:pt>
                <c:pt idx="67">
                  <c:v>0.38</c:v>
                </c:pt>
                <c:pt idx="68">
                  <c:v>-0.01</c:v>
                </c:pt>
                <c:pt idx="69">
                  <c:v>0.45</c:v>
                </c:pt>
                <c:pt idx="70">
                  <c:v>-0.06</c:v>
                </c:pt>
                <c:pt idx="71">
                  <c:v>0.65</c:v>
                </c:pt>
                <c:pt idx="72">
                  <c:v>1.65</c:v>
                </c:pt>
                <c:pt idx="73">
                  <c:v>0.46</c:v>
                </c:pt>
                <c:pt idx="74">
                  <c:v>0.25</c:v>
                </c:pt>
                <c:pt idx="75">
                  <c:v>0.47</c:v>
                </c:pt>
                <c:pt idx="76">
                  <c:v>0.56999999999999995</c:v>
                </c:pt>
                <c:pt idx="77">
                  <c:v>-0.68</c:v>
                </c:pt>
                <c:pt idx="78">
                  <c:v>0.65</c:v>
                </c:pt>
                <c:pt idx="79">
                  <c:v>0.41</c:v>
                </c:pt>
                <c:pt idx="80">
                  <c:v>-0.76</c:v>
                </c:pt>
                <c:pt idx="81">
                  <c:v>-0.36</c:v>
                </c:pt>
                <c:pt idx="82">
                  <c:v>0.21</c:v>
                </c:pt>
                <c:pt idx="83">
                  <c:v>0.41</c:v>
                </c:pt>
                <c:pt idx="84">
                  <c:v>-1.67</c:v>
                </c:pt>
                <c:pt idx="85">
                  <c:v>-0.9</c:v>
                </c:pt>
                <c:pt idx="86">
                  <c:v>0.48</c:v>
                </c:pt>
                <c:pt idx="87">
                  <c:v>-0.6</c:v>
                </c:pt>
                <c:pt idx="88">
                  <c:v>0.16</c:v>
                </c:pt>
                <c:pt idx="89">
                  <c:v>0.02</c:v>
                </c:pt>
                <c:pt idx="90">
                  <c:v>7.0000000000000007E-2</c:v>
                </c:pt>
                <c:pt idx="91">
                  <c:v>-0.1</c:v>
                </c:pt>
                <c:pt idx="92">
                  <c:v>0.61</c:v>
                </c:pt>
                <c:pt idx="93">
                  <c:v>0.92</c:v>
                </c:pt>
                <c:pt idx="94">
                  <c:v>0.83</c:v>
                </c:pt>
                <c:pt idx="95">
                  <c:v>0.44</c:v>
                </c:pt>
                <c:pt idx="96">
                  <c:v>-0.77</c:v>
                </c:pt>
                <c:pt idx="97">
                  <c:v>-0.02</c:v>
                </c:pt>
                <c:pt idx="98">
                  <c:v>0.79</c:v>
                </c:pt>
                <c:pt idx="99">
                  <c:v>0.42</c:v>
                </c:pt>
                <c:pt idx="100">
                  <c:v>-0.05</c:v>
                </c:pt>
                <c:pt idx="101">
                  <c:v>0.3</c:v>
                </c:pt>
                <c:pt idx="102">
                  <c:v>0</c:v>
                </c:pt>
                <c:pt idx="103">
                  <c:v>0.6</c:v>
                </c:pt>
                <c:pt idx="104">
                  <c:v>-0.56000000000000005</c:v>
                </c:pt>
                <c:pt idx="105">
                  <c:v>-0.73</c:v>
                </c:pt>
                <c:pt idx="106">
                  <c:v>-0.08</c:v>
                </c:pt>
                <c:pt idx="107">
                  <c:v>-1.1599999999999999</c:v>
                </c:pt>
                <c:pt idx="108">
                  <c:v>0.02</c:v>
                </c:pt>
                <c:pt idx="109">
                  <c:v>0.21</c:v>
                </c:pt>
                <c:pt idx="110">
                  <c:v>0.44</c:v>
                </c:pt>
                <c:pt idx="111">
                  <c:v>-0.56000000000000005</c:v>
                </c:pt>
                <c:pt idx="112">
                  <c:v>-0.17</c:v>
                </c:pt>
                <c:pt idx="113">
                  <c:v>-0.51</c:v>
                </c:pt>
                <c:pt idx="114">
                  <c:v>-0.81</c:v>
                </c:pt>
                <c:pt idx="115">
                  <c:v>-0.62</c:v>
                </c:pt>
                <c:pt idx="116">
                  <c:v>-0.04</c:v>
                </c:pt>
                <c:pt idx="117">
                  <c:v>-0.1</c:v>
                </c:pt>
                <c:pt idx="118">
                  <c:v>-0.13</c:v>
                </c:pt>
                <c:pt idx="119">
                  <c:v>-0.73</c:v>
                </c:pt>
                <c:pt idx="120">
                  <c:v>0.11</c:v>
                </c:pt>
                <c:pt idx="121">
                  <c:v>-0.16</c:v>
                </c:pt>
                <c:pt idx="122">
                  <c:v>-0.15</c:v>
                </c:pt>
                <c:pt idx="123">
                  <c:v>-1.19</c:v>
                </c:pt>
                <c:pt idx="124">
                  <c:v>-0.21</c:v>
                </c:pt>
                <c:pt idx="125">
                  <c:v>-0.92</c:v>
                </c:pt>
                <c:pt idx="126">
                  <c:v>-0.67</c:v>
                </c:pt>
                <c:pt idx="127">
                  <c:v>0.41</c:v>
                </c:pt>
                <c:pt idx="128">
                  <c:v>-0.93</c:v>
                </c:pt>
                <c:pt idx="129">
                  <c:v>-0.53</c:v>
                </c:pt>
                <c:pt idx="130">
                  <c:v>-1.27</c:v>
                </c:pt>
                <c:pt idx="131">
                  <c:v>-0.15</c:v>
                </c:pt>
                <c:pt idx="132">
                  <c:v>-0.34</c:v>
                </c:pt>
                <c:pt idx="133">
                  <c:v>-0.6</c:v>
                </c:pt>
                <c:pt idx="134">
                  <c:v>-0.3</c:v>
                </c:pt>
                <c:pt idx="135">
                  <c:v>0.14000000000000001</c:v>
                </c:pt>
                <c:pt idx="136">
                  <c:v>0.44</c:v>
                </c:pt>
                <c:pt idx="137">
                  <c:v>-0.23</c:v>
                </c:pt>
                <c:pt idx="138">
                  <c:v>0.6</c:v>
                </c:pt>
                <c:pt idx="139">
                  <c:v>0.26</c:v>
                </c:pt>
                <c:pt idx="140">
                  <c:v>-0.56999999999999995</c:v>
                </c:pt>
                <c:pt idx="141">
                  <c:v>-0.4</c:v>
                </c:pt>
                <c:pt idx="142">
                  <c:v>-0.68</c:v>
                </c:pt>
                <c:pt idx="143">
                  <c:v>-0.46</c:v>
                </c:pt>
                <c:pt idx="144">
                  <c:v>-0.12</c:v>
                </c:pt>
                <c:pt idx="145">
                  <c:v>0.27</c:v>
                </c:pt>
                <c:pt idx="146">
                  <c:v>-0.23</c:v>
                </c:pt>
                <c:pt idx="147">
                  <c:v>-0.28999999999999998</c:v>
                </c:pt>
                <c:pt idx="148">
                  <c:v>-0.96</c:v>
                </c:pt>
                <c:pt idx="149">
                  <c:v>-0.89</c:v>
                </c:pt>
                <c:pt idx="150">
                  <c:v>-1.06</c:v>
                </c:pt>
                <c:pt idx="151">
                  <c:v>-0.92</c:v>
                </c:pt>
                <c:pt idx="152">
                  <c:v>-0.98</c:v>
                </c:pt>
                <c:pt idx="153">
                  <c:v>-0.42</c:v>
                </c:pt>
                <c:pt idx="154">
                  <c:v>7.0000000000000007E-2</c:v>
                </c:pt>
                <c:pt idx="155">
                  <c:v>-0.28000000000000003</c:v>
                </c:pt>
                <c:pt idx="156">
                  <c:v>-0.96</c:v>
                </c:pt>
                <c:pt idx="157">
                  <c:v>-0.72</c:v>
                </c:pt>
                <c:pt idx="158">
                  <c:v>-0.48</c:v>
                </c:pt>
                <c:pt idx="159">
                  <c:v>0.03</c:v>
                </c:pt>
                <c:pt idx="160">
                  <c:v>-0.28000000000000003</c:v>
                </c:pt>
                <c:pt idx="161">
                  <c:v>-0.06</c:v>
                </c:pt>
                <c:pt idx="162">
                  <c:v>-0.68</c:v>
                </c:pt>
                <c:pt idx="163">
                  <c:v>-0.5</c:v>
                </c:pt>
                <c:pt idx="164">
                  <c:v>-1.4</c:v>
                </c:pt>
                <c:pt idx="165">
                  <c:v>-0.62</c:v>
                </c:pt>
                <c:pt idx="166">
                  <c:v>-1.1000000000000001</c:v>
                </c:pt>
                <c:pt idx="167">
                  <c:v>-0.83</c:v>
                </c:pt>
                <c:pt idx="168">
                  <c:v>-0.63</c:v>
                </c:pt>
                <c:pt idx="169">
                  <c:v>-0.5</c:v>
                </c:pt>
                <c:pt idx="170">
                  <c:v>-0.9</c:v>
                </c:pt>
                <c:pt idx="171">
                  <c:v>0.28999999999999998</c:v>
                </c:pt>
                <c:pt idx="172">
                  <c:v>-0.17</c:v>
                </c:pt>
                <c:pt idx="173">
                  <c:v>-0.3</c:v>
                </c:pt>
                <c:pt idx="174">
                  <c:v>0.03</c:v>
                </c:pt>
                <c:pt idx="175">
                  <c:v>-0.61</c:v>
                </c:pt>
                <c:pt idx="176">
                  <c:v>-0.42</c:v>
                </c:pt>
                <c:pt idx="177">
                  <c:v>-0.3</c:v>
                </c:pt>
                <c:pt idx="178">
                  <c:v>-7.0000000000000007E-2</c:v>
                </c:pt>
                <c:pt idx="179">
                  <c:v>0.28000000000000003</c:v>
                </c:pt>
                <c:pt idx="180">
                  <c:v>0.46</c:v>
                </c:pt>
                <c:pt idx="181">
                  <c:v>-0.34</c:v>
                </c:pt>
                <c:pt idx="182">
                  <c:v>-0.56000000000000005</c:v>
                </c:pt>
                <c:pt idx="183">
                  <c:v>-0.77</c:v>
                </c:pt>
                <c:pt idx="184">
                  <c:v>-0.25</c:v>
                </c:pt>
                <c:pt idx="185">
                  <c:v>-0.48</c:v>
                </c:pt>
                <c:pt idx="186">
                  <c:v>-7.0000000000000007E-2</c:v>
                </c:pt>
                <c:pt idx="187">
                  <c:v>-0.71</c:v>
                </c:pt>
                <c:pt idx="188">
                  <c:v>-0.02</c:v>
                </c:pt>
                <c:pt idx="189">
                  <c:v>-0.76</c:v>
                </c:pt>
                <c:pt idx="190">
                  <c:v>-0.35</c:v>
                </c:pt>
                <c:pt idx="191">
                  <c:v>-2.16</c:v>
                </c:pt>
                <c:pt idx="192">
                  <c:v>-0.52</c:v>
                </c:pt>
                <c:pt idx="193">
                  <c:v>-0.59</c:v>
                </c:pt>
                <c:pt idx="194">
                  <c:v>-0.39</c:v>
                </c:pt>
                <c:pt idx="195">
                  <c:v>0.09</c:v>
                </c:pt>
                <c:pt idx="196">
                  <c:v>-0.62</c:v>
                </c:pt>
                <c:pt idx="197">
                  <c:v>-1.0900000000000001</c:v>
                </c:pt>
                <c:pt idx="198">
                  <c:v>-0.85</c:v>
                </c:pt>
                <c:pt idx="199">
                  <c:v>-0.78</c:v>
                </c:pt>
                <c:pt idx="200">
                  <c:v>-0.97</c:v>
                </c:pt>
                <c:pt idx="201">
                  <c:v>-0.85</c:v>
                </c:pt>
                <c:pt idx="202">
                  <c:v>-0.93</c:v>
                </c:pt>
                <c:pt idx="203">
                  <c:v>-0.5</c:v>
                </c:pt>
                <c:pt idx="204">
                  <c:v>-0.45</c:v>
                </c:pt>
                <c:pt idx="205">
                  <c:v>-0.08</c:v>
                </c:pt>
                <c:pt idx="206">
                  <c:v>0.28999999999999998</c:v>
                </c:pt>
                <c:pt idx="207">
                  <c:v>-0.13</c:v>
                </c:pt>
                <c:pt idx="208">
                  <c:v>-1.52</c:v>
                </c:pt>
                <c:pt idx="209">
                  <c:v>-1.26</c:v>
                </c:pt>
                <c:pt idx="210">
                  <c:v>-0.76</c:v>
                </c:pt>
                <c:pt idx="211">
                  <c:v>-1.07</c:v>
                </c:pt>
                <c:pt idx="212">
                  <c:v>0.3</c:v>
                </c:pt>
                <c:pt idx="213">
                  <c:v>-0.68</c:v>
                </c:pt>
                <c:pt idx="214">
                  <c:v>-1.19</c:v>
                </c:pt>
                <c:pt idx="215">
                  <c:v>-0.87</c:v>
                </c:pt>
                <c:pt idx="216">
                  <c:v>-1.41</c:v>
                </c:pt>
                <c:pt idx="217">
                  <c:v>-0.55000000000000004</c:v>
                </c:pt>
                <c:pt idx="218">
                  <c:v>-0.6</c:v>
                </c:pt>
                <c:pt idx="219">
                  <c:v>-0.39</c:v>
                </c:pt>
                <c:pt idx="220">
                  <c:v>-1.28</c:v>
                </c:pt>
                <c:pt idx="221">
                  <c:v>-0.45</c:v>
                </c:pt>
                <c:pt idx="222">
                  <c:v>-0.46</c:v>
                </c:pt>
                <c:pt idx="223">
                  <c:v>-1.81</c:v>
                </c:pt>
                <c:pt idx="224">
                  <c:v>-1.04</c:v>
                </c:pt>
                <c:pt idx="225">
                  <c:v>-1.5</c:v>
                </c:pt>
                <c:pt idx="226">
                  <c:v>-0.82</c:v>
                </c:pt>
                <c:pt idx="227">
                  <c:v>-1.8</c:v>
                </c:pt>
                <c:pt idx="228">
                  <c:v>-1.04</c:v>
                </c:pt>
                <c:pt idx="229">
                  <c:v>-0.91</c:v>
                </c:pt>
                <c:pt idx="230">
                  <c:v>-0.56000000000000005</c:v>
                </c:pt>
                <c:pt idx="231">
                  <c:v>-0.61</c:v>
                </c:pt>
                <c:pt idx="232">
                  <c:v>-0.65</c:v>
                </c:pt>
                <c:pt idx="233">
                  <c:v>-0.91</c:v>
                </c:pt>
                <c:pt idx="234">
                  <c:v>-1.04</c:v>
                </c:pt>
                <c:pt idx="235">
                  <c:v>-1.53</c:v>
                </c:pt>
                <c:pt idx="236">
                  <c:v>-1.1200000000000001</c:v>
                </c:pt>
                <c:pt idx="237">
                  <c:v>-0.11</c:v>
                </c:pt>
                <c:pt idx="238">
                  <c:v>-0.82</c:v>
                </c:pt>
                <c:pt idx="239">
                  <c:v>-0.12</c:v>
                </c:pt>
                <c:pt idx="240">
                  <c:v>-1.31</c:v>
                </c:pt>
                <c:pt idx="241">
                  <c:v>-0.38</c:v>
                </c:pt>
                <c:pt idx="242">
                  <c:v>-0.11</c:v>
                </c:pt>
                <c:pt idx="243">
                  <c:v>-1.18</c:v>
                </c:pt>
                <c:pt idx="244">
                  <c:v>-0.17</c:v>
                </c:pt>
                <c:pt idx="245">
                  <c:v>-0.84</c:v>
                </c:pt>
                <c:pt idx="246">
                  <c:v>-0.81</c:v>
                </c:pt>
                <c:pt idx="247">
                  <c:v>-0.72</c:v>
                </c:pt>
                <c:pt idx="248">
                  <c:v>-1.89</c:v>
                </c:pt>
                <c:pt idx="249">
                  <c:v>-0.87</c:v>
                </c:pt>
                <c:pt idx="250">
                  <c:v>-1.41</c:v>
                </c:pt>
                <c:pt idx="251">
                  <c:v>-0.59</c:v>
                </c:pt>
                <c:pt idx="252">
                  <c:v>-0.88</c:v>
                </c:pt>
                <c:pt idx="253">
                  <c:v>-1.87</c:v>
                </c:pt>
                <c:pt idx="254">
                  <c:v>-0.65</c:v>
                </c:pt>
                <c:pt idx="255">
                  <c:v>-1.07</c:v>
                </c:pt>
                <c:pt idx="256">
                  <c:v>-0.49</c:v>
                </c:pt>
                <c:pt idx="257">
                  <c:v>-0.12</c:v>
                </c:pt>
                <c:pt idx="258">
                  <c:v>0.04</c:v>
                </c:pt>
                <c:pt idx="259">
                  <c:v>-0.77</c:v>
                </c:pt>
                <c:pt idx="260">
                  <c:v>-1.21</c:v>
                </c:pt>
                <c:pt idx="261">
                  <c:v>-0.2</c:v>
                </c:pt>
                <c:pt idx="262">
                  <c:v>-0.62</c:v>
                </c:pt>
                <c:pt idx="263">
                  <c:v>-1.0900000000000001</c:v>
                </c:pt>
                <c:pt idx="264">
                  <c:v>-1.82</c:v>
                </c:pt>
                <c:pt idx="265">
                  <c:v>0.26</c:v>
                </c:pt>
                <c:pt idx="266">
                  <c:v>0.32</c:v>
                </c:pt>
                <c:pt idx="267">
                  <c:v>7.0000000000000007E-2</c:v>
                </c:pt>
                <c:pt idx="268">
                  <c:v>-0.93</c:v>
                </c:pt>
                <c:pt idx="269">
                  <c:v>-0.74</c:v>
                </c:pt>
                <c:pt idx="270">
                  <c:v>-0.41</c:v>
                </c:pt>
                <c:pt idx="271">
                  <c:v>-1.1100000000000001</c:v>
                </c:pt>
                <c:pt idx="272">
                  <c:v>-0.06</c:v>
                </c:pt>
                <c:pt idx="273">
                  <c:v>-0.1</c:v>
                </c:pt>
                <c:pt idx="274">
                  <c:v>-0.51</c:v>
                </c:pt>
                <c:pt idx="275">
                  <c:v>-0.6</c:v>
                </c:pt>
                <c:pt idx="276">
                  <c:v>-0.41</c:v>
                </c:pt>
                <c:pt idx="277">
                  <c:v>-0.31</c:v>
                </c:pt>
                <c:pt idx="278">
                  <c:v>-0.74</c:v>
                </c:pt>
                <c:pt idx="279">
                  <c:v>-1.21</c:v>
                </c:pt>
                <c:pt idx="280">
                  <c:v>-1.59</c:v>
                </c:pt>
                <c:pt idx="281">
                  <c:v>-1.18</c:v>
                </c:pt>
                <c:pt idx="282">
                  <c:v>-0.56999999999999995</c:v>
                </c:pt>
                <c:pt idx="283">
                  <c:v>-0.97</c:v>
                </c:pt>
                <c:pt idx="284">
                  <c:v>-0.17</c:v>
                </c:pt>
                <c:pt idx="285">
                  <c:v>-0.34</c:v>
                </c:pt>
                <c:pt idx="286">
                  <c:v>-0.89</c:v>
                </c:pt>
                <c:pt idx="287">
                  <c:v>0.27</c:v>
                </c:pt>
                <c:pt idx="288">
                  <c:v>-0.7</c:v>
                </c:pt>
                <c:pt idx="289">
                  <c:v>-0.55000000000000004</c:v>
                </c:pt>
                <c:pt idx="290">
                  <c:v>-0.25</c:v>
                </c:pt>
                <c:pt idx="291">
                  <c:v>-0.81</c:v>
                </c:pt>
                <c:pt idx="292">
                  <c:v>-1.1100000000000001</c:v>
                </c:pt>
                <c:pt idx="293">
                  <c:v>-1.59</c:v>
                </c:pt>
                <c:pt idx="294">
                  <c:v>-0.4</c:v>
                </c:pt>
                <c:pt idx="295">
                  <c:v>-0.93</c:v>
                </c:pt>
                <c:pt idx="296">
                  <c:v>-0.23</c:v>
                </c:pt>
                <c:pt idx="297">
                  <c:v>-0.62</c:v>
                </c:pt>
                <c:pt idx="298">
                  <c:v>0.1</c:v>
                </c:pt>
                <c:pt idx="299">
                  <c:v>-1.53</c:v>
                </c:pt>
                <c:pt idx="300">
                  <c:v>-0.73</c:v>
                </c:pt>
                <c:pt idx="301">
                  <c:v>-1</c:v>
                </c:pt>
                <c:pt idx="302">
                  <c:v>-0.97</c:v>
                </c:pt>
                <c:pt idx="303">
                  <c:v>-1.34</c:v>
                </c:pt>
                <c:pt idx="304">
                  <c:v>-0.28000000000000003</c:v>
                </c:pt>
                <c:pt idx="305">
                  <c:v>-0.55000000000000004</c:v>
                </c:pt>
                <c:pt idx="306">
                  <c:v>-0.25</c:v>
                </c:pt>
                <c:pt idx="307">
                  <c:v>-0.59</c:v>
                </c:pt>
                <c:pt idx="308">
                  <c:v>-0.69</c:v>
                </c:pt>
                <c:pt idx="309">
                  <c:v>-1.1200000000000001</c:v>
                </c:pt>
                <c:pt idx="310">
                  <c:v>-1.99</c:v>
                </c:pt>
                <c:pt idx="311">
                  <c:v>-1.29</c:v>
                </c:pt>
                <c:pt idx="312">
                  <c:v>-0.41</c:v>
                </c:pt>
                <c:pt idx="313">
                  <c:v>-0.52</c:v>
                </c:pt>
                <c:pt idx="314">
                  <c:v>0.04</c:v>
                </c:pt>
                <c:pt idx="315">
                  <c:v>-0.54</c:v>
                </c:pt>
                <c:pt idx="316">
                  <c:v>-0.28000000000000003</c:v>
                </c:pt>
                <c:pt idx="317">
                  <c:v>-0.19</c:v>
                </c:pt>
                <c:pt idx="318">
                  <c:v>0.46</c:v>
                </c:pt>
                <c:pt idx="319">
                  <c:v>0.4</c:v>
                </c:pt>
                <c:pt idx="320">
                  <c:v>-0.03</c:v>
                </c:pt>
                <c:pt idx="321">
                  <c:v>-0.18</c:v>
                </c:pt>
                <c:pt idx="322">
                  <c:v>-0.3</c:v>
                </c:pt>
                <c:pt idx="323">
                  <c:v>-0.02</c:v>
                </c:pt>
                <c:pt idx="324">
                  <c:v>-0.13</c:v>
                </c:pt>
                <c:pt idx="325">
                  <c:v>-1.1000000000000001</c:v>
                </c:pt>
                <c:pt idx="326">
                  <c:v>0.33</c:v>
                </c:pt>
                <c:pt idx="327">
                  <c:v>-0.24</c:v>
                </c:pt>
                <c:pt idx="328">
                  <c:v>-0.16</c:v>
                </c:pt>
                <c:pt idx="329">
                  <c:v>-0.37</c:v>
                </c:pt>
                <c:pt idx="330">
                  <c:v>-0.24</c:v>
                </c:pt>
                <c:pt idx="331">
                  <c:v>-0.28999999999999998</c:v>
                </c:pt>
                <c:pt idx="332">
                  <c:v>-0.89</c:v>
                </c:pt>
                <c:pt idx="333">
                  <c:v>0.16</c:v>
                </c:pt>
                <c:pt idx="334">
                  <c:v>-0.02</c:v>
                </c:pt>
                <c:pt idx="335">
                  <c:v>0.28999999999999998</c:v>
                </c:pt>
                <c:pt idx="336">
                  <c:v>0.7</c:v>
                </c:pt>
                <c:pt idx="337">
                  <c:v>-0.22</c:v>
                </c:pt>
                <c:pt idx="338">
                  <c:v>0.33</c:v>
                </c:pt>
                <c:pt idx="339">
                  <c:v>-0.77</c:v>
                </c:pt>
                <c:pt idx="340">
                  <c:v>-0.55000000000000004</c:v>
                </c:pt>
                <c:pt idx="341">
                  <c:v>-0.81</c:v>
                </c:pt>
                <c:pt idx="342">
                  <c:v>-0.09</c:v>
                </c:pt>
                <c:pt idx="343">
                  <c:v>-0.66</c:v>
                </c:pt>
                <c:pt idx="344">
                  <c:v>-0.54</c:v>
                </c:pt>
                <c:pt idx="345">
                  <c:v>-0.28000000000000003</c:v>
                </c:pt>
                <c:pt idx="346">
                  <c:v>0.65</c:v>
                </c:pt>
                <c:pt idx="347">
                  <c:v>7.0000000000000007E-2</c:v>
                </c:pt>
                <c:pt idx="348">
                  <c:v>-0.1</c:v>
                </c:pt>
                <c:pt idx="349">
                  <c:v>-0.81</c:v>
                </c:pt>
                <c:pt idx="350">
                  <c:v>-0.24</c:v>
                </c:pt>
                <c:pt idx="351">
                  <c:v>0.1</c:v>
                </c:pt>
                <c:pt idx="352">
                  <c:v>-0.3</c:v>
                </c:pt>
                <c:pt idx="353">
                  <c:v>-0.3</c:v>
                </c:pt>
                <c:pt idx="354">
                  <c:v>0.25</c:v>
                </c:pt>
                <c:pt idx="355">
                  <c:v>-0.01</c:v>
                </c:pt>
                <c:pt idx="356">
                  <c:v>0.28999999999999998</c:v>
                </c:pt>
                <c:pt idx="357">
                  <c:v>0.43</c:v>
                </c:pt>
                <c:pt idx="358">
                  <c:v>-0.48</c:v>
                </c:pt>
                <c:pt idx="359">
                  <c:v>-0.59</c:v>
                </c:pt>
                <c:pt idx="360">
                  <c:v>-0.19</c:v>
                </c:pt>
                <c:pt idx="361">
                  <c:v>-0.59</c:v>
                </c:pt>
                <c:pt idx="362">
                  <c:v>-0.43</c:v>
                </c:pt>
                <c:pt idx="363">
                  <c:v>-0.42</c:v>
                </c:pt>
                <c:pt idx="364">
                  <c:v>0.49</c:v>
                </c:pt>
                <c:pt idx="365">
                  <c:v>0.24</c:v>
                </c:pt>
                <c:pt idx="366">
                  <c:v>0.53</c:v>
                </c:pt>
                <c:pt idx="367">
                  <c:v>-0.43</c:v>
                </c:pt>
                <c:pt idx="368">
                  <c:v>-1.03</c:v>
                </c:pt>
                <c:pt idx="369">
                  <c:v>-0.21</c:v>
                </c:pt>
                <c:pt idx="370">
                  <c:v>-0.25</c:v>
                </c:pt>
                <c:pt idx="371">
                  <c:v>-0.26</c:v>
                </c:pt>
                <c:pt idx="372">
                  <c:v>0.59</c:v>
                </c:pt>
                <c:pt idx="373">
                  <c:v>0.08</c:v>
                </c:pt>
                <c:pt idx="374">
                  <c:v>-0.56000000000000005</c:v>
                </c:pt>
                <c:pt idx="375">
                  <c:v>-0.24</c:v>
                </c:pt>
                <c:pt idx="376">
                  <c:v>0.12</c:v>
                </c:pt>
                <c:pt idx="377">
                  <c:v>0.39</c:v>
                </c:pt>
                <c:pt idx="378">
                  <c:v>0.72</c:v>
                </c:pt>
                <c:pt idx="379">
                  <c:v>-7.0000000000000007E-2</c:v>
                </c:pt>
                <c:pt idx="380">
                  <c:v>0.46</c:v>
                </c:pt>
                <c:pt idx="381">
                  <c:v>-0.03</c:v>
                </c:pt>
                <c:pt idx="382">
                  <c:v>-0.34</c:v>
                </c:pt>
                <c:pt idx="383">
                  <c:v>-0.4</c:v>
                </c:pt>
                <c:pt idx="384">
                  <c:v>-0.79</c:v>
                </c:pt>
                <c:pt idx="385">
                  <c:v>-0.61</c:v>
                </c:pt>
                <c:pt idx="386">
                  <c:v>-0.93</c:v>
                </c:pt>
                <c:pt idx="387">
                  <c:v>-1.39</c:v>
                </c:pt>
                <c:pt idx="388">
                  <c:v>-0.76</c:v>
                </c:pt>
                <c:pt idx="389">
                  <c:v>-1.3</c:v>
                </c:pt>
                <c:pt idx="390">
                  <c:v>-0.36</c:v>
                </c:pt>
                <c:pt idx="391">
                  <c:v>-0.15</c:v>
                </c:pt>
                <c:pt idx="392">
                  <c:v>-1.2</c:v>
                </c:pt>
                <c:pt idx="393">
                  <c:v>-1.1399999999999999</c:v>
                </c:pt>
                <c:pt idx="394">
                  <c:v>-0.42</c:v>
                </c:pt>
                <c:pt idx="395">
                  <c:v>-1.06</c:v>
                </c:pt>
                <c:pt idx="396">
                  <c:v>-0.86</c:v>
                </c:pt>
                <c:pt idx="397">
                  <c:v>-0.12</c:v>
                </c:pt>
                <c:pt idx="398">
                  <c:v>-1.1499999999999999</c:v>
                </c:pt>
                <c:pt idx="399">
                  <c:v>-0.7</c:v>
                </c:pt>
                <c:pt idx="400">
                  <c:v>-0.37</c:v>
                </c:pt>
                <c:pt idx="401">
                  <c:v>-0.57999999999999996</c:v>
                </c:pt>
                <c:pt idx="402">
                  <c:v>-0.83</c:v>
                </c:pt>
                <c:pt idx="403">
                  <c:v>-1.38</c:v>
                </c:pt>
                <c:pt idx="404">
                  <c:v>0.13</c:v>
                </c:pt>
                <c:pt idx="405">
                  <c:v>0.09</c:v>
                </c:pt>
                <c:pt idx="406">
                  <c:v>0.71</c:v>
                </c:pt>
                <c:pt idx="407">
                  <c:v>-0.83</c:v>
                </c:pt>
                <c:pt idx="408">
                  <c:v>0.01</c:v>
                </c:pt>
                <c:pt idx="409">
                  <c:v>0.6</c:v>
                </c:pt>
                <c:pt idx="410">
                  <c:v>-0.65</c:v>
                </c:pt>
                <c:pt idx="411">
                  <c:v>-0.27</c:v>
                </c:pt>
                <c:pt idx="412">
                  <c:v>0.2</c:v>
                </c:pt>
                <c:pt idx="413">
                  <c:v>-0.66</c:v>
                </c:pt>
                <c:pt idx="414">
                  <c:v>-0.26</c:v>
                </c:pt>
                <c:pt idx="415">
                  <c:v>0.15</c:v>
                </c:pt>
                <c:pt idx="416">
                  <c:v>0.67</c:v>
                </c:pt>
                <c:pt idx="417">
                  <c:v>0.68</c:v>
                </c:pt>
                <c:pt idx="418">
                  <c:v>-1.1299999999999999</c:v>
                </c:pt>
                <c:pt idx="419">
                  <c:v>0.11</c:v>
                </c:pt>
                <c:pt idx="420">
                  <c:v>0.6</c:v>
                </c:pt>
                <c:pt idx="421">
                  <c:v>0.33</c:v>
                </c:pt>
                <c:pt idx="422">
                  <c:v>0.01</c:v>
                </c:pt>
                <c:pt idx="423">
                  <c:v>0.33</c:v>
                </c:pt>
                <c:pt idx="424">
                  <c:v>-0.81</c:v>
                </c:pt>
                <c:pt idx="425">
                  <c:v>-0.04</c:v>
                </c:pt>
                <c:pt idx="426">
                  <c:v>-0.06</c:v>
                </c:pt>
                <c:pt idx="427">
                  <c:v>0.31</c:v>
                </c:pt>
                <c:pt idx="428">
                  <c:v>0.19</c:v>
                </c:pt>
                <c:pt idx="429">
                  <c:v>-0.38</c:v>
                </c:pt>
                <c:pt idx="430">
                  <c:v>-1.1000000000000001</c:v>
                </c:pt>
                <c:pt idx="431">
                  <c:v>-1.69</c:v>
                </c:pt>
                <c:pt idx="432">
                  <c:v>-0.28999999999999998</c:v>
                </c:pt>
                <c:pt idx="433">
                  <c:v>0.12</c:v>
                </c:pt>
                <c:pt idx="434">
                  <c:v>0.27</c:v>
                </c:pt>
                <c:pt idx="435">
                  <c:v>0.61</c:v>
                </c:pt>
                <c:pt idx="436">
                  <c:v>0.25</c:v>
                </c:pt>
                <c:pt idx="437">
                  <c:v>0.35</c:v>
                </c:pt>
                <c:pt idx="438">
                  <c:v>-0.56000000000000005</c:v>
                </c:pt>
                <c:pt idx="439">
                  <c:v>-0.06</c:v>
                </c:pt>
                <c:pt idx="440">
                  <c:v>0</c:v>
                </c:pt>
                <c:pt idx="441">
                  <c:v>-0.64</c:v>
                </c:pt>
                <c:pt idx="442">
                  <c:v>0.13</c:v>
                </c:pt>
                <c:pt idx="443">
                  <c:v>0.16</c:v>
                </c:pt>
                <c:pt idx="444">
                  <c:v>-0.47</c:v>
                </c:pt>
                <c:pt idx="445">
                  <c:v>0.24</c:v>
                </c:pt>
                <c:pt idx="446">
                  <c:v>0.25</c:v>
                </c:pt>
                <c:pt idx="447">
                  <c:v>0.18</c:v>
                </c:pt>
                <c:pt idx="448">
                  <c:v>-0.8</c:v>
                </c:pt>
                <c:pt idx="449">
                  <c:v>0</c:v>
                </c:pt>
                <c:pt idx="450">
                  <c:v>-0.55000000000000004</c:v>
                </c:pt>
                <c:pt idx="451">
                  <c:v>-0.24</c:v>
                </c:pt>
                <c:pt idx="452">
                  <c:v>0.36</c:v>
                </c:pt>
                <c:pt idx="453">
                  <c:v>-0.08</c:v>
                </c:pt>
                <c:pt idx="454">
                  <c:v>-0.06</c:v>
                </c:pt>
                <c:pt idx="455">
                  <c:v>-0.91</c:v>
                </c:pt>
                <c:pt idx="456">
                  <c:v>-0.91</c:v>
                </c:pt>
                <c:pt idx="457">
                  <c:v>-0.2</c:v>
                </c:pt>
                <c:pt idx="458">
                  <c:v>0.33</c:v>
                </c:pt>
                <c:pt idx="459">
                  <c:v>0.27</c:v>
                </c:pt>
                <c:pt idx="460">
                  <c:v>-0.56999999999999995</c:v>
                </c:pt>
                <c:pt idx="461">
                  <c:v>0.23</c:v>
                </c:pt>
                <c:pt idx="462">
                  <c:v>-0.33</c:v>
                </c:pt>
                <c:pt idx="463">
                  <c:v>-0.13</c:v>
                </c:pt>
                <c:pt idx="464">
                  <c:v>-0.1</c:v>
                </c:pt>
                <c:pt idx="465">
                  <c:v>-0.33</c:v>
                </c:pt>
                <c:pt idx="466">
                  <c:v>-0.94</c:v>
                </c:pt>
                <c:pt idx="467">
                  <c:v>-0.89</c:v>
                </c:pt>
                <c:pt idx="468">
                  <c:v>-0.35</c:v>
                </c:pt>
                <c:pt idx="469">
                  <c:v>0.1</c:v>
                </c:pt>
                <c:pt idx="470">
                  <c:v>-0.59</c:v>
                </c:pt>
                <c:pt idx="471">
                  <c:v>-0.7</c:v>
                </c:pt>
                <c:pt idx="472">
                  <c:v>-0.3</c:v>
                </c:pt>
                <c:pt idx="473">
                  <c:v>0.56000000000000005</c:v>
                </c:pt>
                <c:pt idx="474">
                  <c:v>-0.46</c:v>
                </c:pt>
                <c:pt idx="475">
                  <c:v>-1.71</c:v>
                </c:pt>
                <c:pt idx="476">
                  <c:v>-0.82</c:v>
                </c:pt>
                <c:pt idx="477">
                  <c:v>-0.04</c:v>
                </c:pt>
                <c:pt idx="478">
                  <c:v>0.48</c:v>
                </c:pt>
                <c:pt idx="479">
                  <c:v>-0.43</c:v>
                </c:pt>
                <c:pt idx="480">
                  <c:v>-0.41</c:v>
                </c:pt>
                <c:pt idx="481">
                  <c:v>-0.38</c:v>
                </c:pt>
                <c:pt idx="482">
                  <c:v>-0.75</c:v>
                </c:pt>
                <c:pt idx="483">
                  <c:v>-1.22</c:v>
                </c:pt>
                <c:pt idx="484">
                  <c:v>0.27</c:v>
                </c:pt>
                <c:pt idx="485">
                  <c:v>-0.02</c:v>
                </c:pt>
                <c:pt idx="486">
                  <c:v>0.33</c:v>
                </c:pt>
                <c:pt idx="487">
                  <c:v>-0.55000000000000004</c:v>
                </c:pt>
                <c:pt idx="488">
                  <c:v>-0.15</c:v>
                </c:pt>
                <c:pt idx="489">
                  <c:v>0.6</c:v>
                </c:pt>
                <c:pt idx="490">
                  <c:v>-0.63</c:v>
                </c:pt>
                <c:pt idx="491">
                  <c:v>0.3</c:v>
                </c:pt>
                <c:pt idx="492">
                  <c:v>0.56999999999999995</c:v>
                </c:pt>
                <c:pt idx="493">
                  <c:v>-0.13</c:v>
                </c:pt>
                <c:pt idx="494">
                  <c:v>0.49</c:v>
                </c:pt>
                <c:pt idx="495">
                  <c:v>-0.09</c:v>
                </c:pt>
                <c:pt idx="496">
                  <c:v>-0.63</c:v>
                </c:pt>
                <c:pt idx="497">
                  <c:v>-0.18</c:v>
                </c:pt>
                <c:pt idx="498">
                  <c:v>-0.22</c:v>
                </c:pt>
                <c:pt idx="499">
                  <c:v>0.77</c:v>
                </c:pt>
                <c:pt idx="500">
                  <c:v>0.01</c:v>
                </c:pt>
                <c:pt idx="501">
                  <c:v>0.14000000000000001</c:v>
                </c:pt>
                <c:pt idx="502">
                  <c:v>-0.69</c:v>
                </c:pt>
                <c:pt idx="503">
                  <c:v>0.06</c:v>
                </c:pt>
                <c:pt idx="504">
                  <c:v>-0.63</c:v>
                </c:pt>
                <c:pt idx="505">
                  <c:v>-0.27</c:v>
                </c:pt>
                <c:pt idx="506">
                  <c:v>-1.3</c:v>
                </c:pt>
                <c:pt idx="507">
                  <c:v>-1.1299999999999999</c:v>
                </c:pt>
                <c:pt idx="508">
                  <c:v>0.12</c:v>
                </c:pt>
                <c:pt idx="509">
                  <c:v>-1.1000000000000001</c:v>
                </c:pt>
                <c:pt idx="510">
                  <c:v>-0.64</c:v>
                </c:pt>
                <c:pt idx="511">
                  <c:v>-0.22</c:v>
                </c:pt>
                <c:pt idx="512">
                  <c:v>-1.44</c:v>
                </c:pt>
                <c:pt idx="513">
                  <c:v>-1.1000000000000001</c:v>
                </c:pt>
                <c:pt idx="514">
                  <c:v>-1.52</c:v>
                </c:pt>
                <c:pt idx="515">
                  <c:v>-1.1100000000000001</c:v>
                </c:pt>
                <c:pt idx="516">
                  <c:v>-0.23</c:v>
                </c:pt>
                <c:pt idx="517">
                  <c:v>0.81</c:v>
                </c:pt>
                <c:pt idx="518">
                  <c:v>-0.48</c:v>
                </c:pt>
                <c:pt idx="519">
                  <c:v>0.56999999999999995</c:v>
                </c:pt>
                <c:pt idx="520">
                  <c:v>-1.39</c:v>
                </c:pt>
                <c:pt idx="521">
                  <c:v>-1.34</c:v>
                </c:pt>
                <c:pt idx="522">
                  <c:v>-1.47</c:v>
                </c:pt>
                <c:pt idx="523">
                  <c:v>-0.32</c:v>
                </c:pt>
                <c:pt idx="524">
                  <c:v>-1.1299999999999999</c:v>
                </c:pt>
                <c:pt idx="525">
                  <c:v>-1.6</c:v>
                </c:pt>
                <c:pt idx="526">
                  <c:v>-1.68</c:v>
                </c:pt>
                <c:pt idx="527">
                  <c:v>-1.19</c:v>
                </c:pt>
                <c:pt idx="528">
                  <c:v>-0.45</c:v>
                </c:pt>
                <c:pt idx="529">
                  <c:v>-1.58</c:v>
                </c:pt>
                <c:pt idx="530">
                  <c:v>-0.74</c:v>
                </c:pt>
                <c:pt idx="531">
                  <c:v>-0.51</c:v>
                </c:pt>
                <c:pt idx="532">
                  <c:v>-1.08</c:v>
                </c:pt>
                <c:pt idx="533">
                  <c:v>-1.38</c:v>
                </c:pt>
                <c:pt idx="534">
                  <c:v>-1.75</c:v>
                </c:pt>
                <c:pt idx="535">
                  <c:v>-1.84</c:v>
                </c:pt>
                <c:pt idx="536">
                  <c:v>-0.97</c:v>
                </c:pt>
                <c:pt idx="537">
                  <c:v>-0.5</c:v>
                </c:pt>
                <c:pt idx="538">
                  <c:v>-0.89</c:v>
                </c:pt>
                <c:pt idx="539">
                  <c:v>-1.81</c:v>
                </c:pt>
                <c:pt idx="540">
                  <c:v>-0.84</c:v>
                </c:pt>
                <c:pt idx="541">
                  <c:v>-1.53</c:v>
                </c:pt>
                <c:pt idx="542">
                  <c:v>-1.41</c:v>
                </c:pt>
                <c:pt idx="543">
                  <c:v>0.04</c:v>
                </c:pt>
                <c:pt idx="544">
                  <c:v>0.04</c:v>
                </c:pt>
                <c:pt idx="545">
                  <c:v>-0.75</c:v>
                </c:pt>
                <c:pt idx="546">
                  <c:v>-0.27</c:v>
                </c:pt>
                <c:pt idx="547">
                  <c:v>0.05</c:v>
                </c:pt>
                <c:pt idx="548">
                  <c:v>0.16</c:v>
                </c:pt>
                <c:pt idx="549">
                  <c:v>0.77</c:v>
                </c:pt>
                <c:pt idx="550">
                  <c:v>-0.71</c:v>
                </c:pt>
                <c:pt idx="551">
                  <c:v>-1.06</c:v>
                </c:pt>
                <c:pt idx="552">
                  <c:v>-0.81</c:v>
                </c:pt>
                <c:pt idx="553">
                  <c:v>-0.64</c:v>
                </c:pt>
                <c:pt idx="554">
                  <c:v>-1.1000000000000001</c:v>
                </c:pt>
                <c:pt idx="555">
                  <c:v>-0.39</c:v>
                </c:pt>
                <c:pt idx="556">
                  <c:v>-0.16</c:v>
                </c:pt>
                <c:pt idx="557">
                  <c:v>-0.22</c:v>
                </c:pt>
                <c:pt idx="558">
                  <c:v>-0.57999999999999996</c:v>
                </c:pt>
                <c:pt idx="559">
                  <c:v>-0.83</c:v>
                </c:pt>
                <c:pt idx="560">
                  <c:v>-1.05</c:v>
                </c:pt>
                <c:pt idx="561">
                  <c:v>-2.72</c:v>
                </c:pt>
                <c:pt idx="562">
                  <c:v>-0.19</c:v>
                </c:pt>
                <c:pt idx="563">
                  <c:v>-0.09</c:v>
                </c:pt>
                <c:pt idx="564">
                  <c:v>-0.24</c:v>
                </c:pt>
                <c:pt idx="565">
                  <c:v>-1.62</c:v>
                </c:pt>
                <c:pt idx="566">
                  <c:v>-1.36</c:v>
                </c:pt>
                <c:pt idx="567">
                  <c:v>-1.02</c:v>
                </c:pt>
                <c:pt idx="568">
                  <c:v>-0.28000000000000003</c:v>
                </c:pt>
                <c:pt idx="569">
                  <c:v>-0.28999999999999998</c:v>
                </c:pt>
                <c:pt idx="570">
                  <c:v>0.96</c:v>
                </c:pt>
                <c:pt idx="571">
                  <c:v>0.63</c:v>
                </c:pt>
                <c:pt idx="572">
                  <c:v>-1.92</c:v>
                </c:pt>
                <c:pt idx="573">
                  <c:v>-0.27</c:v>
                </c:pt>
                <c:pt idx="574">
                  <c:v>-1.05</c:v>
                </c:pt>
                <c:pt idx="575">
                  <c:v>-1.85</c:v>
                </c:pt>
                <c:pt idx="576">
                  <c:v>-0.56999999999999995</c:v>
                </c:pt>
                <c:pt idx="577">
                  <c:v>-0.26</c:v>
                </c:pt>
                <c:pt idx="578">
                  <c:v>0.13</c:v>
                </c:pt>
                <c:pt idx="579">
                  <c:v>-0.56999999999999995</c:v>
                </c:pt>
                <c:pt idx="580">
                  <c:v>-1.48</c:v>
                </c:pt>
                <c:pt idx="581">
                  <c:v>-1.41</c:v>
                </c:pt>
                <c:pt idx="582">
                  <c:v>-1.08</c:v>
                </c:pt>
                <c:pt idx="583">
                  <c:v>-1.27</c:v>
                </c:pt>
                <c:pt idx="584">
                  <c:v>-0.54</c:v>
                </c:pt>
                <c:pt idx="585">
                  <c:v>-0.72</c:v>
                </c:pt>
                <c:pt idx="586">
                  <c:v>-0.5</c:v>
                </c:pt>
                <c:pt idx="587">
                  <c:v>-0.82</c:v>
                </c:pt>
                <c:pt idx="588">
                  <c:v>0.28000000000000003</c:v>
                </c:pt>
                <c:pt idx="589">
                  <c:v>-0.28000000000000003</c:v>
                </c:pt>
                <c:pt idx="590">
                  <c:v>-0.05</c:v>
                </c:pt>
                <c:pt idx="591">
                  <c:v>-0.13</c:v>
                </c:pt>
                <c:pt idx="592">
                  <c:v>-0.09</c:v>
                </c:pt>
                <c:pt idx="593">
                  <c:v>0.51</c:v>
                </c:pt>
                <c:pt idx="594">
                  <c:v>0.47</c:v>
                </c:pt>
                <c:pt idx="595">
                  <c:v>-1.05</c:v>
                </c:pt>
                <c:pt idx="596">
                  <c:v>-1.86</c:v>
                </c:pt>
                <c:pt idx="597">
                  <c:v>-0.15</c:v>
                </c:pt>
                <c:pt idx="598">
                  <c:v>-0.01</c:v>
                </c:pt>
                <c:pt idx="599">
                  <c:v>0.95</c:v>
                </c:pt>
                <c:pt idx="600">
                  <c:v>-1.55</c:v>
                </c:pt>
                <c:pt idx="601">
                  <c:v>-0.75</c:v>
                </c:pt>
                <c:pt idx="602">
                  <c:v>-0.32</c:v>
                </c:pt>
                <c:pt idx="603">
                  <c:v>-1.23</c:v>
                </c:pt>
                <c:pt idx="604">
                  <c:v>-0.45</c:v>
                </c:pt>
                <c:pt idx="605">
                  <c:v>-0.65</c:v>
                </c:pt>
                <c:pt idx="606">
                  <c:v>-0.17</c:v>
                </c:pt>
                <c:pt idx="607">
                  <c:v>-1.1299999999999999</c:v>
                </c:pt>
                <c:pt idx="608">
                  <c:v>-3.45</c:v>
                </c:pt>
                <c:pt idx="609">
                  <c:v>-0.43</c:v>
                </c:pt>
                <c:pt idx="610">
                  <c:v>-1.5</c:v>
                </c:pt>
                <c:pt idx="611">
                  <c:v>-0.69</c:v>
                </c:pt>
                <c:pt idx="612">
                  <c:v>-0.11</c:v>
                </c:pt>
                <c:pt idx="613">
                  <c:v>0.12</c:v>
                </c:pt>
                <c:pt idx="614">
                  <c:v>0.44</c:v>
                </c:pt>
                <c:pt idx="615">
                  <c:v>0.03</c:v>
                </c:pt>
                <c:pt idx="616">
                  <c:v>0.64</c:v>
                </c:pt>
                <c:pt idx="617">
                  <c:v>0.56999999999999995</c:v>
                </c:pt>
                <c:pt idx="618">
                  <c:v>-1.25</c:v>
                </c:pt>
                <c:pt idx="619">
                  <c:v>-0.9</c:v>
                </c:pt>
                <c:pt idx="620">
                  <c:v>-0.51</c:v>
                </c:pt>
                <c:pt idx="621">
                  <c:v>-0.17</c:v>
                </c:pt>
                <c:pt idx="622">
                  <c:v>-1.65</c:v>
                </c:pt>
                <c:pt idx="623">
                  <c:v>-1.34</c:v>
                </c:pt>
                <c:pt idx="624">
                  <c:v>-0.97</c:v>
                </c:pt>
                <c:pt idx="625">
                  <c:v>-1.1599999999999999</c:v>
                </c:pt>
                <c:pt idx="626">
                  <c:v>-0.33</c:v>
                </c:pt>
                <c:pt idx="627">
                  <c:v>-0.25</c:v>
                </c:pt>
                <c:pt idx="628">
                  <c:v>-1.47</c:v>
                </c:pt>
                <c:pt idx="629">
                  <c:v>-1.56</c:v>
                </c:pt>
                <c:pt idx="630">
                  <c:v>-1.17</c:v>
                </c:pt>
                <c:pt idx="631">
                  <c:v>-1.95</c:v>
                </c:pt>
                <c:pt idx="632">
                  <c:v>-1.62</c:v>
                </c:pt>
                <c:pt idx="633">
                  <c:v>-0.68</c:v>
                </c:pt>
                <c:pt idx="634">
                  <c:v>-0.2</c:v>
                </c:pt>
                <c:pt idx="635">
                  <c:v>-0.37</c:v>
                </c:pt>
                <c:pt idx="636">
                  <c:v>-0.72</c:v>
                </c:pt>
                <c:pt idx="637">
                  <c:v>-0.04</c:v>
                </c:pt>
                <c:pt idx="638">
                  <c:v>-0.99</c:v>
                </c:pt>
                <c:pt idx="639">
                  <c:v>0.54</c:v>
                </c:pt>
                <c:pt idx="640">
                  <c:v>0.24</c:v>
                </c:pt>
                <c:pt idx="641">
                  <c:v>-0.45</c:v>
                </c:pt>
                <c:pt idx="642">
                  <c:v>-1.21</c:v>
                </c:pt>
                <c:pt idx="643">
                  <c:v>-0.71</c:v>
                </c:pt>
                <c:pt idx="644">
                  <c:v>-1.24</c:v>
                </c:pt>
                <c:pt idx="645">
                  <c:v>-0.35</c:v>
                </c:pt>
                <c:pt idx="646">
                  <c:v>-1.43</c:v>
                </c:pt>
                <c:pt idx="647">
                  <c:v>-0.44</c:v>
                </c:pt>
                <c:pt idx="648">
                  <c:v>-0.47</c:v>
                </c:pt>
                <c:pt idx="649">
                  <c:v>-1.6</c:v>
                </c:pt>
                <c:pt idx="650">
                  <c:v>-1.05</c:v>
                </c:pt>
                <c:pt idx="651">
                  <c:v>-0.22</c:v>
                </c:pt>
                <c:pt idx="652">
                  <c:v>0.28000000000000003</c:v>
                </c:pt>
                <c:pt idx="653">
                  <c:v>0.55000000000000004</c:v>
                </c:pt>
                <c:pt idx="654">
                  <c:v>-1.1200000000000001</c:v>
                </c:pt>
                <c:pt idx="655">
                  <c:v>-0.38</c:v>
                </c:pt>
                <c:pt idx="656">
                  <c:v>-1.74</c:v>
                </c:pt>
                <c:pt idx="657">
                  <c:v>0.02</c:v>
                </c:pt>
                <c:pt idx="658">
                  <c:v>-1.74</c:v>
                </c:pt>
                <c:pt idx="659">
                  <c:v>-0.01</c:v>
                </c:pt>
                <c:pt idx="660">
                  <c:v>0.44</c:v>
                </c:pt>
                <c:pt idx="661">
                  <c:v>0.33</c:v>
                </c:pt>
                <c:pt idx="662">
                  <c:v>0.51</c:v>
                </c:pt>
                <c:pt idx="663">
                  <c:v>-0.72</c:v>
                </c:pt>
                <c:pt idx="664">
                  <c:v>-0.05</c:v>
                </c:pt>
                <c:pt idx="665">
                  <c:v>-0.42</c:v>
                </c:pt>
                <c:pt idx="666">
                  <c:v>0.06</c:v>
                </c:pt>
                <c:pt idx="667">
                  <c:v>-0.53</c:v>
                </c:pt>
                <c:pt idx="668">
                  <c:v>-0.83</c:v>
                </c:pt>
                <c:pt idx="669">
                  <c:v>-0.77</c:v>
                </c:pt>
                <c:pt idx="670">
                  <c:v>-0.56999999999999995</c:v>
                </c:pt>
                <c:pt idx="671">
                  <c:v>-0.18</c:v>
                </c:pt>
                <c:pt idx="672">
                  <c:v>0.3</c:v>
                </c:pt>
                <c:pt idx="673">
                  <c:v>-1.1499999999999999</c:v>
                </c:pt>
                <c:pt idx="674">
                  <c:v>-1.78</c:v>
                </c:pt>
                <c:pt idx="675">
                  <c:v>-1.38</c:v>
                </c:pt>
                <c:pt idx="676">
                  <c:v>-1.25</c:v>
                </c:pt>
                <c:pt idx="677">
                  <c:v>-1.66</c:v>
                </c:pt>
                <c:pt idx="678">
                  <c:v>-0.93</c:v>
                </c:pt>
                <c:pt idx="679">
                  <c:v>0.08</c:v>
                </c:pt>
                <c:pt idx="680">
                  <c:v>-0.28999999999999998</c:v>
                </c:pt>
                <c:pt idx="681">
                  <c:v>0.56000000000000005</c:v>
                </c:pt>
                <c:pt idx="682">
                  <c:v>-0.65</c:v>
                </c:pt>
                <c:pt idx="683">
                  <c:v>-0.64</c:v>
                </c:pt>
                <c:pt idx="684">
                  <c:v>-0.25</c:v>
                </c:pt>
                <c:pt idx="685">
                  <c:v>-0.28000000000000003</c:v>
                </c:pt>
                <c:pt idx="686">
                  <c:v>-0.82</c:v>
                </c:pt>
                <c:pt idx="687">
                  <c:v>-0.08</c:v>
                </c:pt>
                <c:pt idx="688">
                  <c:v>-0.74</c:v>
                </c:pt>
                <c:pt idx="689">
                  <c:v>-0.28999999999999998</c:v>
                </c:pt>
                <c:pt idx="690">
                  <c:v>0.48</c:v>
                </c:pt>
                <c:pt idx="691">
                  <c:v>-1.18</c:v>
                </c:pt>
                <c:pt idx="692">
                  <c:v>-0.36</c:v>
                </c:pt>
                <c:pt idx="693">
                  <c:v>-0.15</c:v>
                </c:pt>
                <c:pt idx="694">
                  <c:v>0.61</c:v>
                </c:pt>
                <c:pt idx="695">
                  <c:v>-0.41</c:v>
                </c:pt>
                <c:pt idx="696">
                  <c:v>0.05</c:v>
                </c:pt>
                <c:pt idx="697">
                  <c:v>-0.24</c:v>
                </c:pt>
                <c:pt idx="698">
                  <c:v>-0.83</c:v>
                </c:pt>
                <c:pt idx="699">
                  <c:v>-0.43</c:v>
                </c:pt>
                <c:pt idx="700">
                  <c:v>-0.67</c:v>
                </c:pt>
                <c:pt idx="701">
                  <c:v>-0.5</c:v>
                </c:pt>
                <c:pt idx="702">
                  <c:v>-0.49</c:v>
                </c:pt>
                <c:pt idx="703">
                  <c:v>-0.68</c:v>
                </c:pt>
                <c:pt idx="704">
                  <c:v>-0.97</c:v>
                </c:pt>
                <c:pt idx="705">
                  <c:v>-0.08</c:v>
                </c:pt>
                <c:pt idx="706">
                  <c:v>-0.49</c:v>
                </c:pt>
                <c:pt idx="707">
                  <c:v>0.18</c:v>
                </c:pt>
                <c:pt idx="708">
                  <c:v>0.31</c:v>
                </c:pt>
                <c:pt idx="709">
                  <c:v>-0.55000000000000004</c:v>
                </c:pt>
                <c:pt idx="710">
                  <c:v>-0.62</c:v>
                </c:pt>
                <c:pt idx="711">
                  <c:v>0.19</c:v>
                </c:pt>
                <c:pt idx="712">
                  <c:v>-0.51</c:v>
                </c:pt>
                <c:pt idx="713">
                  <c:v>0.56000000000000005</c:v>
                </c:pt>
                <c:pt idx="714">
                  <c:v>0.41</c:v>
                </c:pt>
                <c:pt idx="715">
                  <c:v>0.26</c:v>
                </c:pt>
                <c:pt idx="716">
                  <c:v>-0.99</c:v>
                </c:pt>
                <c:pt idx="717">
                  <c:v>0.11</c:v>
                </c:pt>
                <c:pt idx="718">
                  <c:v>-1.03</c:v>
                </c:pt>
                <c:pt idx="719">
                  <c:v>-1.37</c:v>
                </c:pt>
                <c:pt idx="720">
                  <c:v>-0.66</c:v>
                </c:pt>
                <c:pt idx="721">
                  <c:v>0.2</c:v>
                </c:pt>
                <c:pt idx="722">
                  <c:v>-0.67</c:v>
                </c:pt>
                <c:pt idx="723">
                  <c:v>7.0000000000000007E-2</c:v>
                </c:pt>
                <c:pt idx="724">
                  <c:v>0.22</c:v>
                </c:pt>
                <c:pt idx="725">
                  <c:v>-0.08</c:v>
                </c:pt>
                <c:pt idx="726">
                  <c:v>-0.19</c:v>
                </c:pt>
                <c:pt idx="727">
                  <c:v>-0.31</c:v>
                </c:pt>
                <c:pt idx="728">
                  <c:v>-0.69</c:v>
                </c:pt>
                <c:pt idx="729">
                  <c:v>-7.0000000000000007E-2</c:v>
                </c:pt>
                <c:pt idx="730">
                  <c:v>0.4</c:v>
                </c:pt>
                <c:pt idx="731">
                  <c:v>0.81</c:v>
                </c:pt>
                <c:pt idx="732">
                  <c:v>-0.49</c:v>
                </c:pt>
                <c:pt idx="733">
                  <c:v>-0.17</c:v>
                </c:pt>
                <c:pt idx="734">
                  <c:v>-1.1399999999999999</c:v>
                </c:pt>
                <c:pt idx="735">
                  <c:v>0.33</c:v>
                </c:pt>
                <c:pt idx="736">
                  <c:v>-0.9</c:v>
                </c:pt>
                <c:pt idx="737">
                  <c:v>-0.14000000000000001</c:v>
                </c:pt>
                <c:pt idx="738">
                  <c:v>-1.32</c:v>
                </c:pt>
                <c:pt idx="739">
                  <c:v>-0.44</c:v>
                </c:pt>
                <c:pt idx="740">
                  <c:v>1.25</c:v>
                </c:pt>
                <c:pt idx="741">
                  <c:v>0.32</c:v>
                </c:pt>
                <c:pt idx="742">
                  <c:v>-0.02</c:v>
                </c:pt>
                <c:pt idx="743">
                  <c:v>-1.06</c:v>
                </c:pt>
                <c:pt idx="744">
                  <c:v>0.93</c:v>
                </c:pt>
                <c:pt idx="745">
                  <c:v>-0.4</c:v>
                </c:pt>
                <c:pt idx="746">
                  <c:v>-2.4300000000000002</c:v>
                </c:pt>
                <c:pt idx="747">
                  <c:v>-1.91</c:v>
                </c:pt>
                <c:pt idx="748">
                  <c:v>-2.88</c:v>
                </c:pt>
                <c:pt idx="749">
                  <c:v>-3.32</c:v>
                </c:pt>
                <c:pt idx="750">
                  <c:v>-0.85</c:v>
                </c:pt>
                <c:pt idx="751">
                  <c:v>-0.8</c:v>
                </c:pt>
                <c:pt idx="752">
                  <c:v>-0.96</c:v>
                </c:pt>
                <c:pt idx="753">
                  <c:v>-1.08</c:v>
                </c:pt>
                <c:pt idx="754">
                  <c:v>-2.5499999999999998</c:v>
                </c:pt>
                <c:pt idx="755">
                  <c:v>0.55000000000000004</c:v>
                </c:pt>
                <c:pt idx="756">
                  <c:v>0.16</c:v>
                </c:pt>
                <c:pt idx="757">
                  <c:v>-0.2</c:v>
                </c:pt>
                <c:pt idx="758">
                  <c:v>-0.35</c:v>
                </c:pt>
                <c:pt idx="759">
                  <c:v>-0.05</c:v>
                </c:pt>
                <c:pt idx="760">
                  <c:v>7.0000000000000007E-2</c:v>
                </c:pt>
                <c:pt idx="761">
                  <c:v>-0.01</c:v>
                </c:pt>
                <c:pt idx="762">
                  <c:v>-1.65</c:v>
                </c:pt>
                <c:pt idx="763">
                  <c:v>-0.55000000000000004</c:v>
                </c:pt>
                <c:pt idx="764">
                  <c:v>-0.92</c:v>
                </c:pt>
                <c:pt idx="765">
                  <c:v>-1.1000000000000001</c:v>
                </c:pt>
                <c:pt idx="766">
                  <c:v>-0.91</c:v>
                </c:pt>
                <c:pt idx="767">
                  <c:v>1.39</c:v>
                </c:pt>
                <c:pt idx="768">
                  <c:v>-0.28999999999999998</c:v>
                </c:pt>
                <c:pt idx="769">
                  <c:v>-0.48</c:v>
                </c:pt>
                <c:pt idx="770">
                  <c:v>-0.85</c:v>
                </c:pt>
                <c:pt idx="771">
                  <c:v>-1.58</c:v>
                </c:pt>
                <c:pt idx="772">
                  <c:v>-0.49</c:v>
                </c:pt>
                <c:pt idx="773">
                  <c:v>-0.95</c:v>
                </c:pt>
                <c:pt idx="774">
                  <c:v>-0.79</c:v>
                </c:pt>
                <c:pt idx="775">
                  <c:v>0.91</c:v>
                </c:pt>
                <c:pt idx="776">
                  <c:v>-1.0900000000000001</c:v>
                </c:pt>
                <c:pt idx="777">
                  <c:v>-0.88</c:v>
                </c:pt>
                <c:pt idx="778">
                  <c:v>-0.8</c:v>
                </c:pt>
                <c:pt idx="779">
                  <c:v>1.05</c:v>
                </c:pt>
                <c:pt idx="780">
                  <c:v>-0.19</c:v>
                </c:pt>
                <c:pt idx="781">
                  <c:v>0.02</c:v>
                </c:pt>
                <c:pt idx="782">
                  <c:v>0.44</c:v>
                </c:pt>
                <c:pt idx="783">
                  <c:v>-0.53</c:v>
                </c:pt>
                <c:pt idx="784">
                  <c:v>-1.63</c:v>
                </c:pt>
                <c:pt idx="785">
                  <c:v>-0.46</c:v>
                </c:pt>
                <c:pt idx="786">
                  <c:v>-0.31</c:v>
                </c:pt>
                <c:pt idx="787">
                  <c:v>-0.56000000000000005</c:v>
                </c:pt>
                <c:pt idx="788">
                  <c:v>-0.06</c:v>
                </c:pt>
                <c:pt idx="789">
                  <c:v>0.13</c:v>
                </c:pt>
                <c:pt idx="790">
                  <c:v>-0.14000000000000001</c:v>
                </c:pt>
                <c:pt idx="791">
                  <c:v>-0.46</c:v>
                </c:pt>
                <c:pt idx="792">
                  <c:v>0.46</c:v>
                </c:pt>
                <c:pt idx="793">
                  <c:v>-0.8</c:v>
                </c:pt>
                <c:pt idx="794">
                  <c:v>0.88</c:v>
                </c:pt>
                <c:pt idx="795">
                  <c:v>0.69</c:v>
                </c:pt>
                <c:pt idx="796">
                  <c:v>0.94</c:v>
                </c:pt>
                <c:pt idx="797">
                  <c:v>-0.66</c:v>
                </c:pt>
                <c:pt idx="798">
                  <c:v>0.1</c:v>
                </c:pt>
                <c:pt idx="799">
                  <c:v>-0.54</c:v>
                </c:pt>
                <c:pt idx="800">
                  <c:v>0.69</c:v>
                </c:pt>
                <c:pt idx="801">
                  <c:v>0.71</c:v>
                </c:pt>
                <c:pt idx="802">
                  <c:v>-0.51</c:v>
                </c:pt>
                <c:pt idx="803">
                  <c:v>-0.43</c:v>
                </c:pt>
                <c:pt idx="804">
                  <c:v>-0.55000000000000004</c:v>
                </c:pt>
                <c:pt idx="805">
                  <c:v>-0.56999999999999995</c:v>
                </c:pt>
                <c:pt idx="806">
                  <c:v>0.17</c:v>
                </c:pt>
                <c:pt idx="807">
                  <c:v>0.37</c:v>
                </c:pt>
                <c:pt idx="808">
                  <c:v>1.18</c:v>
                </c:pt>
                <c:pt idx="809">
                  <c:v>-0.05</c:v>
                </c:pt>
                <c:pt idx="810">
                  <c:v>0.71</c:v>
                </c:pt>
                <c:pt idx="811">
                  <c:v>0.1</c:v>
                </c:pt>
                <c:pt idx="812">
                  <c:v>0.1</c:v>
                </c:pt>
                <c:pt idx="813">
                  <c:v>-0.56000000000000005</c:v>
                </c:pt>
                <c:pt idx="814">
                  <c:v>-0.64</c:v>
                </c:pt>
                <c:pt idx="815">
                  <c:v>-1.44</c:v>
                </c:pt>
                <c:pt idx="816">
                  <c:v>-0.82</c:v>
                </c:pt>
                <c:pt idx="817">
                  <c:v>-0.83</c:v>
                </c:pt>
                <c:pt idx="818">
                  <c:v>0.39</c:v>
                </c:pt>
                <c:pt idx="819">
                  <c:v>0.33</c:v>
                </c:pt>
                <c:pt idx="820">
                  <c:v>0.62</c:v>
                </c:pt>
                <c:pt idx="821">
                  <c:v>-0.33</c:v>
                </c:pt>
                <c:pt idx="822">
                  <c:v>0.15</c:v>
                </c:pt>
                <c:pt idx="823">
                  <c:v>-0.97</c:v>
                </c:pt>
                <c:pt idx="824">
                  <c:v>-0.75</c:v>
                </c:pt>
                <c:pt idx="825">
                  <c:v>0.66</c:v>
                </c:pt>
                <c:pt idx="826">
                  <c:v>0.47</c:v>
                </c:pt>
                <c:pt idx="827">
                  <c:v>-0.1</c:v>
                </c:pt>
                <c:pt idx="828">
                  <c:v>0.63</c:v>
                </c:pt>
                <c:pt idx="829">
                  <c:v>-0.83</c:v>
                </c:pt>
                <c:pt idx="830">
                  <c:v>7.0000000000000007E-2</c:v>
                </c:pt>
                <c:pt idx="831">
                  <c:v>0.12</c:v>
                </c:pt>
                <c:pt idx="832">
                  <c:v>-0.66</c:v>
                </c:pt>
                <c:pt idx="833">
                  <c:v>-0.08</c:v>
                </c:pt>
                <c:pt idx="834">
                  <c:v>0.08</c:v>
                </c:pt>
                <c:pt idx="835">
                  <c:v>-0.38</c:v>
                </c:pt>
                <c:pt idx="836">
                  <c:v>-0.28000000000000003</c:v>
                </c:pt>
                <c:pt idx="837">
                  <c:v>1.4</c:v>
                </c:pt>
                <c:pt idx="838">
                  <c:v>0.87</c:v>
                </c:pt>
                <c:pt idx="839">
                  <c:v>-0.01</c:v>
                </c:pt>
                <c:pt idx="840">
                  <c:v>-0.19</c:v>
                </c:pt>
                <c:pt idx="841">
                  <c:v>-0.5</c:v>
                </c:pt>
                <c:pt idx="842">
                  <c:v>-1.29</c:v>
                </c:pt>
                <c:pt idx="843">
                  <c:v>-1.06</c:v>
                </c:pt>
                <c:pt idx="844">
                  <c:v>0.89</c:v>
                </c:pt>
                <c:pt idx="845">
                  <c:v>-1.17</c:v>
                </c:pt>
                <c:pt idx="846">
                  <c:v>-1.98</c:v>
                </c:pt>
                <c:pt idx="847">
                  <c:v>-1.36</c:v>
                </c:pt>
                <c:pt idx="848">
                  <c:v>-0.63</c:v>
                </c:pt>
                <c:pt idx="849">
                  <c:v>-1.02</c:v>
                </c:pt>
                <c:pt idx="850">
                  <c:v>1.1100000000000001</c:v>
                </c:pt>
                <c:pt idx="851">
                  <c:v>-0.66</c:v>
                </c:pt>
                <c:pt idx="852">
                  <c:v>-0.16</c:v>
                </c:pt>
                <c:pt idx="853">
                  <c:v>-0.32</c:v>
                </c:pt>
                <c:pt idx="854">
                  <c:v>0.36</c:v>
                </c:pt>
                <c:pt idx="855">
                  <c:v>0.14000000000000001</c:v>
                </c:pt>
                <c:pt idx="856">
                  <c:v>-0.36</c:v>
                </c:pt>
                <c:pt idx="857">
                  <c:v>-0.63</c:v>
                </c:pt>
                <c:pt idx="858">
                  <c:v>-0.13</c:v>
                </c:pt>
                <c:pt idx="859">
                  <c:v>-0.91</c:v>
                </c:pt>
                <c:pt idx="860">
                  <c:v>0.55000000000000004</c:v>
                </c:pt>
                <c:pt idx="861">
                  <c:v>1.24</c:v>
                </c:pt>
                <c:pt idx="862">
                  <c:v>0.96</c:v>
                </c:pt>
                <c:pt idx="863">
                  <c:v>0.41</c:v>
                </c:pt>
                <c:pt idx="864">
                  <c:v>0.38</c:v>
                </c:pt>
                <c:pt idx="865">
                  <c:v>0.84</c:v>
                </c:pt>
                <c:pt idx="866">
                  <c:v>-0.74</c:v>
                </c:pt>
                <c:pt idx="867">
                  <c:v>0.06</c:v>
                </c:pt>
                <c:pt idx="868">
                  <c:v>0.67</c:v>
                </c:pt>
                <c:pt idx="869">
                  <c:v>-0.03</c:v>
                </c:pt>
                <c:pt idx="870">
                  <c:v>0.16</c:v>
                </c:pt>
                <c:pt idx="871">
                  <c:v>-0.26</c:v>
                </c:pt>
                <c:pt idx="872">
                  <c:v>0.12</c:v>
                </c:pt>
                <c:pt idx="873">
                  <c:v>-0.65</c:v>
                </c:pt>
                <c:pt idx="874">
                  <c:v>-0.39</c:v>
                </c:pt>
                <c:pt idx="875">
                  <c:v>0.3</c:v>
                </c:pt>
                <c:pt idx="876">
                  <c:v>0.83</c:v>
                </c:pt>
                <c:pt idx="877">
                  <c:v>0.97</c:v>
                </c:pt>
                <c:pt idx="878">
                  <c:v>1.65</c:v>
                </c:pt>
                <c:pt idx="879">
                  <c:v>-0.37</c:v>
                </c:pt>
                <c:pt idx="880">
                  <c:v>1.0900000000000001</c:v>
                </c:pt>
                <c:pt idx="881">
                  <c:v>-0.73</c:v>
                </c:pt>
                <c:pt idx="882">
                  <c:v>0.8</c:v>
                </c:pt>
                <c:pt idx="883">
                  <c:v>1.43</c:v>
                </c:pt>
                <c:pt idx="884">
                  <c:v>1.65</c:v>
                </c:pt>
                <c:pt idx="885">
                  <c:v>1.42</c:v>
                </c:pt>
                <c:pt idx="886">
                  <c:v>0.48</c:v>
                </c:pt>
                <c:pt idx="887">
                  <c:v>-0.65</c:v>
                </c:pt>
                <c:pt idx="888">
                  <c:v>-0.7</c:v>
                </c:pt>
                <c:pt idx="889">
                  <c:v>-0.6</c:v>
                </c:pt>
                <c:pt idx="890">
                  <c:v>-1.42</c:v>
                </c:pt>
                <c:pt idx="891">
                  <c:v>0.57999999999999996</c:v>
                </c:pt>
                <c:pt idx="892">
                  <c:v>0.36</c:v>
                </c:pt>
                <c:pt idx="893">
                  <c:v>-0.14000000000000001</c:v>
                </c:pt>
                <c:pt idx="894">
                  <c:v>-0.2</c:v>
                </c:pt>
                <c:pt idx="895">
                  <c:v>0.32</c:v>
                </c:pt>
                <c:pt idx="896">
                  <c:v>-0.41</c:v>
                </c:pt>
                <c:pt idx="897">
                  <c:v>7.0000000000000007E-2</c:v>
                </c:pt>
                <c:pt idx="898">
                  <c:v>-1.39</c:v>
                </c:pt>
                <c:pt idx="899">
                  <c:v>-0.61</c:v>
                </c:pt>
                <c:pt idx="900">
                  <c:v>0.18</c:v>
                </c:pt>
                <c:pt idx="901">
                  <c:v>-0.46</c:v>
                </c:pt>
                <c:pt idx="902">
                  <c:v>0.43</c:v>
                </c:pt>
                <c:pt idx="903">
                  <c:v>0.79</c:v>
                </c:pt>
                <c:pt idx="904">
                  <c:v>0.94</c:v>
                </c:pt>
                <c:pt idx="905">
                  <c:v>-0.61</c:v>
                </c:pt>
                <c:pt idx="906">
                  <c:v>-0.17</c:v>
                </c:pt>
                <c:pt idx="907">
                  <c:v>-0.83</c:v>
                </c:pt>
                <c:pt idx="908">
                  <c:v>-1.47</c:v>
                </c:pt>
                <c:pt idx="909">
                  <c:v>-1.24</c:v>
                </c:pt>
                <c:pt idx="910">
                  <c:v>-0.65</c:v>
                </c:pt>
                <c:pt idx="911">
                  <c:v>-1.42</c:v>
                </c:pt>
                <c:pt idx="912">
                  <c:v>0.11</c:v>
                </c:pt>
                <c:pt idx="913">
                  <c:v>-0.64</c:v>
                </c:pt>
                <c:pt idx="914">
                  <c:v>-0.2</c:v>
                </c:pt>
                <c:pt idx="915">
                  <c:v>0.8</c:v>
                </c:pt>
                <c:pt idx="916">
                  <c:v>1.01</c:v>
                </c:pt>
                <c:pt idx="917">
                  <c:v>-0.61</c:v>
                </c:pt>
                <c:pt idx="918">
                  <c:v>0.48</c:v>
                </c:pt>
                <c:pt idx="919">
                  <c:v>1.1200000000000001</c:v>
                </c:pt>
                <c:pt idx="920">
                  <c:v>0.59</c:v>
                </c:pt>
                <c:pt idx="921">
                  <c:v>0.63</c:v>
                </c:pt>
                <c:pt idx="922">
                  <c:v>0.32</c:v>
                </c:pt>
                <c:pt idx="923">
                  <c:v>0.5</c:v>
                </c:pt>
                <c:pt idx="924">
                  <c:v>0.83</c:v>
                </c:pt>
                <c:pt idx="925">
                  <c:v>1.1000000000000001</c:v>
                </c:pt>
                <c:pt idx="926">
                  <c:v>1.1200000000000001</c:v>
                </c:pt>
                <c:pt idx="927">
                  <c:v>1.72</c:v>
                </c:pt>
                <c:pt idx="928">
                  <c:v>0.31</c:v>
                </c:pt>
                <c:pt idx="929">
                  <c:v>-0.39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8-44B9-8FE6-6262BF12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04024"/>
        <c:axId val="642204352"/>
      </c:scatterChart>
      <c:valAx>
        <c:axId val="642204024"/>
        <c:scaling>
          <c:orientation val="minMax"/>
          <c:max val="2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04352"/>
        <c:crossesAt val="-4"/>
        <c:crossBetween val="midCat"/>
      </c:valAx>
      <c:valAx>
        <c:axId val="64220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0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Tree Rings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[3]Raw!$B$5:$B$18</c:f>
              <c:strCache>
                <c:ptCount val="1"/>
                <c:pt idx="0">
                  <c:v>NA NA NA NA NA NA NA NA NA NA NA NA NA 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389545056867891E-2"/>
                  <c:y val="-0.25633092738407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[3]Raw!$A$752:$A$948</c:f>
              <c:numCache>
                <c:formatCode>General</c:formatCode>
                <c:ptCount val="197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</c:numCache>
            </c:numRef>
          </c:xVal>
          <c:yVal>
            <c:numRef>
              <c:f>[3]Raw!$B$752:$B$948</c:f>
              <c:numCache>
                <c:formatCode>General</c:formatCode>
                <c:ptCount val="197"/>
                <c:pt idx="0">
                  <c:v>-0.21</c:v>
                </c:pt>
                <c:pt idx="1">
                  <c:v>-1.18</c:v>
                </c:pt>
                <c:pt idx="2">
                  <c:v>0.35</c:v>
                </c:pt>
                <c:pt idx="3">
                  <c:v>-0.91</c:v>
                </c:pt>
                <c:pt idx="4">
                  <c:v>-0.15</c:v>
                </c:pt>
                <c:pt idx="5">
                  <c:v>-1.22</c:v>
                </c:pt>
                <c:pt idx="6">
                  <c:v>-0.39</c:v>
                </c:pt>
                <c:pt idx="7">
                  <c:v>1.3</c:v>
                </c:pt>
                <c:pt idx="8">
                  <c:v>0.46</c:v>
                </c:pt>
                <c:pt idx="9">
                  <c:v>0.13</c:v>
                </c:pt>
                <c:pt idx="10">
                  <c:v>-0.93</c:v>
                </c:pt>
                <c:pt idx="11">
                  <c:v>1.1299999999999999</c:v>
                </c:pt>
                <c:pt idx="12">
                  <c:v>-0.11</c:v>
                </c:pt>
                <c:pt idx="13">
                  <c:v>-2.2200000000000002</c:v>
                </c:pt>
                <c:pt idx="14">
                  <c:v>-1.82</c:v>
                </c:pt>
                <c:pt idx="15">
                  <c:v>-2.8</c:v>
                </c:pt>
                <c:pt idx="16">
                  <c:v>-3.16</c:v>
                </c:pt>
                <c:pt idx="17">
                  <c:v>-0.93</c:v>
                </c:pt>
                <c:pt idx="18">
                  <c:v>-1.06</c:v>
                </c:pt>
                <c:pt idx="19">
                  <c:v>-1.0900000000000001</c:v>
                </c:pt>
                <c:pt idx="20">
                  <c:v>-1.28</c:v>
                </c:pt>
                <c:pt idx="21">
                  <c:v>-2.66</c:v>
                </c:pt>
                <c:pt idx="22">
                  <c:v>0.49</c:v>
                </c:pt>
                <c:pt idx="23">
                  <c:v>0.22</c:v>
                </c:pt>
                <c:pt idx="24">
                  <c:v>-0.13</c:v>
                </c:pt>
                <c:pt idx="25">
                  <c:v>-0.25</c:v>
                </c:pt>
                <c:pt idx="26">
                  <c:v>-7.0000000000000007E-2</c:v>
                </c:pt>
                <c:pt idx="27">
                  <c:v>0.12</c:v>
                </c:pt>
                <c:pt idx="28">
                  <c:v>0.06</c:v>
                </c:pt>
                <c:pt idx="29">
                  <c:v>-1.41</c:v>
                </c:pt>
                <c:pt idx="30">
                  <c:v>-0.53</c:v>
                </c:pt>
                <c:pt idx="31">
                  <c:v>-0.93</c:v>
                </c:pt>
                <c:pt idx="32">
                  <c:v>-1.18</c:v>
                </c:pt>
                <c:pt idx="33">
                  <c:v>-0.8</c:v>
                </c:pt>
                <c:pt idx="34">
                  <c:v>1.35</c:v>
                </c:pt>
                <c:pt idx="35">
                  <c:v>-0.16</c:v>
                </c:pt>
                <c:pt idx="36">
                  <c:v>-0.53</c:v>
                </c:pt>
                <c:pt idx="37">
                  <c:v>-0.81</c:v>
                </c:pt>
                <c:pt idx="38">
                  <c:v>-1.52</c:v>
                </c:pt>
                <c:pt idx="39">
                  <c:v>-0.54</c:v>
                </c:pt>
                <c:pt idx="40">
                  <c:v>-0.94</c:v>
                </c:pt>
                <c:pt idx="41">
                  <c:v>-0.78</c:v>
                </c:pt>
                <c:pt idx="42">
                  <c:v>0.89</c:v>
                </c:pt>
                <c:pt idx="43">
                  <c:v>-1.1499999999999999</c:v>
                </c:pt>
                <c:pt idx="44">
                  <c:v>-0.77</c:v>
                </c:pt>
                <c:pt idx="45">
                  <c:v>-0.67</c:v>
                </c:pt>
                <c:pt idx="46">
                  <c:v>0.96</c:v>
                </c:pt>
                <c:pt idx="47">
                  <c:v>-0.04</c:v>
                </c:pt>
                <c:pt idx="48">
                  <c:v>-0.02</c:v>
                </c:pt>
                <c:pt idx="49">
                  <c:v>0.47</c:v>
                </c:pt>
                <c:pt idx="50">
                  <c:v>-0.46</c:v>
                </c:pt>
                <c:pt idx="51">
                  <c:v>-1.66</c:v>
                </c:pt>
                <c:pt idx="52">
                  <c:v>-0.53</c:v>
                </c:pt>
                <c:pt idx="53">
                  <c:v>-0.4</c:v>
                </c:pt>
                <c:pt idx="54">
                  <c:v>-0.72</c:v>
                </c:pt>
                <c:pt idx="55">
                  <c:v>-0.26</c:v>
                </c:pt>
                <c:pt idx="56">
                  <c:v>0.05</c:v>
                </c:pt>
                <c:pt idx="57">
                  <c:v>-0.11</c:v>
                </c:pt>
                <c:pt idx="58">
                  <c:v>-0.45</c:v>
                </c:pt>
                <c:pt idx="59">
                  <c:v>0.35</c:v>
                </c:pt>
                <c:pt idx="60">
                  <c:v>-0.69</c:v>
                </c:pt>
                <c:pt idx="61">
                  <c:v>0.82</c:v>
                </c:pt>
                <c:pt idx="62">
                  <c:v>0.66</c:v>
                </c:pt>
                <c:pt idx="63">
                  <c:v>0.94</c:v>
                </c:pt>
                <c:pt idx="64">
                  <c:v>-0.61</c:v>
                </c:pt>
                <c:pt idx="65">
                  <c:v>0</c:v>
                </c:pt>
                <c:pt idx="66">
                  <c:v>-0.45</c:v>
                </c:pt>
                <c:pt idx="67">
                  <c:v>0.62</c:v>
                </c:pt>
                <c:pt idx="68">
                  <c:v>0.54</c:v>
                </c:pt>
                <c:pt idx="69">
                  <c:v>-0.56000000000000005</c:v>
                </c:pt>
                <c:pt idx="70">
                  <c:v>-0.38</c:v>
                </c:pt>
                <c:pt idx="71">
                  <c:v>-0.67</c:v>
                </c:pt>
                <c:pt idx="72">
                  <c:v>-0.64</c:v>
                </c:pt>
                <c:pt idx="73">
                  <c:v>0.12</c:v>
                </c:pt>
                <c:pt idx="74">
                  <c:v>0.45</c:v>
                </c:pt>
                <c:pt idx="75">
                  <c:v>1.1399999999999999</c:v>
                </c:pt>
                <c:pt idx="76">
                  <c:v>-0.04</c:v>
                </c:pt>
                <c:pt idx="77">
                  <c:v>0.69</c:v>
                </c:pt>
                <c:pt idx="78">
                  <c:v>0.05</c:v>
                </c:pt>
                <c:pt idx="79">
                  <c:v>7.0000000000000007E-2</c:v>
                </c:pt>
                <c:pt idx="80">
                  <c:v>-0.61</c:v>
                </c:pt>
                <c:pt idx="81">
                  <c:v>-0.66</c:v>
                </c:pt>
                <c:pt idx="82">
                  <c:v>-1.43</c:v>
                </c:pt>
                <c:pt idx="83">
                  <c:v>-0.77</c:v>
                </c:pt>
                <c:pt idx="84">
                  <c:v>-0.91</c:v>
                </c:pt>
                <c:pt idx="85">
                  <c:v>0.32</c:v>
                </c:pt>
                <c:pt idx="86">
                  <c:v>0.21</c:v>
                </c:pt>
                <c:pt idx="87">
                  <c:v>0.65</c:v>
                </c:pt>
                <c:pt idx="88">
                  <c:v>-0.24</c:v>
                </c:pt>
                <c:pt idx="89">
                  <c:v>0.34</c:v>
                </c:pt>
                <c:pt idx="90">
                  <c:v>-0.93</c:v>
                </c:pt>
                <c:pt idx="91">
                  <c:v>-0.74</c:v>
                </c:pt>
                <c:pt idx="92">
                  <c:v>0.64</c:v>
                </c:pt>
                <c:pt idx="93">
                  <c:v>0.43</c:v>
                </c:pt>
                <c:pt idx="94">
                  <c:v>-0.13</c:v>
                </c:pt>
                <c:pt idx="95">
                  <c:v>0.56000000000000005</c:v>
                </c:pt>
                <c:pt idx="96">
                  <c:v>-0.69</c:v>
                </c:pt>
                <c:pt idx="97">
                  <c:v>0</c:v>
                </c:pt>
                <c:pt idx="98">
                  <c:v>-0.05</c:v>
                </c:pt>
                <c:pt idx="99">
                  <c:v>-0.79</c:v>
                </c:pt>
                <c:pt idx="100">
                  <c:v>-0.2</c:v>
                </c:pt>
                <c:pt idx="101">
                  <c:v>0.04</c:v>
                </c:pt>
                <c:pt idx="102">
                  <c:v>-0.37</c:v>
                </c:pt>
                <c:pt idx="103">
                  <c:v>-0.22</c:v>
                </c:pt>
                <c:pt idx="104">
                  <c:v>1.43</c:v>
                </c:pt>
                <c:pt idx="105">
                  <c:v>0.96</c:v>
                </c:pt>
                <c:pt idx="106">
                  <c:v>-0.1</c:v>
                </c:pt>
                <c:pt idx="107">
                  <c:v>-0.12</c:v>
                </c:pt>
                <c:pt idx="108">
                  <c:v>-0.34</c:v>
                </c:pt>
                <c:pt idx="109">
                  <c:v>-1.19</c:v>
                </c:pt>
                <c:pt idx="110">
                  <c:v>-0.96</c:v>
                </c:pt>
                <c:pt idx="111">
                  <c:v>0.75</c:v>
                </c:pt>
                <c:pt idx="112">
                  <c:v>-0.88</c:v>
                </c:pt>
                <c:pt idx="113">
                  <c:v>-2.02</c:v>
                </c:pt>
                <c:pt idx="114">
                  <c:v>-1.35</c:v>
                </c:pt>
                <c:pt idx="115">
                  <c:v>-0.64</c:v>
                </c:pt>
                <c:pt idx="116">
                  <c:v>-1.1000000000000001</c:v>
                </c:pt>
                <c:pt idx="117">
                  <c:v>1.07</c:v>
                </c:pt>
                <c:pt idx="118">
                  <c:v>-0.84</c:v>
                </c:pt>
                <c:pt idx="119">
                  <c:v>-0.26</c:v>
                </c:pt>
                <c:pt idx="120">
                  <c:v>-0.55000000000000004</c:v>
                </c:pt>
                <c:pt idx="121">
                  <c:v>0.23</c:v>
                </c:pt>
                <c:pt idx="122">
                  <c:v>0.17</c:v>
                </c:pt>
                <c:pt idx="123">
                  <c:v>-0.43</c:v>
                </c:pt>
                <c:pt idx="124">
                  <c:v>-0.5</c:v>
                </c:pt>
                <c:pt idx="125">
                  <c:v>-0.13</c:v>
                </c:pt>
                <c:pt idx="126">
                  <c:v>-1.06</c:v>
                </c:pt>
                <c:pt idx="127">
                  <c:v>0.57999999999999996</c:v>
                </c:pt>
                <c:pt idx="128">
                  <c:v>1.05</c:v>
                </c:pt>
                <c:pt idx="129">
                  <c:v>0.87</c:v>
                </c:pt>
                <c:pt idx="130">
                  <c:v>0.4</c:v>
                </c:pt>
                <c:pt idx="131">
                  <c:v>0.52</c:v>
                </c:pt>
                <c:pt idx="132">
                  <c:v>0.75</c:v>
                </c:pt>
                <c:pt idx="133">
                  <c:v>-0.91</c:v>
                </c:pt>
                <c:pt idx="134">
                  <c:v>-0.16</c:v>
                </c:pt>
                <c:pt idx="135">
                  <c:v>0.56000000000000005</c:v>
                </c:pt>
                <c:pt idx="136">
                  <c:v>-0.11</c:v>
                </c:pt>
                <c:pt idx="137">
                  <c:v>0.06</c:v>
                </c:pt>
                <c:pt idx="138">
                  <c:v>-0.21</c:v>
                </c:pt>
                <c:pt idx="139">
                  <c:v>7.0000000000000007E-2</c:v>
                </c:pt>
                <c:pt idx="140">
                  <c:v>-0.72</c:v>
                </c:pt>
                <c:pt idx="141">
                  <c:v>-0.51</c:v>
                </c:pt>
                <c:pt idx="142">
                  <c:v>0.01</c:v>
                </c:pt>
                <c:pt idx="143">
                  <c:v>0.54</c:v>
                </c:pt>
                <c:pt idx="144">
                  <c:v>0.84</c:v>
                </c:pt>
                <c:pt idx="145">
                  <c:v>1.35</c:v>
                </c:pt>
                <c:pt idx="146">
                  <c:v>-0.48</c:v>
                </c:pt>
                <c:pt idx="147">
                  <c:v>0.9</c:v>
                </c:pt>
                <c:pt idx="148">
                  <c:v>-0.83</c:v>
                </c:pt>
                <c:pt idx="149">
                  <c:v>0.64</c:v>
                </c:pt>
                <c:pt idx="150">
                  <c:v>1.35</c:v>
                </c:pt>
                <c:pt idx="151">
                  <c:v>1.67</c:v>
                </c:pt>
                <c:pt idx="152">
                  <c:v>1.33</c:v>
                </c:pt>
                <c:pt idx="153">
                  <c:v>0.35</c:v>
                </c:pt>
                <c:pt idx="154">
                  <c:v>-0.62</c:v>
                </c:pt>
                <c:pt idx="155">
                  <c:v>-0.74</c:v>
                </c:pt>
                <c:pt idx="156">
                  <c:v>-0.67</c:v>
                </c:pt>
                <c:pt idx="157">
                  <c:v>-1.53</c:v>
                </c:pt>
                <c:pt idx="158">
                  <c:v>0.42</c:v>
                </c:pt>
                <c:pt idx="159">
                  <c:v>0.13</c:v>
                </c:pt>
                <c:pt idx="160">
                  <c:v>-0.25</c:v>
                </c:pt>
                <c:pt idx="161">
                  <c:v>-0.35</c:v>
                </c:pt>
                <c:pt idx="162">
                  <c:v>0.21</c:v>
                </c:pt>
                <c:pt idx="163">
                  <c:v>-0.51</c:v>
                </c:pt>
                <c:pt idx="164">
                  <c:v>-0.01</c:v>
                </c:pt>
                <c:pt idx="165">
                  <c:v>-1.28</c:v>
                </c:pt>
                <c:pt idx="166">
                  <c:v>-0.68</c:v>
                </c:pt>
                <c:pt idx="167">
                  <c:v>0.26</c:v>
                </c:pt>
                <c:pt idx="168">
                  <c:v>-0.38</c:v>
                </c:pt>
                <c:pt idx="169">
                  <c:v>0.55000000000000004</c:v>
                </c:pt>
                <c:pt idx="170">
                  <c:v>0.92</c:v>
                </c:pt>
                <c:pt idx="171">
                  <c:v>0.98</c:v>
                </c:pt>
                <c:pt idx="172">
                  <c:v>-0.49</c:v>
                </c:pt>
                <c:pt idx="173">
                  <c:v>-0.22</c:v>
                </c:pt>
                <c:pt idx="174">
                  <c:v>-0.87</c:v>
                </c:pt>
                <c:pt idx="175">
                  <c:v>-1.58</c:v>
                </c:pt>
                <c:pt idx="176">
                  <c:v>-1.27</c:v>
                </c:pt>
                <c:pt idx="177">
                  <c:v>-0.72</c:v>
                </c:pt>
                <c:pt idx="178">
                  <c:v>-1.46</c:v>
                </c:pt>
                <c:pt idx="179">
                  <c:v>-0.02</c:v>
                </c:pt>
                <c:pt idx="180">
                  <c:v>-0.77</c:v>
                </c:pt>
                <c:pt idx="181">
                  <c:v>-0.33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B-44FB-A1D1-FFAF3D42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04024"/>
        <c:axId val="642204352"/>
      </c:scatterChart>
      <c:valAx>
        <c:axId val="642204024"/>
        <c:scaling>
          <c:orientation val="minMax"/>
          <c:max val="2000"/>
          <c:min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04352"/>
        <c:crossesAt val="-4"/>
        <c:crossBetween val="midCat"/>
      </c:valAx>
      <c:valAx>
        <c:axId val="64220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0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[3]Raw!$B$5:$B$18</c:f>
              <c:strCache>
                <c:ptCount val="1"/>
                <c:pt idx="0">
                  <c:v>NA NA NA NA NA NA NA NA NA NA NA NA NA 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056211723534556E-2"/>
                  <c:y val="-0.24405037911927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[3]Raw!$A$752:$A$948</c:f>
              <c:numCache>
                <c:formatCode>General</c:formatCode>
                <c:ptCount val="197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</c:numCache>
            </c:numRef>
          </c:xVal>
          <c:yVal>
            <c:numRef>
              <c:f>[3]Raw!$K$752:$K$948</c:f>
              <c:numCache>
                <c:formatCode>General</c:formatCode>
                <c:ptCount val="197"/>
                <c:pt idx="0">
                  <c:v>-0.17</c:v>
                </c:pt>
                <c:pt idx="1">
                  <c:v>-1.1399999999999999</c:v>
                </c:pt>
                <c:pt idx="2">
                  <c:v>0.33</c:v>
                </c:pt>
                <c:pt idx="3">
                  <c:v>-0.9</c:v>
                </c:pt>
                <c:pt idx="4">
                  <c:v>-0.14000000000000001</c:v>
                </c:pt>
                <c:pt idx="5">
                  <c:v>-1.32</c:v>
                </c:pt>
                <c:pt idx="6">
                  <c:v>-0.44</c:v>
                </c:pt>
                <c:pt idx="7">
                  <c:v>1.25</c:v>
                </c:pt>
                <c:pt idx="8">
                  <c:v>0.32</c:v>
                </c:pt>
                <c:pt idx="9">
                  <c:v>-0.02</c:v>
                </c:pt>
                <c:pt idx="10">
                  <c:v>-1.06</c:v>
                </c:pt>
                <c:pt idx="11">
                  <c:v>0.93</c:v>
                </c:pt>
                <c:pt idx="12">
                  <c:v>-0.4</c:v>
                </c:pt>
                <c:pt idx="13">
                  <c:v>-2.4300000000000002</c:v>
                </c:pt>
                <c:pt idx="14">
                  <c:v>-1.91</c:v>
                </c:pt>
                <c:pt idx="15">
                  <c:v>-2.88</c:v>
                </c:pt>
                <c:pt idx="16">
                  <c:v>-3.32</c:v>
                </c:pt>
                <c:pt idx="17">
                  <c:v>-0.85</c:v>
                </c:pt>
                <c:pt idx="18">
                  <c:v>-0.8</c:v>
                </c:pt>
                <c:pt idx="19">
                  <c:v>-0.96</c:v>
                </c:pt>
                <c:pt idx="20">
                  <c:v>-1.08</c:v>
                </c:pt>
                <c:pt idx="21">
                  <c:v>-2.5499999999999998</c:v>
                </c:pt>
                <c:pt idx="22">
                  <c:v>0.55000000000000004</c:v>
                </c:pt>
                <c:pt idx="23">
                  <c:v>0.16</c:v>
                </c:pt>
                <c:pt idx="24">
                  <c:v>-0.2</c:v>
                </c:pt>
                <c:pt idx="25">
                  <c:v>-0.35</c:v>
                </c:pt>
                <c:pt idx="26">
                  <c:v>-0.05</c:v>
                </c:pt>
                <c:pt idx="27">
                  <c:v>7.0000000000000007E-2</c:v>
                </c:pt>
                <c:pt idx="28">
                  <c:v>-0.01</c:v>
                </c:pt>
                <c:pt idx="29">
                  <c:v>-1.65</c:v>
                </c:pt>
                <c:pt idx="30">
                  <c:v>-0.55000000000000004</c:v>
                </c:pt>
                <c:pt idx="31">
                  <c:v>-0.92</c:v>
                </c:pt>
                <c:pt idx="32">
                  <c:v>-1.1000000000000001</c:v>
                </c:pt>
                <c:pt idx="33">
                  <c:v>-0.91</c:v>
                </c:pt>
                <c:pt idx="34">
                  <c:v>1.39</c:v>
                </c:pt>
                <c:pt idx="35">
                  <c:v>-0.28999999999999998</c:v>
                </c:pt>
                <c:pt idx="36">
                  <c:v>-0.48</c:v>
                </c:pt>
                <c:pt idx="37">
                  <c:v>-0.85</c:v>
                </c:pt>
                <c:pt idx="38">
                  <c:v>-1.58</c:v>
                </c:pt>
                <c:pt idx="39">
                  <c:v>-0.49</c:v>
                </c:pt>
                <c:pt idx="40">
                  <c:v>-0.95</c:v>
                </c:pt>
                <c:pt idx="41">
                  <c:v>-0.79</c:v>
                </c:pt>
                <c:pt idx="42">
                  <c:v>0.91</c:v>
                </c:pt>
                <c:pt idx="43">
                  <c:v>-1.0900000000000001</c:v>
                </c:pt>
                <c:pt idx="44">
                  <c:v>-0.88</c:v>
                </c:pt>
                <c:pt idx="45">
                  <c:v>-0.8</c:v>
                </c:pt>
                <c:pt idx="46">
                  <c:v>1.05</c:v>
                </c:pt>
                <c:pt idx="47">
                  <c:v>-0.19</c:v>
                </c:pt>
                <c:pt idx="48">
                  <c:v>0.02</c:v>
                </c:pt>
                <c:pt idx="49">
                  <c:v>0.44</c:v>
                </c:pt>
                <c:pt idx="50">
                  <c:v>-0.53</c:v>
                </c:pt>
                <c:pt idx="51">
                  <c:v>-1.63</c:v>
                </c:pt>
                <c:pt idx="52">
                  <c:v>-0.46</c:v>
                </c:pt>
                <c:pt idx="53">
                  <c:v>-0.31</c:v>
                </c:pt>
                <c:pt idx="54">
                  <c:v>-0.56000000000000005</c:v>
                </c:pt>
                <c:pt idx="55">
                  <c:v>-0.06</c:v>
                </c:pt>
                <c:pt idx="56">
                  <c:v>0.13</c:v>
                </c:pt>
                <c:pt idx="57">
                  <c:v>-0.14000000000000001</c:v>
                </c:pt>
                <c:pt idx="58">
                  <c:v>-0.46</c:v>
                </c:pt>
                <c:pt idx="59">
                  <c:v>0.46</c:v>
                </c:pt>
                <c:pt idx="60">
                  <c:v>-0.8</c:v>
                </c:pt>
                <c:pt idx="61">
                  <c:v>0.88</c:v>
                </c:pt>
                <c:pt idx="62">
                  <c:v>0.69</c:v>
                </c:pt>
                <c:pt idx="63">
                  <c:v>0.94</c:v>
                </c:pt>
                <c:pt idx="64">
                  <c:v>-0.66</c:v>
                </c:pt>
                <c:pt idx="65">
                  <c:v>0.1</c:v>
                </c:pt>
                <c:pt idx="66">
                  <c:v>-0.54</c:v>
                </c:pt>
                <c:pt idx="67">
                  <c:v>0.69</c:v>
                </c:pt>
                <c:pt idx="68">
                  <c:v>0.71</c:v>
                </c:pt>
                <c:pt idx="69">
                  <c:v>-0.51</c:v>
                </c:pt>
                <c:pt idx="70">
                  <c:v>-0.43</c:v>
                </c:pt>
                <c:pt idx="71">
                  <c:v>-0.55000000000000004</c:v>
                </c:pt>
                <c:pt idx="72">
                  <c:v>-0.56999999999999995</c:v>
                </c:pt>
                <c:pt idx="73">
                  <c:v>0.17</c:v>
                </c:pt>
                <c:pt idx="74">
                  <c:v>0.37</c:v>
                </c:pt>
                <c:pt idx="75">
                  <c:v>1.18</c:v>
                </c:pt>
                <c:pt idx="76">
                  <c:v>-0.05</c:v>
                </c:pt>
                <c:pt idx="77">
                  <c:v>0.71</c:v>
                </c:pt>
                <c:pt idx="78">
                  <c:v>0.1</c:v>
                </c:pt>
                <c:pt idx="79">
                  <c:v>0.1</c:v>
                </c:pt>
                <c:pt idx="80">
                  <c:v>-0.56000000000000005</c:v>
                </c:pt>
                <c:pt idx="81">
                  <c:v>-0.64</c:v>
                </c:pt>
                <c:pt idx="82">
                  <c:v>-1.44</c:v>
                </c:pt>
                <c:pt idx="83">
                  <c:v>-0.82</c:v>
                </c:pt>
                <c:pt idx="84">
                  <c:v>-0.83</c:v>
                </c:pt>
                <c:pt idx="85">
                  <c:v>0.39</c:v>
                </c:pt>
                <c:pt idx="86">
                  <c:v>0.33</c:v>
                </c:pt>
                <c:pt idx="87">
                  <c:v>0.62</c:v>
                </c:pt>
                <c:pt idx="88">
                  <c:v>-0.33</c:v>
                </c:pt>
                <c:pt idx="89">
                  <c:v>0.15</c:v>
                </c:pt>
                <c:pt idx="90">
                  <c:v>-0.97</c:v>
                </c:pt>
                <c:pt idx="91">
                  <c:v>-0.75</c:v>
                </c:pt>
                <c:pt idx="92">
                  <c:v>0.66</c:v>
                </c:pt>
                <c:pt idx="93">
                  <c:v>0.47</c:v>
                </c:pt>
                <c:pt idx="94">
                  <c:v>-0.1</c:v>
                </c:pt>
                <c:pt idx="95">
                  <c:v>0.63</c:v>
                </c:pt>
                <c:pt idx="96">
                  <c:v>-0.83</c:v>
                </c:pt>
                <c:pt idx="97">
                  <c:v>7.0000000000000007E-2</c:v>
                </c:pt>
                <c:pt idx="98">
                  <c:v>0.12</c:v>
                </c:pt>
                <c:pt idx="99">
                  <c:v>-0.66</c:v>
                </c:pt>
                <c:pt idx="100">
                  <c:v>-0.08</c:v>
                </c:pt>
                <c:pt idx="101">
                  <c:v>0.08</c:v>
                </c:pt>
                <c:pt idx="102">
                  <c:v>-0.38</c:v>
                </c:pt>
                <c:pt idx="103">
                  <c:v>-0.28000000000000003</c:v>
                </c:pt>
                <c:pt idx="104">
                  <c:v>1.4</c:v>
                </c:pt>
                <c:pt idx="105">
                  <c:v>0.87</c:v>
                </c:pt>
                <c:pt idx="106">
                  <c:v>-0.01</c:v>
                </c:pt>
                <c:pt idx="107">
                  <c:v>-0.19</c:v>
                </c:pt>
                <c:pt idx="108">
                  <c:v>-0.5</c:v>
                </c:pt>
                <c:pt idx="109">
                  <c:v>-1.29</c:v>
                </c:pt>
                <c:pt idx="110">
                  <c:v>-1.06</c:v>
                </c:pt>
                <c:pt idx="111">
                  <c:v>0.89</c:v>
                </c:pt>
                <c:pt idx="112">
                  <c:v>-1.17</c:v>
                </c:pt>
                <c:pt idx="113">
                  <c:v>-1.98</c:v>
                </c:pt>
                <c:pt idx="114">
                  <c:v>-1.36</c:v>
                </c:pt>
                <c:pt idx="115">
                  <c:v>-0.63</c:v>
                </c:pt>
                <c:pt idx="116">
                  <c:v>-1.02</c:v>
                </c:pt>
                <c:pt idx="117">
                  <c:v>1.1100000000000001</c:v>
                </c:pt>
                <c:pt idx="118">
                  <c:v>-0.66</c:v>
                </c:pt>
                <c:pt idx="119">
                  <c:v>-0.16</c:v>
                </c:pt>
                <c:pt idx="120">
                  <c:v>-0.32</c:v>
                </c:pt>
                <c:pt idx="121">
                  <c:v>0.36</c:v>
                </c:pt>
                <c:pt idx="122">
                  <c:v>0.14000000000000001</c:v>
                </c:pt>
                <c:pt idx="123">
                  <c:v>-0.36</c:v>
                </c:pt>
                <c:pt idx="124">
                  <c:v>-0.63</c:v>
                </c:pt>
                <c:pt idx="125">
                  <c:v>-0.13</c:v>
                </c:pt>
                <c:pt idx="126">
                  <c:v>-0.91</c:v>
                </c:pt>
                <c:pt idx="127">
                  <c:v>0.55000000000000004</c:v>
                </c:pt>
                <c:pt idx="128">
                  <c:v>1.24</c:v>
                </c:pt>
                <c:pt idx="129">
                  <c:v>0.96</c:v>
                </c:pt>
                <c:pt idx="130">
                  <c:v>0.41</c:v>
                </c:pt>
                <c:pt idx="131">
                  <c:v>0.38</c:v>
                </c:pt>
                <c:pt idx="132">
                  <c:v>0.84</c:v>
                </c:pt>
                <c:pt idx="133">
                  <c:v>-0.74</c:v>
                </c:pt>
                <c:pt idx="134">
                  <c:v>0.06</c:v>
                </c:pt>
                <c:pt idx="135">
                  <c:v>0.67</c:v>
                </c:pt>
                <c:pt idx="136">
                  <c:v>-0.03</c:v>
                </c:pt>
                <c:pt idx="137">
                  <c:v>0.16</c:v>
                </c:pt>
                <c:pt idx="138">
                  <c:v>-0.26</c:v>
                </c:pt>
                <c:pt idx="139">
                  <c:v>0.12</c:v>
                </c:pt>
                <c:pt idx="140">
                  <c:v>-0.65</c:v>
                </c:pt>
                <c:pt idx="141">
                  <c:v>-0.39</c:v>
                </c:pt>
                <c:pt idx="142">
                  <c:v>0.3</c:v>
                </c:pt>
                <c:pt idx="143">
                  <c:v>0.83</c:v>
                </c:pt>
                <c:pt idx="144">
                  <c:v>0.97</c:v>
                </c:pt>
                <c:pt idx="145">
                  <c:v>1.65</c:v>
                </c:pt>
                <c:pt idx="146">
                  <c:v>-0.37</c:v>
                </c:pt>
                <c:pt idx="147">
                  <c:v>1.0900000000000001</c:v>
                </c:pt>
                <c:pt idx="148">
                  <c:v>-0.73</c:v>
                </c:pt>
                <c:pt idx="149">
                  <c:v>0.8</c:v>
                </c:pt>
                <c:pt idx="150">
                  <c:v>1.43</c:v>
                </c:pt>
                <c:pt idx="151">
                  <c:v>1.65</c:v>
                </c:pt>
                <c:pt idx="152">
                  <c:v>1.42</c:v>
                </c:pt>
                <c:pt idx="153">
                  <c:v>0.48</c:v>
                </c:pt>
                <c:pt idx="154">
                  <c:v>-0.65</c:v>
                </c:pt>
                <c:pt idx="155">
                  <c:v>-0.7</c:v>
                </c:pt>
                <c:pt idx="156">
                  <c:v>-0.6</c:v>
                </c:pt>
                <c:pt idx="157">
                  <c:v>-1.42</c:v>
                </c:pt>
                <c:pt idx="158">
                  <c:v>0.57999999999999996</c:v>
                </c:pt>
                <c:pt idx="159">
                  <c:v>0.36</c:v>
                </c:pt>
                <c:pt idx="160">
                  <c:v>-0.14000000000000001</c:v>
                </c:pt>
                <c:pt idx="161">
                  <c:v>-0.2</c:v>
                </c:pt>
                <c:pt idx="162">
                  <c:v>0.32</c:v>
                </c:pt>
                <c:pt idx="163">
                  <c:v>-0.41</c:v>
                </c:pt>
                <c:pt idx="164">
                  <c:v>7.0000000000000007E-2</c:v>
                </c:pt>
                <c:pt idx="165">
                  <c:v>-1.39</c:v>
                </c:pt>
                <c:pt idx="166">
                  <c:v>-0.61</c:v>
                </c:pt>
                <c:pt idx="167">
                  <c:v>0.18</c:v>
                </c:pt>
                <c:pt idx="168">
                  <c:v>-0.46</c:v>
                </c:pt>
                <c:pt idx="169">
                  <c:v>0.43</c:v>
                </c:pt>
                <c:pt idx="170">
                  <c:v>0.79</c:v>
                </c:pt>
                <c:pt idx="171">
                  <c:v>0.94</c:v>
                </c:pt>
                <c:pt idx="172">
                  <c:v>-0.61</c:v>
                </c:pt>
                <c:pt idx="173">
                  <c:v>-0.17</c:v>
                </c:pt>
                <c:pt idx="174">
                  <c:v>-0.83</c:v>
                </c:pt>
                <c:pt idx="175">
                  <c:v>-1.47</c:v>
                </c:pt>
                <c:pt idx="176">
                  <c:v>-1.24</c:v>
                </c:pt>
                <c:pt idx="177">
                  <c:v>-0.65</c:v>
                </c:pt>
                <c:pt idx="178">
                  <c:v>-1.42</c:v>
                </c:pt>
                <c:pt idx="179">
                  <c:v>0.11</c:v>
                </c:pt>
                <c:pt idx="180">
                  <c:v>-0.64</c:v>
                </c:pt>
                <c:pt idx="181">
                  <c:v>-0.2</c:v>
                </c:pt>
                <c:pt idx="182">
                  <c:v>0.8</c:v>
                </c:pt>
                <c:pt idx="183">
                  <c:v>1.01</c:v>
                </c:pt>
                <c:pt idx="184">
                  <c:v>-0.61</c:v>
                </c:pt>
                <c:pt idx="185">
                  <c:v>0.48</c:v>
                </c:pt>
                <c:pt idx="186">
                  <c:v>1.1200000000000001</c:v>
                </c:pt>
                <c:pt idx="187">
                  <c:v>0.59</c:v>
                </c:pt>
                <c:pt idx="188">
                  <c:v>0.63</c:v>
                </c:pt>
                <c:pt idx="189">
                  <c:v>0.32</c:v>
                </c:pt>
                <c:pt idx="190">
                  <c:v>0.5</c:v>
                </c:pt>
                <c:pt idx="191">
                  <c:v>0.83</c:v>
                </c:pt>
                <c:pt idx="192">
                  <c:v>1.1000000000000001</c:v>
                </c:pt>
                <c:pt idx="193">
                  <c:v>1.1200000000000001</c:v>
                </c:pt>
                <c:pt idx="194">
                  <c:v>1.72</c:v>
                </c:pt>
                <c:pt idx="195">
                  <c:v>0.31</c:v>
                </c:pt>
                <c:pt idx="196">
                  <c:v>-0.39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8-41D7-A4A4-897FBE58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04024"/>
        <c:axId val="642204352"/>
      </c:scatterChart>
      <c:valAx>
        <c:axId val="642204024"/>
        <c:scaling>
          <c:orientation val="minMax"/>
          <c:max val="2000"/>
          <c:min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04352"/>
        <c:crossesAt val="-4"/>
        <c:crossBetween val="midCat"/>
      </c:valAx>
      <c:valAx>
        <c:axId val="64220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0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9814162864252"/>
          <c:y val="0.11536326326406762"/>
          <c:w val="0.6762493996188218"/>
          <c:h val="0.83582920227805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'Euro Alps Combo'!$C$1</c:f>
              <c:strCache>
                <c:ptCount val="1"/>
                <c:pt idx="0">
                  <c:v>Büntgen et al., 2011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Combo'!$C$3:$C$8</c:f>
              <c:numCache>
                <c:formatCode>General</c:formatCode>
                <c:ptCount val="6"/>
                <c:pt idx="0">
                  <c:v>0</c:v>
                </c:pt>
                <c:pt idx="1">
                  <c:v>1.06E-2</c:v>
                </c:pt>
                <c:pt idx="2">
                  <c:v>2.12E-2</c:v>
                </c:pt>
                <c:pt idx="3">
                  <c:v>3.1800000000000002E-2</c:v>
                </c:pt>
                <c:pt idx="4">
                  <c:v>4.24E-2</c:v>
                </c:pt>
                <c:pt idx="5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D-4E20-A181-BD63306EAAA2}"/>
            </c:ext>
          </c:extLst>
        </c:ser>
        <c:ser>
          <c:idx val="3"/>
          <c:order val="1"/>
          <c:tx>
            <c:strRef>
              <c:f>'Euro Alps Combo'!$F$1</c:f>
              <c:strCache>
                <c:ptCount val="1"/>
                <c:pt idx="0">
                  <c:v>Casty et al., 2005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Combo'!$F$3:$F$8</c:f>
              <c:numCache>
                <c:formatCode>General</c:formatCode>
                <c:ptCount val="6"/>
                <c:pt idx="0">
                  <c:v>0</c:v>
                </c:pt>
                <c:pt idx="1">
                  <c:v>2.0999999999999999E-3</c:v>
                </c:pt>
                <c:pt idx="2">
                  <c:v>4.1999999999999997E-3</c:v>
                </c:pt>
                <c:pt idx="3">
                  <c:v>6.3E-3</c:v>
                </c:pt>
                <c:pt idx="4">
                  <c:v>8.3999999999999995E-3</c:v>
                </c:pt>
                <c:pt idx="5">
                  <c:v>1.0499999999999999E-2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D-4E20-A181-BD63306EAAA2}"/>
            </c:ext>
          </c:extLst>
        </c:ser>
        <c:ser>
          <c:idx val="4"/>
          <c:order val="2"/>
          <c:tx>
            <c:strRef>
              <c:f>'Euro Alps Combo'!$G$1</c:f>
              <c:strCache>
                <c:ptCount val="1"/>
                <c:pt idx="0">
                  <c:v>Trachsel et al., 2012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Combo'!$G$3:$G$8</c:f>
              <c:numCache>
                <c:formatCode>General</c:formatCode>
                <c:ptCount val="6"/>
                <c:pt idx="0">
                  <c:v>0</c:v>
                </c:pt>
                <c:pt idx="1">
                  <c:v>2.8E-3</c:v>
                </c:pt>
                <c:pt idx="2">
                  <c:v>5.5999999999999999E-3</c:v>
                </c:pt>
                <c:pt idx="3">
                  <c:v>8.3999999999999995E-3</c:v>
                </c:pt>
                <c:pt idx="4">
                  <c:v>1.12E-2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D-4E20-A181-BD63306EAAA2}"/>
            </c:ext>
          </c:extLst>
        </c:ser>
        <c:ser>
          <c:idx val="5"/>
          <c:order val="3"/>
          <c:tx>
            <c:strRef>
              <c:f>'Euro Alps Combo'!$H$1</c:f>
              <c:strCache>
                <c:ptCount val="1"/>
                <c:pt idx="0">
                  <c:v>Trachsel et al., 2012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Combo'!$H$3:$H$8</c:f>
              <c:numCache>
                <c:formatCode>General</c:formatCode>
                <c:ptCount val="6"/>
                <c:pt idx="0">
                  <c:v>0</c:v>
                </c:pt>
                <c:pt idx="1">
                  <c:v>4.5999999999999999E-3</c:v>
                </c:pt>
                <c:pt idx="2">
                  <c:v>9.1999999999999998E-3</c:v>
                </c:pt>
                <c:pt idx="3">
                  <c:v>1.38E-2</c:v>
                </c:pt>
                <c:pt idx="4">
                  <c:v>1.84E-2</c:v>
                </c:pt>
                <c:pt idx="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D-4E20-A181-BD63306EAAA2}"/>
            </c:ext>
          </c:extLst>
        </c:ser>
        <c:ser>
          <c:idx val="1"/>
          <c:order val="4"/>
          <c:tx>
            <c:strRef>
              <c:f>'Euro Alps Combo'!$I$2</c:f>
              <c:strCache>
                <c:ptCount val="1"/>
                <c:pt idx="0">
                  <c:v>Average (with equation)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>
                    <a:alpha val="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999475039587041E-2"/>
                  <c:y val="-1.9968814885284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Combo'!$I$3:$I$8</c:f>
              <c:numCache>
                <c:formatCode>General</c:formatCode>
                <c:ptCount val="6"/>
                <c:pt idx="0">
                  <c:v>0</c:v>
                </c:pt>
                <c:pt idx="1">
                  <c:v>5.025E-3</c:v>
                </c:pt>
                <c:pt idx="2">
                  <c:v>1.005E-2</c:v>
                </c:pt>
                <c:pt idx="3">
                  <c:v>1.5075E-2</c:v>
                </c:pt>
                <c:pt idx="4">
                  <c:v>2.01E-2</c:v>
                </c:pt>
                <c:pt idx="5">
                  <c:v>2.5125000000000001E-2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C-4332-AC48-210E0521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86416"/>
        <c:axId val="569789368"/>
      </c:scatterChart>
      <c:valAx>
        <c:axId val="569786416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89368"/>
        <c:crosses val="autoZero"/>
        <c:crossBetween val="midCat"/>
      </c:valAx>
      <c:valAx>
        <c:axId val="569789368"/>
        <c:scaling>
          <c:orientation val="minMax"/>
          <c:max val="6.0000000000000012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Change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GB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</a:rPr>
                  <a:t>°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C)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86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138496007188019"/>
          <c:y val="0.25762447406125855"/>
          <c:w val="0.20669549777619198"/>
          <c:h val="0.46700250815526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989282589676287E-2"/>
                  <c:y val="-0.2591655730533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'European Alps'!$A$2303:$A$2511</c:f>
              <c:numCache>
                <c:formatCode>General</c:formatCode>
                <c:ptCount val="209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</c:numCache>
            </c:numRef>
          </c:cat>
          <c:val>
            <c:numRef>
              <c:f>'European Alps'!$B$2303:$B$2511</c:f>
              <c:numCache>
                <c:formatCode>General</c:formatCode>
                <c:ptCount val="209"/>
                <c:pt idx="0">
                  <c:v>187.2</c:v>
                </c:pt>
                <c:pt idx="1">
                  <c:v>222.3</c:v>
                </c:pt>
                <c:pt idx="2">
                  <c:v>151.86000000000001</c:v>
                </c:pt>
                <c:pt idx="3">
                  <c:v>181.57</c:v>
                </c:pt>
                <c:pt idx="4">
                  <c:v>222.63</c:v>
                </c:pt>
                <c:pt idx="5">
                  <c:v>227.11</c:v>
                </c:pt>
                <c:pt idx="6">
                  <c:v>187.61</c:v>
                </c:pt>
                <c:pt idx="7">
                  <c:v>219.95</c:v>
                </c:pt>
                <c:pt idx="8">
                  <c:v>224.48</c:v>
                </c:pt>
                <c:pt idx="9">
                  <c:v>258.23</c:v>
                </c:pt>
                <c:pt idx="10">
                  <c:v>191.4</c:v>
                </c:pt>
                <c:pt idx="11">
                  <c:v>197.08</c:v>
                </c:pt>
                <c:pt idx="12">
                  <c:v>223</c:v>
                </c:pt>
                <c:pt idx="13">
                  <c:v>219.87</c:v>
                </c:pt>
                <c:pt idx="14">
                  <c:v>229.12</c:v>
                </c:pt>
                <c:pt idx="15">
                  <c:v>231.81</c:v>
                </c:pt>
                <c:pt idx="16">
                  <c:v>285.05</c:v>
                </c:pt>
                <c:pt idx="17">
                  <c:v>265.33999999999997</c:v>
                </c:pt>
                <c:pt idx="18">
                  <c:v>185</c:v>
                </c:pt>
                <c:pt idx="19">
                  <c:v>195.88</c:v>
                </c:pt>
                <c:pt idx="20">
                  <c:v>237.35</c:v>
                </c:pt>
                <c:pt idx="21">
                  <c:v>250.95</c:v>
                </c:pt>
                <c:pt idx="22">
                  <c:v>177.97</c:v>
                </c:pt>
                <c:pt idx="23">
                  <c:v>253.82</c:v>
                </c:pt>
                <c:pt idx="24">
                  <c:v>235.44</c:v>
                </c:pt>
                <c:pt idx="25">
                  <c:v>192.95</c:v>
                </c:pt>
                <c:pt idx="26">
                  <c:v>222.65</c:v>
                </c:pt>
                <c:pt idx="27">
                  <c:v>184.32</c:v>
                </c:pt>
                <c:pt idx="28">
                  <c:v>187.97</c:v>
                </c:pt>
                <c:pt idx="29">
                  <c:v>235.14</c:v>
                </c:pt>
                <c:pt idx="30">
                  <c:v>230.72</c:v>
                </c:pt>
                <c:pt idx="31">
                  <c:v>227.45</c:v>
                </c:pt>
                <c:pt idx="32">
                  <c:v>143.53</c:v>
                </c:pt>
                <c:pt idx="33">
                  <c:v>151.81</c:v>
                </c:pt>
                <c:pt idx="34">
                  <c:v>220.14</c:v>
                </c:pt>
                <c:pt idx="35">
                  <c:v>180.41</c:v>
                </c:pt>
                <c:pt idx="36">
                  <c:v>188.49</c:v>
                </c:pt>
                <c:pt idx="37">
                  <c:v>225.12</c:v>
                </c:pt>
                <c:pt idx="38">
                  <c:v>198.84</c:v>
                </c:pt>
                <c:pt idx="39">
                  <c:v>158.04</c:v>
                </c:pt>
                <c:pt idx="40">
                  <c:v>176.58</c:v>
                </c:pt>
                <c:pt idx="41">
                  <c:v>186.58</c:v>
                </c:pt>
                <c:pt idx="42">
                  <c:v>153.36000000000001</c:v>
                </c:pt>
                <c:pt idx="43">
                  <c:v>148.32</c:v>
                </c:pt>
                <c:pt idx="44">
                  <c:v>101.76</c:v>
                </c:pt>
                <c:pt idx="45">
                  <c:v>98.22</c:v>
                </c:pt>
                <c:pt idx="46">
                  <c:v>109.8</c:v>
                </c:pt>
                <c:pt idx="47">
                  <c:v>174.05</c:v>
                </c:pt>
                <c:pt idx="48">
                  <c:v>201.89</c:v>
                </c:pt>
                <c:pt idx="49">
                  <c:v>221.63</c:v>
                </c:pt>
                <c:pt idx="50">
                  <c:v>222.38</c:v>
                </c:pt>
                <c:pt idx="51">
                  <c:v>247.43</c:v>
                </c:pt>
                <c:pt idx="52">
                  <c:v>257.04000000000002</c:v>
                </c:pt>
                <c:pt idx="53">
                  <c:v>269.02</c:v>
                </c:pt>
                <c:pt idx="54">
                  <c:v>221.24</c:v>
                </c:pt>
                <c:pt idx="55">
                  <c:v>264.39999999999998</c:v>
                </c:pt>
                <c:pt idx="56">
                  <c:v>229.31</c:v>
                </c:pt>
                <c:pt idx="57">
                  <c:v>182.22</c:v>
                </c:pt>
                <c:pt idx="58">
                  <c:v>141.34</c:v>
                </c:pt>
                <c:pt idx="59">
                  <c:v>213.7</c:v>
                </c:pt>
                <c:pt idx="60">
                  <c:v>235.08</c:v>
                </c:pt>
                <c:pt idx="61">
                  <c:v>232</c:v>
                </c:pt>
                <c:pt idx="62">
                  <c:v>247.07</c:v>
                </c:pt>
                <c:pt idx="63">
                  <c:v>250.1</c:v>
                </c:pt>
                <c:pt idx="64">
                  <c:v>229.36</c:v>
                </c:pt>
                <c:pt idx="65">
                  <c:v>176.72</c:v>
                </c:pt>
                <c:pt idx="66">
                  <c:v>196.8</c:v>
                </c:pt>
                <c:pt idx="67">
                  <c:v>260.2</c:v>
                </c:pt>
                <c:pt idx="68">
                  <c:v>201.83</c:v>
                </c:pt>
                <c:pt idx="69">
                  <c:v>222.13</c:v>
                </c:pt>
                <c:pt idx="70">
                  <c:v>144.78</c:v>
                </c:pt>
                <c:pt idx="71">
                  <c:v>244.44</c:v>
                </c:pt>
                <c:pt idx="72">
                  <c:v>190.05</c:v>
                </c:pt>
                <c:pt idx="73">
                  <c:v>207.15</c:v>
                </c:pt>
                <c:pt idx="74">
                  <c:v>209.55</c:v>
                </c:pt>
                <c:pt idx="75">
                  <c:v>248.07</c:v>
                </c:pt>
                <c:pt idx="76">
                  <c:v>185.34</c:v>
                </c:pt>
                <c:pt idx="77">
                  <c:v>208.04</c:v>
                </c:pt>
                <c:pt idx="78">
                  <c:v>274.27999999999997</c:v>
                </c:pt>
                <c:pt idx="79">
                  <c:v>292.06</c:v>
                </c:pt>
                <c:pt idx="80">
                  <c:v>148.57</c:v>
                </c:pt>
                <c:pt idx="81">
                  <c:v>163.19999999999999</c:v>
                </c:pt>
                <c:pt idx="82">
                  <c:v>187.16</c:v>
                </c:pt>
                <c:pt idx="83">
                  <c:v>179.68</c:v>
                </c:pt>
                <c:pt idx="84">
                  <c:v>231.38</c:v>
                </c:pt>
                <c:pt idx="85">
                  <c:v>181.44</c:v>
                </c:pt>
                <c:pt idx="86">
                  <c:v>158.54</c:v>
                </c:pt>
                <c:pt idx="87">
                  <c:v>144.6</c:v>
                </c:pt>
                <c:pt idx="88">
                  <c:v>158.59</c:v>
                </c:pt>
                <c:pt idx="89">
                  <c:v>184.67</c:v>
                </c:pt>
                <c:pt idx="90">
                  <c:v>237.45</c:v>
                </c:pt>
                <c:pt idx="91">
                  <c:v>275.56</c:v>
                </c:pt>
                <c:pt idx="92">
                  <c:v>213.72</c:v>
                </c:pt>
                <c:pt idx="93">
                  <c:v>152.24</c:v>
                </c:pt>
                <c:pt idx="94">
                  <c:v>256.8</c:v>
                </c:pt>
                <c:pt idx="95">
                  <c:v>209.22</c:v>
                </c:pt>
                <c:pt idx="96">
                  <c:v>230.78</c:v>
                </c:pt>
                <c:pt idx="97">
                  <c:v>225.17</c:v>
                </c:pt>
                <c:pt idx="98">
                  <c:v>224.18</c:v>
                </c:pt>
                <c:pt idx="99">
                  <c:v>244.74</c:v>
                </c:pt>
                <c:pt idx="100">
                  <c:v>221.65</c:v>
                </c:pt>
                <c:pt idx="101">
                  <c:v>197.93</c:v>
                </c:pt>
                <c:pt idx="102">
                  <c:v>206.61</c:v>
                </c:pt>
                <c:pt idx="103">
                  <c:v>197.1</c:v>
                </c:pt>
                <c:pt idx="104">
                  <c:v>173.86</c:v>
                </c:pt>
                <c:pt idx="105">
                  <c:v>145.79</c:v>
                </c:pt>
                <c:pt idx="106">
                  <c:v>181.91</c:v>
                </c:pt>
                <c:pt idx="107">
                  <c:v>180.24</c:v>
                </c:pt>
                <c:pt idx="108">
                  <c:v>180.13</c:v>
                </c:pt>
                <c:pt idx="109">
                  <c:v>110.69</c:v>
                </c:pt>
                <c:pt idx="110">
                  <c:v>214.59</c:v>
                </c:pt>
                <c:pt idx="111">
                  <c:v>171.52</c:v>
                </c:pt>
                <c:pt idx="112">
                  <c:v>210.22</c:v>
                </c:pt>
                <c:pt idx="113">
                  <c:v>192.64</c:v>
                </c:pt>
                <c:pt idx="114">
                  <c:v>248.31</c:v>
                </c:pt>
                <c:pt idx="115">
                  <c:v>137.16</c:v>
                </c:pt>
                <c:pt idx="116">
                  <c:v>194.94</c:v>
                </c:pt>
                <c:pt idx="117">
                  <c:v>185.43</c:v>
                </c:pt>
                <c:pt idx="118">
                  <c:v>191.87</c:v>
                </c:pt>
                <c:pt idx="119">
                  <c:v>162.05000000000001</c:v>
                </c:pt>
                <c:pt idx="120">
                  <c:v>161.99</c:v>
                </c:pt>
                <c:pt idx="121">
                  <c:v>106.65</c:v>
                </c:pt>
                <c:pt idx="122">
                  <c:v>152.97999999999999</c:v>
                </c:pt>
                <c:pt idx="123">
                  <c:v>167.28</c:v>
                </c:pt>
                <c:pt idx="124">
                  <c:v>217.15</c:v>
                </c:pt>
                <c:pt idx="125">
                  <c:v>174.37</c:v>
                </c:pt>
                <c:pt idx="126">
                  <c:v>174.73</c:v>
                </c:pt>
                <c:pt idx="127">
                  <c:v>246.83</c:v>
                </c:pt>
                <c:pt idx="128">
                  <c:v>168</c:v>
                </c:pt>
                <c:pt idx="129">
                  <c:v>150.07</c:v>
                </c:pt>
                <c:pt idx="130">
                  <c:v>150.81</c:v>
                </c:pt>
                <c:pt idx="131">
                  <c:v>270.64</c:v>
                </c:pt>
                <c:pt idx="132">
                  <c:v>275.87</c:v>
                </c:pt>
                <c:pt idx="133">
                  <c:v>221.04</c:v>
                </c:pt>
                <c:pt idx="134">
                  <c:v>133.62</c:v>
                </c:pt>
                <c:pt idx="135">
                  <c:v>177.85</c:v>
                </c:pt>
                <c:pt idx="136">
                  <c:v>209.44</c:v>
                </c:pt>
                <c:pt idx="137">
                  <c:v>217.14</c:v>
                </c:pt>
                <c:pt idx="138">
                  <c:v>227.55</c:v>
                </c:pt>
                <c:pt idx="139">
                  <c:v>198.65</c:v>
                </c:pt>
                <c:pt idx="140">
                  <c:v>124.38</c:v>
                </c:pt>
                <c:pt idx="141">
                  <c:v>147.31</c:v>
                </c:pt>
                <c:pt idx="142">
                  <c:v>143.13999999999999</c:v>
                </c:pt>
                <c:pt idx="143">
                  <c:v>247.57</c:v>
                </c:pt>
                <c:pt idx="144">
                  <c:v>230.75</c:v>
                </c:pt>
                <c:pt idx="145">
                  <c:v>205.8</c:v>
                </c:pt>
                <c:pt idx="146">
                  <c:v>283.54000000000002</c:v>
                </c:pt>
                <c:pt idx="147">
                  <c:v>162.34</c:v>
                </c:pt>
                <c:pt idx="148">
                  <c:v>163.99</c:v>
                </c:pt>
                <c:pt idx="149">
                  <c:v>212.1</c:v>
                </c:pt>
                <c:pt idx="150">
                  <c:v>210.64</c:v>
                </c:pt>
                <c:pt idx="151">
                  <c:v>268.52999999999997</c:v>
                </c:pt>
                <c:pt idx="152">
                  <c:v>198.86</c:v>
                </c:pt>
                <c:pt idx="153">
                  <c:v>197.82</c:v>
                </c:pt>
                <c:pt idx="154">
                  <c:v>171.18</c:v>
                </c:pt>
                <c:pt idx="155">
                  <c:v>248.85</c:v>
                </c:pt>
                <c:pt idx="156">
                  <c:v>163.87</c:v>
                </c:pt>
                <c:pt idx="157">
                  <c:v>152.6</c:v>
                </c:pt>
                <c:pt idx="158">
                  <c:v>226.15</c:v>
                </c:pt>
                <c:pt idx="159">
                  <c:v>161.65</c:v>
                </c:pt>
                <c:pt idx="160">
                  <c:v>173.07</c:v>
                </c:pt>
                <c:pt idx="161">
                  <c:v>222.74</c:v>
                </c:pt>
                <c:pt idx="162">
                  <c:v>202.44</c:v>
                </c:pt>
                <c:pt idx="163">
                  <c:v>200.37</c:v>
                </c:pt>
                <c:pt idx="164">
                  <c:v>166.31</c:v>
                </c:pt>
                <c:pt idx="165">
                  <c:v>240.12</c:v>
                </c:pt>
                <c:pt idx="166">
                  <c:v>204.83</c:v>
                </c:pt>
                <c:pt idx="167">
                  <c:v>231.75</c:v>
                </c:pt>
                <c:pt idx="168">
                  <c:v>219.96</c:v>
                </c:pt>
                <c:pt idx="169">
                  <c:v>228.46</c:v>
                </c:pt>
                <c:pt idx="170">
                  <c:v>192.72</c:v>
                </c:pt>
                <c:pt idx="171">
                  <c:v>213.49</c:v>
                </c:pt>
                <c:pt idx="172">
                  <c:v>204.78</c:v>
                </c:pt>
                <c:pt idx="173">
                  <c:v>210.47</c:v>
                </c:pt>
                <c:pt idx="174">
                  <c:v>169.27</c:v>
                </c:pt>
                <c:pt idx="175">
                  <c:v>221.33</c:v>
                </c:pt>
                <c:pt idx="176">
                  <c:v>114.04</c:v>
                </c:pt>
                <c:pt idx="177">
                  <c:v>186.81</c:v>
                </c:pt>
                <c:pt idx="178">
                  <c:v>184.4</c:v>
                </c:pt>
                <c:pt idx="179">
                  <c:v>233.91</c:v>
                </c:pt>
                <c:pt idx="180">
                  <c:v>199.09</c:v>
                </c:pt>
                <c:pt idx="181">
                  <c:v>154.63999999999999</c:v>
                </c:pt>
                <c:pt idx="182">
                  <c:v>226.1</c:v>
                </c:pt>
                <c:pt idx="183">
                  <c:v>167.32</c:v>
                </c:pt>
                <c:pt idx="184">
                  <c:v>222.15</c:v>
                </c:pt>
                <c:pt idx="185">
                  <c:v>205.01</c:v>
                </c:pt>
                <c:pt idx="186">
                  <c:v>220.36</c:v>
                </c:pt>
                <c:pt idx="187">
                  <c:v>184.22</c:v>
                </c:pt>
                <c:pt idx="188">
                  <c:v>220.8</c:v>
                </c:pt>
                <c:pt idx="189">
                  <c:v>184.29</c:v>
                </c:pt>
                <c:pt idx="190">
                  <c:v>245.77</c:v>
                </c:pt>
                <c:pt idx="191">
                  <c:v>221.06</c:v>
                </c:pt>
                <c:pt idx="192">
                  <c:v>175.61</c:v>
                </c:pt>
                <c:pt idx="193">
                  <c:v>174.71</c:v>
                </c:pt>
                <c:pt idx="194">
                  <c:v>247.1</c:v>
                </c:pt>
                <c:pt idx="195">
                  <c:v>165.4</c:v>
                </c:pt>
                <c:pt idx="196">
                  <c:v>96.27</c:v>
                </c:pt>
                <c:pt idx="197">
                  <c:v>184.26</c:v>
                </c:pt>
                <c:pt idx="198">
                  <c:v>156.87</c:v>
                </c:pt>
                <c:pt idx="199">
                  <c:v>215.67</c:v>
                </c:pt>
                <c:pt idx="200">
                  <c:v>174.12</c:v>
                </c:pt>
                <c:pt idx="201">
                  <c:v>258.60000000000002</c:v>
                </c:pt>
                <c:pt idx="202">
                  <c:v>223.67</c:v>
                </c:pt>
                <c:pt idx="203">
                  <c:v>176.33</c:v>
                </c:pt>
                <c:pt idx="204">
                  <c:v>158.87</c:v>
                </c:pt>
                <c:pt idx="205">
                  <c:v>172.02</c:v>
                </c:pt>
                <c:pt idx="206">
                  <c:v>226.52</c:v>
                </c:pt>
                <c:pt idx="207">
                  <c:v>265.52</c:v>
                </c:pt>
                <c:pt idx="208">
                  <c:v>246.97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2-42FD-B153-E278DA3E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472384"/>
        <c:axId val="404474024"/>
      </c:barChart>
      <c:catAx>
        <c:axId val="4044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74024"/>
        <c:crosses val="autoZero"/>
        <c:auto val="1"/>
        <c:lblAlgn val="ctr"/>
        <c:lblOffset val="100"/>
        <c:tickMarkSkip val="10"/>
        <c:noMultiLvlLbl val="1"/>
      </c:catAx>
      <c:valAx>
        <c:axId val="404474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AMJ 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7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9814162864252"/>
          <c:y val="0.11536326326406762"/>
          <c:w val="0.6762493996188218"/>
          <c:h val="0.83582920227805779"/>
        </c:manualLayout>
      </c:layout>
      <c:scatterChart>
        <c:scatterStyle val="lineMarker"/>
        <c:varyColors val="0"/>
        <c:ser>
          <c:idx val="3"/>
          <c:order val="0"/>
          <c:tx>
            <c:strRef>
              <c:f>'Euro Alps Combo'!$L$1</c:f>
              <c:strCache>
                <c:ptCount val="1"/>
                <c:pt idx="0">
                  <c:v>Büntgen et al., 2011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Combo'!$L$3:$L$8</c:f>
              <c:numCache>
                <c:formatCode>General</c:formatCode>
                <c:ptCount val="6"/>
                <c:pt idx="0">
                  <c:v>0</c:v>
                </c:pt>
                <c:pt idx="1">
                  <c:v>-6.0400000000000002E-2</c:v>
                </c:pt>
                <c:pt idx="2">
                  <c:v>-0.1208</c:v>
                </c:pt>
                <c:pt idx="3">
                  <c:v>-0.1812</c:v>
                </c:pt>
                <c:pt idx="4">
                  <c:v>-0.24160000000000001</c:v>
                </c:pt>
                <c:pt idx="5">
                  <c:v>-0.30199999999999999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8-47BC-B4F4-6023BCB1E0FF}"/>
            </c:ext>
          </c:extLst>
        </c:ser>
        <c:ser>
          <c:idx val="4"/>
          <c:order val="1"/>
          <c:tx>
            <c:strRef>
              <c:f>'Euro Alps Combo'!$M$1</c:f>
              <c:strCache>
                <c:ptCount val="1"/>
                <c:pt idx="0">
                  <c:v>Amann et al.,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Combo'!$M$3:$M$8</c:f>
              <c:numCache>
                <c:formatCode>General</c:formatCode>
                <c:ptCount val="6"/>
                <c:pt idx="0">
                  <c:v>0</c:v>
                </c:pt>
                <c:pt idx="1">
                  <c:v>-5.1499999999999997E-2</c:v>
                </c:pt>
                <c:pt idx="2">
                  <c:v>-0.10299999999999999</c:v>
                </c:pt>
                <c:pt idx="3">
                  <c:v>-0.1545</c:v>
                </c:pt>
                <c:pt idx="4">
                  <c:v>-0.20599999999999999</c:v>
                </c:pt>
                <c:pt idx="5">
                  <c:v>-0.25750000000000001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8-47BC-B4F4-6023BCB1E0FF}"/>
            </c:ext>
          </c:extLst>
        </c:ser>
        <c:ser>
          <c:idx val="5"/>
          <c:order val="2"/>
          <c:tx>
            <c:strRef>
              <c:f>'Euro Alps Combo'!$N$1</c:f>
              <c:strCache>
                <c:ptCount val="1"/>
                <c:pt idx="0">
                  <c:v>Casty et al., 2005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Combo'!$N$3:$N$8</c:f>
              <c:numCache>
                <c:formatCode>General</c:formatCode>
                <c:ptCount val="6"/>
                <c:pt idx="0">
                  <c:v>0</c:v>
                </c:pt>
                <c:pt idx="1">
                  <c:v>5.5899999999999998E-2</c:v>
                </c:pt>
                <c:pt idx="2">
                  <c:v>0.1118</c:v>
                </c:pt>
                <c:pt idx="3">
                  <c:v>0.16769999999999999</c:v>
                </c:pt>
                <c:pt idx="4">
                  <c:v>0.22359999999999999</c:v>
                </c:pt>
                <c:pt idx="5">
                  <c:v>0.27949999999999997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8-47BC-B4F4-6023BCB1E0FF}"/>
            </c:ext>
          </c:extLst>
        </c:ser>
        <c:ser>
          <c:idx val="0"/>
          <c:order val="3"/>
          <c:tx>
            <c:strRef>
              <c:f>'Euro Alps Combo'!$O$1</c:f>
              <c:strCache>
                <c:ptCount val="1"/>
                <c:pt idx="0">
                  <c:v>Average (with equation)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>
                    <a:alpha val="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232580982757778E-3"/>
                  <c:y val="-5.40083144001791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Combo'!$O$3:$O$8</c:f>
              <c:numCache>
                <c:formatCode>General</c:formatCode>
                <c:ptCount val="6"/>
                <c:pt idx="0">
                  <c:v>0</c:v>
                </c:pt>
                <c:pt idx="1">
                  <c:v>-1.8666666666666668E-2</c:v>
                </c:pt>
                <c:pt idx="2">
                  <c:v>-3.7333333333333336E-2</c:v>
                </c:pt>
                <c:pt idx="3">
                  <c:v>-5.6000000000000001E-2</c:v>
                </c:pt>
                <c:pt idx="4">
                  <c:v>-7.4666666666666673E-2</c:v>
                </c:pt>
                <c:pt idx="5">
                  <c:v>-9.3333333333333338E-2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7-44C8-8277-179AB725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86416"/>
        <c:axId val="569789368"/>
      </c:scatterChart>
      <c:valAx>
        <c:axId val="569786416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89368"/>
        <c:crosses val="autoZero"/>
        <c:crossBetween val="midCat"/>
      </c:valAx>
      <c:valAx>
        <c:axId val="569789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Precipitation change 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(mm/yr)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86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666919542785875"/>
          <c:y val="0.31281052789348845"/>
          <c:w val="0.19372504171951727"/>
          <c:h val="0.49861595527734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9814162864252"/>
          <c:y val="0.11536326326406762"/>
          <c:w val="0.6762493996188218"/>
          <c:h val="0.83582920227805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'Euro Alps Combo'!$C$1</c:f>
              <c:strCache>
                <c:ptCount val="1"/>
                <c:pt idx="0">
                  <c:v>Büntgen et al., 2011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Combo'!$C$3:$C$8</c:f>
              <c:numCache>
                <c:formatCode>General</c:formatCode>
                <c:ptCount val="6"/>
                <c:pt idx="0">
                  <c:v>0</c:v>
                </c:pt>
                <c:pt idx="1">
                  <c:v>1.06E-2</c:v>
                </c:pt>
                <c:pt idx="2">
                  <c:v>2.12E-2</c:v>
                </c:pt>
                <c:pt idx="3">
                  <c:v>3.1800000000000002E-2</c:v>
                </c:pt>
                <c:pt idx="4">
                  <c:v>4.24E-2</c:v>
                </c:pt>
                <c:pt idx="5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F-4B5C-8D95-722C91221001}"/>
            </c:ext>
          </c:extLst>
        </c:ser>
        <c:ser>
          <c:idx val="1"/>
          <c:order val="1"/>
          <c:tx>
            <c:strRef>
              <c:f>'Euro Alps Combo'!$D$1</c:f>
              <c:strCache>
                <c:ptCount val="1"/>
                <c:pt idx="0">
                  <c:v>Frisia et al., 2003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Combo'!$D$3:$D$8</c:f>
              <c:numCache>
                <c:formatCode>General</c:formatCode>
                <c:ptCount val="6"/>
                <c:pt idx="0">
                  <c:v>0</c:v>
                </c:pt>
                <c:pt idx="1">
                  <c:v>0.85050000000000003</c:v>
                </c:pt>
                <c:pt idx="2">
                  <c:v>1.7010000000000001</c:v>
                </c:pt>
                <c:pt idx="3">
                  <c:v>2.5514999999999999</c:v>
                </c:pt>
                <c:pt idx="4">
                  <c:v>3.4020000000000001</c:v>
                </c:pt>
                <c:pt idx="5">
                  <c:v>4.2525000000000004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F-4B5C-8D95-722C91221001}"/>
            </c:ext>
          </c:extLst>
        </c:ser>
        <c:ser>
          <c:idx val="2"/>
          <c:order val="2"/>
          <c:tx>
            <c:strRef>
              <c:f>'Euro Alps Combo'!$E$1</c:f>
              <c:strCache>
                <c:ptCount val="1"/>
                <c:pt idx="0">
                  <c:v>Frisia et al., 2003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Combo'!$E$3:$E$8</c:f>
              <c:numCache>
                <c:formatCode>General</c:formatCode>
                <c:ptCount val="6"/>
                <c:pt idx="0">
                  <c:v>0</c:v>
                </c:pt>
                <c:pt idx="1">
                  <c:v>0.68540000000000001</c:v>
                </c:pt>
                <c:pt idx="2">
                  <c:v>1.3708</c:v>
                </c:pt>
                <c:pt idx="3">
                  <c:v>2.0562</c:v>
                </c:pt>
                <c:pt idx="4">
                  <c:v>2.7416</c:v>
                </c:pt>
                <c:pt idx="5">
                  <c:v>3.427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F-4B5C-8D95-722C91221001}"/>
            </c:ext>
          </c:extLst>
        </c:ser>
        <c:ser>
          <c:idx val="3"/>
          <c:order val="3"/>
          <c:tx>
            <c:strRef>
              <c:f>'Euro Alps Combo'!$F$1</c:f>
              <c:strCache>
                <c:ptCount val="1"/>
                <c:pt idx="0">
                  <c:v>Casty et al., 2005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Combo'!$F$3:$F$8</c:f>
              <c:numCache>
                <c:formatCode>General</c:formatCode>
                <c:ptCount val="6"/>
                <c:pt idx="0">
                  <c:v>0</c:v>
                </c:pt>
                <c:pt idx="1">
                  <c:v>2.0999999999999999E-3</c:v>
                </c:pt>
                <c:pt idx="2">
                  <c:v>4.1999999999999997E-3</c:v>
                </c:pt>
                <c:pt idx="3">
                  <c:v>6.3E-3</c:v>
                </c:pt>
                <c:pt idx="4">
                  <c:v>8.3999999999999995E-3</c:v>
                </c:pt>
                <c:pt idx="5">
                  <c:v>1.0499999999999999E-2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8F-4B5C-8D95-722C91221001}"/>
            </c:ext>
          </c:extLst>
        </c:ser>
        <c:ser>
          <c:idx val="4"/>
          <c:order val="4"/>
          <c:tx>
            <c:strRef>
              <c:f>'Euro Alps Combo'!$G$1</c:f>
              <c:strCache>
                <c:ptCount val="1"/>
                <c:pt idx="0">
                  <c:v>Trachsel et al., 2012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Combo'!$G$3:$G$8</c:f>
              <c:numCache>
                <c:formatCode>General</c:formatCode>
                <c:ptCount val="6"/>
                <c:pt idx="0">
                  <c:v>0</c:v>
                </c:pt>
                <c:pt idx="1">
                  <c:v>2.8E-3</c:v>
                </c:pt>
                <c:pt idx="2">
                  <c:v>5.5999999999999999E-3</c:v>
                </c:pt>
                <c:pt idx="3">
                  <c:v>8.3999999999999995E-3</c:v>
                </c:pt>
                <c:pt idx="4">
                  <c:v>1.12E-2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8F-4B5C-8D95-722C91221001}"/>
            </c:ext>
          </c:extLst>
        </c:ser>
        <c:ser>
          <c:idx val="5"/>
          <c:order val="5"/>
          <c:tx>
            <c:strRef>
              <c:f>'Euro Alps Combo'!$H$1</c:f>
              <c:strCache>
                <c:ptCount val="1"/>
                <c:pt idx="0">
                  <c:v>Trachsel et al., 2012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'Euro Alps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'Euro Alps Combo'!$H$3:$H$8</c:f>
              <c:numCache>
                <c:formatCode>General</c:formatCode>
                <c:ptCount val="6"/>
                <c:pt idx="0">
                  <c:v>0</c:v>
                </c:pt>
                <c:pt idx="1">
                  <c:v>4.5999999999999999E-3</c:v>
                </c:pt>
                <c:pt idx="2">
                  <c:v>9.1999999999999998E-3</c:v>
                </c:pt>
                <c:pt idx="3">
                  <c:v>1.38E-2</c:v>
                </c:pt>
                <c:pt idx="4">
                  <c:v>1.84E-2</c:v>
                </c:pt>
                <c:pt idx="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8F-4B5C-8D95-722C9122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86416"/>
        <c:axId val="569789368"/>
      </c:scatterChart>
      <c:valAx>
        <c:axId val="569786416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89368"/>
        <c:crosses val="autoZero"/>
        <c:crossBetween val="midCat"/>
      </c:valAx>
      <c:valAx>
        <c:axId val="569789368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Change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(^C)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86416"/>
        <c:crosses val="autoZero"/>
        <c:crossBetween val="midCat"/>
        <c:majorUnit val="0.3000000000000000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'Alps Moraine'!$H$2</c:f>
              <c:strCache>
                <c:ptCount val="1"/>
                <c:pt idx="0">
                  <c:v>Moraine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'Alps Moraine'!$H$3:$H$2006</c:f>
              <c:numCache>
                <c:formatCode>General</c:formatCode>
                <c:ptCount val="2004"/>
                <c:pt idx="1434">
                  <c:v>-0.69499999999999995</c:v>
                </c:pt>
                <c:pt idx="1476">
                  <c:v>-1.0920000000000001</c:v>
                </c:pt>
                <c:pt idx="1484">
                  <c:v>-0.55600000000000005</c:v>
                </c:pt>
                <c:pt idx="1546">
                  <c:v>-1.5429999999999999</c:v>
                </c:pt>
                <c:pt idx="1641">
                  <c:v>-1.032</c:v>
                </c:pt>
                <c:pt idx="1661">
                  <c:v>-0.06</c:v>
                </c:pt>
                <c:pt idx="1701">
                  <c:v>-2.605</c:v>
                </c:pt>
                <c:pt idx="1736">
                  <c:v>-0.749</c:v>
                </c:pt>
                <c:pt idx="1750">
                  <c:v>-2.3519999999999999</c:v>
                </c:pt>
                <c:pt idx="1769">
                  <c:v>-0.99199999999999999</c:v>
                </c:pt>
                <c:pt idx="1814">
                  <c:v>-2.5710000000000002</c:v>
                </c:pt>
                <c:pt idx="1822">
                  <c:v>-2.839</c:v>
                </c:pt>
                <c:pt idx="1823">
                  <c:v>-2.59</c:v>
                </c:pt>
                <c:pt idx="1874">
                  <c:v>0.29799999999999999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B-4D07-9804-2B64BCC8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226592"/>
        <c:axId val="614224624"/>
      </c:barChar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4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'Alps Moraine'!$G$3:$G$2006</c:f>
              <c:numCache>
                <c:formatCode>General</c:formatCode>
                <c:ptCount val="2004"/>
                <c:pt idx="0">
                  <c:v>-0.30299999999999999</c:v>
                </c:pt>
                <c:pt idx="1">
                  <c:v>-1.216</c:v>
                </c:pt>
                <c:pt idx="2">
                  <c:v>-2.5409999999999999</c:v>
                </c:pt>
                <c:pt idx="3">
                  <c:v>-3.1259999999999999</c:v>
                </c:pt>
                <c:pt idx="4">
                  <c:v>-2.2530000000000001</c:v>
                </c:pt>
                <c:pt idx="5">
                  <c:v>-1.32</c:v>
                </c:pt>
                <c:pt idx="6">
                  <c:v>-0.878</c:v>
                </c:pt>
                <c:pt idx="7">
                  <c:v>-0.159</c:v>
                </c:pt>
                <c:pt idx="8">
                  <c:v>-0.189</c:v>
                </c:pt>
                <c:pt idx="9">
                  <c:v>-0.76400000000000001</c:v>
                </c:pt>
                <c:pt idx="10">
                  <c:v>-0.95799999999999996</c:v>
                </c:pt>
                <c:pt idx="11">
                  <c:v>-1.1559999999999999</c:v>
                </c:pt>
                <c:pt idx="12">
                  <c:v>-0.184</c:v>
                </c:pt>
                <c:pt idx="13">
                  <c:v>-0.749</c:v>
                </c:pt>
                <c:pt idx="14">
                  <c:v>-0.72399999999999998</c:v>
                </c:pt>
                <c:pt idx="15">
                  <c:v>-0.68</c:v>
                </c:pt>
                <c:pt idx="16">
                  <c:v>-2.7050000000000001</c:v>
                </c:pt>
                <c:pt idx="17">
                  <c:v>-0.22800000000000001</c:v>
                </c:pt>
                <c:pt idx="18">
                  <c:v>-0.82899999999999996</c:v>
                </c:pt>
                <c:pt idx="19">
                  <c:v>-1.8660000000000001</c:v>
                </c:pt>
                <c:pt idx="20">
                  <c:v>-2.65</c:v>
                </c:pt>
                <c:pt idx="21">
                  <c:v>-2.625</c:v>
                </c:pt>
                <c:pt idx="22">
                  <c:v>-2.387</c:v>
                </c:pt>
                <c:pt idx="23">
                  <c:v>-2.0299999999999998</c:v>
                </c:pt>
                <c:pt idx="24">
                  <c:v>-3.0920000000000001</c:v>
                </c:pt>
                <c:pt idx="25">
                  <c:v>-1.891</c:v>
                </c:pt>
                <c:pt idx="26">
                  <c:v>-2.3130000000000002</c:v>
                </c:pt>
                <c:pt idx="27">
                  <c:v>-1.657</c:v>
                </c:pt>
                <c:pt idx="28">
                  <c:v>-1.841</c:v>
                </c:pt>
                <c:pt idx="29">
                  <c:v>-3.33</c:v>
                </c:pt>
                <c:pt idx="30">
                  <c:v>-2.1880000000000002</c:v>
                </c:pt>
                <c:pt idx="31">
                  <c:v>-2.7149999999999999</c:v>
                </c:pt>
                <c:pt idx="32">
                  <c:v>-1.474</c:v>
                </c:pt>
                <c:pt idx="33">
                  <c:v>-1.2310000000000001</c:v>
                </c:pt>
                <c:pt idx="34">
                  <c:v>-0.754</c:v>
                </c:pt>
                <c:pt idx="35">
                  <c:v>0.44700000000000001</c:v>
                </c:pt>
                <c:pt idx="36">
                  <c:v>-0.78900000000000003</c:v>
                </c:pt>
                <c:pt idx="37">
                  <c:v>-0.24299999999999999</c:v>
                </c:pt>
                <c:pt idx="38">
                  <c:v>-0.01</c:v>
                </c:pt>
                <c:pt idx="39">
                  <c:v>0.60499999999999998</c:v>
                </c:pt>
                <c:pt idx="40">
                  <c:v>-0.53600000000000003</c:v>
                </c:pt>
                <c:pt idx="41">
                  <c:v>-0.318</c:v>
                </c:pt>
                <c:pt idx="42">
                  <c:v>0.35199999999999998</c:v>
                </c:pt>
                <c:pt idx="43">
                  <c:v>-4.4999999999999998E-2</c:v>
                </c:pt>
                <c:pt idx="44">
                  <c:v>-0.223</c:v>
                </c:pt>
                <c:pt idx="45">
                  <c:v>-0.39700000000000002</c:v>
                </c:pt>
                <c:pt idx="46">
                  <c:v>0.625</c:v>
                </c:pt>
                <c:pt idx="47">
                  <c:v>1.2310000000000001</c:v>
                </c:pt>
                <c:pt idx="48">
                  <c:v>0.67</c:v>
                </c:pt>
                <c:pt idx="49">
                  <c:v>-0.81899999999999995</c:v>
                </c:pt>
                <c:pt idx="50">
                  <c:v>-0.36699999999999999</c:v>
                </c:pt>
                <c:pt idx="51">
                  <c:v>-0.32300000000000001</c:v>
                </c:pt>
                <c:pt idx="52">
                  <c:v>1.4999999999999999E-2</c:v>
                </c:pt>
                <c:pt idx="53">
                  <c:v>-8.4000000000000005E-2</c:v>
                </c:pt>
                <c:pt idx="54">
                  <c:v>-0.54100000000000004</c:v>
                </c:pt>
                <c:pt idx="55">
                  <c:v>0.46200000000000002</c:v>
                </c:pt>
                <c:pt idx="56">
                  <c:v>-1.3149999999999999</c:v>
                </c:pt>
                <c:pt idx="57">
                  <c:v>-2.1240000000000001</c:v>
                </c:pt>
                <c:pt idx="58">
                  <c:v>-0.33200000000000002</c:v>
                </c:pt>
                <c:pt idx="59">
                  <c:v>-1.5780000000000001</c:v>
                </c:pt>
                <c:pt idx="60">
                  <c:v>-0.218</c:v>
                </c:pt>
                <c:pt idx="61">
                  <c:v>0.61</c:v>
                </c:pt>
                <c:pt idx="62">
                  <c:v>-0.68</c:v>
                </c:pt>
                <c:pt idx="63">
                  <c:v>-0.80400000000000005</c:v>
                </c:pt>
                <c:pt idx="64">
                  <c:v>-0.68</c:v>
                </c:pt>
                <c:pt idx="65">
                  <c:v>-0.85399999999999998</c:v>
                </c:pt>
                <c:pt idx="66">
                  <c:v>-8.4000000000000005E-2</c:v>
                </c:pt>
                <c:pt idx="67">
                  <c:v>0.82899999999999996</c:v>
                </c:pt>
                <c:pt idx="68">
                  <c:v>-5.5E-2</c:v>
                </c:pt>
                <c:pt idx="69">
                  <c:v>-0.46100000000000002</c:v>
                </c:pt>
                <c:pt idx="70">
                  <c:v>-0.74399999999999999</c:v>
                </c:pt>
                <c:pt idx="71">
                  <c:v>-1.107</c:v>
                </c:pt>
                <c:pt idx="72">
                  <c:v>-0.64</c:v>
                </c:pt>
                <c:pt idx="73">
                  <c:v>-0.45200000000000001</c:v>
                </c:pt>
                <c:pt idx="74">
                  <c:v>-1.32</c:v>
                </c:pt>
                <c:pt idx="75">
                  <c:v>-0.754</c:v>
                </c:pt>
                <c:pt idx="76">
                  <c:v>-1.1559999999999999</c:v>
                </c:pt>
                <c:pt idx="77">
                  <c:v>-1.623</c:v>
                </c:pt>
                <c:pt idx="78">
                  <c:v>-1.8660000000000001</c:v>
                </c:pt>
                <c:pt idx="79">
                  <c:v>-1.6819999999999999</c:v>
                </c:pt>
                <c:pt idx="80">
                  <c:v>-1.9159999999999999</c:v>
                </c:pt>
                <c:pt idx="81">
                  <c:v>-2.3820000000000001</c:v>
                </c:pt>
                <c:pt idx="82">
                  <c:v>-1.012</c:v>
                </c:pt>
                <c:pt idx="83">
                  <c:v>-1.4339999999999999</c:v>
                </c:pt>
                <c:pt idx="84">
                  <c:v>-2.2029999999999998</c:v>
                </c:pt>
                <c:pt idx="85">
                  <c:v>-0.70499999999999996</c:v>
                </c:pt>
                <c:pt idx="86">
                  <c:v>-0.64500000000000002</c:v>
                </c:pt>
                <c:pt idx="87">
                  <c:v>-0.496</c:v>
                </c:pt>
                <c:pt idx="88">
                  <c:v>0.41199999999999998</c:v>
                </c:pt>
                <c:pt idx="89">
                  <c:v>0.39700000000000002</c:v>
                </c:pt>
                <c:pt idx="90">
                  <c:v>-1.7070000000000001</c:v>
                </c:pt>
                <c:pt idx="91">
                  <c:v>-0.57099999999999995</c:v>
                </c:pt>
                <c:pt idx="92">
                  <c:v>-0.61499999999999999</c:v>
                </c:pt>
                <c:pt idx="93">
                  <c:v>-1.5089999999999999</c:v>
                </c:pt>
                <c:pt idx="94">
                  <c:v>-2.923</c:v>
                </c:pt>
                <c:pt idx="95">
                  <c:v>-2.2730000000000001</c:v>
                </c:pt>
                <c:pt idx="96">
                  <c:v>-1.4890000000000001</c:v>
                </c:pt>
                <c:pt idx="97">
                  <c:v>-0.89300000000000002</c:v>
                </c:pt>
                <c:pt idx="98">
                  <c:v>-1.365</c:v>
                </c:pt>
                <c:pt idx="99">
                  <c:v>-1.5189999999999999</c:v>
                </c:pt>
                <c:pt idx="100">
                  <c:v>-1.7370000000000001</c:v>
                </c:pt>
                <c:pt idx="101">
                  <c:v>0.13400000000000001</c:v>
                </c:pt>
                <c:pt idx="102">
                  <c:v>-0.34699999999999998</c:v>
                </c:pt>
                <c:pt idx="103">
                  <c:v>-0.63500000000000001</c:v>
                </c:pt>
                <c:pt idx="104">
                  <c:v>-1.0069999999999999</c:v>
                </c:pt>
                <c:pt idx="105">
                  <c:v>8.8999999999999996E-2</c:v>
                </c:pt>
                <c:pt idx="106">
                  <c:v>-1.246</c:v>
                </c:pt>
                <c:pt idx="107">
                  <c:v>-1.0720000000000001</c:v>
                </c:pt>
                <c:pt idx="108">
                  <c:v>-0.67500000000000004</c:v>
                </c:pt>
                <c:pt idx="109">
                  <c:v>-1.6870000000000001</c:v>
                </c:pt>
                <c:pt idx="110">
                  <c:v>-0.92300000000000004</c:v>
                </c:pt>
                <c:pt idx="111">
                  <c:v>-0.873</c:v>
                </c:pt>
                <c:pt idx="112">
                  <c:v>-1.0620000000000001</c:v>
                </c:pt>
                <c:pt idx="113">
                  <c:v>-1.786</c:v>
                </c:pt>
                <c:pt idx="114">
                  <c:v>0.01</c:v>
                </c:pt>
                <c:pt idx="115">
                  <c:v>-0.55100000000000005</c:v>
                </c:pt>
                <c:pt idx="116">
                  <c:v>-1.0669999999999999</c:v>
                </c:pt>
                <c:pt idx="117">
                  <c:v>-0.6</c:v>
                </c:pt>
                <c:pt idx="118">
                  <c:v>-1.603</c:v>
                </c:pt>
                <c:pt idx="119">
                  <c:v>-1.33</c:v>
                </c:pt>
                <c:pt idx="120">
                  <c:v>-0.48099999999999998</c:v>
                </c:pt>
                <c:pt idx="121">
                  <c:v>-0.96299999999999997</c:v>
                </c:pt>
                <c:pt idx="122">
                  <c:v>-0.71499999999999997</c:v>
                </c:pt>
                <c:pt idx="123">
                  <c:v>-1.806</c:v>
                </c:pt>
                <c:pt idx="124">
                  <c:v>-1.712</c:v>
                </c:pt>
                <c:pt idx="125">
                  <c:v>-0.94799999999999995</c:v>
                </c:pt>
                <c:pt idx="126">
                  <c:v>-1.2310000000000001</c:v>
                </c:pt>
                <c:pt idx="127">
                  <c:v>-0.89800000000000002</c:v>
                </c:pt>
                <c:pt idx="128">
                  <c:v>-1.151</c:v>
                </c:pt>
                <c:pt idx="129">
                  <c:v>-0.48599999999999999</c:v>
                </c:pt>
                <c:pt idx="130">
                  <c:v>-1.9159999999999999</c:v>
                </c:pt>
                <c:pt idx="131">
                  <c:v>-0.64500000000000002</c:v>
                </c:pt>
                <c:pt idx="132">
                  <c:v>-1.2549999999999999</c:v>
                </c:pt>
                <c:pt idx="133">
                  <c:v>-1.1859999999999999</c:v>
                </c:pt>
                <c:pt idx="134">
                  <c:v>-0.36199999999999999</c:v>
                </c:pt>
                <c:pt idx="135">
                  <c:v>-0.501</c:v>
                </c:pt>
                <c:pt idx="136">
                  <c:v>-1.657</c:v>
                </c:pt>
                <c:pt idx="137">
                  <c:v>-0.94799999999999995</c:v>
                </c:pt>
                <c:pt idx="138">
                  <c:v>-1.7170000000000001</c:v>
                </c:pt>
                <c:pt idx="139">
                  <c:v>-0.39700000000000002</c:v>
                </c:pt>
                <c:pt idx="140">
                  <c:v>-0.23799999999999999</c:v>
                </c:pt>
                <c:pt idx="141">
                  <c:v>-0.63</c:v>
                </c:pt>
                <c:pt idx="142">
                  <c:v>-0.93300000000000005</c:v>
                </c:pt>
                <c:pt idx="143">
                  <c:v>-0.77400000000000002</c:v>
                </c:pt>
                <c:pt idx="144">
                  <c:v>-1.464</c:v>
                </c:pt>
                <c:pt idx="145">
                  <c:v>-0.81399999999999995</c:v>
                </c:pt>
                <c:pt idx="146">
                  <c:v>-1.653</c:v>
                </c:pt>
                <c:pt idx="147">
                  <c:v>0.223</c:v>
                </c:pt>
                <c:pt idx="148">
                  <c:v>-1.677</c:v>
                </c:pt>
                <c:pt idx="149">
                  <c:v>-1.2010000000000001</c:v>
                </c:pt>
                <c:pt idx="150">
                  <c:v>-1.9450000000000001</c:v>
                </c:pt>
                <c:pt idx="151">
                  <c:v>-1.042</c:v>
                </c:pt>
                <c:pt idx="152">
                  <c:v>-1.657</c:v>
                </c:pt>
                <c:pt idx="153">
                  <c:v>-0.98799999999999999</c:v>
                </c:pt>
                <c:pt idx="154">
                  <c:v>-1.171</c:v>
                </c:pt>
                <c:pt idx="155">
                  <c:v>-1.891</c:v>
                </c:pt>
                <c:pt idx="156">
                  <c:v>-2.1840000000000002</c:v>
                </c:pt>
                <c:pt idx="157">
                  <c:v>-1.593</c:v>
                </c:pt>
                <c:pt idx="158">
                  <c:v>-1.623</c:v>
                </c:pt>
                <c:pt idx="159">
                  <c:v>-1.901</c:v>
                </c:pt>
                <c:pt idx="160">
                  <c:v>-1.6479999999999999</c:v>
                </c:pt>
                <c:pt idx="161">
                  <c:v>-1.4990000000000001</c:v>
                </c:pt>
                <c:pt idx="162">
                  <c:v>-2.3820000000000001</c:v>
                </c:pt>
                <c:pt idx="163">
                  <c:v>-1.385</c:v>
                </c:pt>
                <c:pt idx="164">
                  <c:v>-1.6080000000000001</c:v>
                </c:pt>
                <c:pt idx="165">
                  <c:v>-1.772</c:v>
                </c:pt>
                <c:pt idx="166">
                  <c:v>-1.8859999999999999</c:v>
                </c:pt>
                <c:pt idx="167">
                  <c:v>-1.5189999999999999</c:v>
                </c:pt>
                <c:pt idx="168">
                  <c:v>-1.504</c:v>
                </c:pt>
                <c:pt idx="169">
                  <c:v>-2.1040000000000001</c:v>
                </c:pt>
                <c:pt idx="170">
                  <c:v>-1.782</c:v>
                </c:pt>
                <c:pt idx="171">
                  <c:v>-1.8460000000000001</c:v>
                </c:pt>
                <c:pt idx="172">
                  <c:v>-2.1880000000000002</c:v>
                </c:pt>
                <c:pt idx="173">
                  <c:v>-1.9350000000000001</c:v>
                </c:pt>
                <c:pt idx="174">
                  <c:v>-2.129</c:v>
                </c:pt>
                <c:pt idx="175">
                  <c:v>-1.722</c:v>
                </c:pt>
                <c:pt idx="176">
                  <c:v>-1.7569999999999999</c:v>
                </c:pt>
                <c:pt idx="177">
                  <c:v>-2.1539999999999999</c:v>
                </c:pt>
                <c:pt idx="178">
                  <c:v>-2.149</c:v>
                </c:pt>
                <c:pt idx="179">
                  <c:v>-2.605</c:v>
                </c:pt>
                <c:pt idx="180">
                  <c:v>-1.925</c:v>
                </c:pt>
                <c:pt idx="181">
                  <c:v>-0.74399999999999999</c:v>
                </c:pt>
                <c:pt idx="182">
                  <c:v>-0.46600000000000003</c:v>
                </c:pt>
                <c:pt idx="183">
                  <c:v>-0.625</c:v>
                </c:pt>
                <c:pt idx="184">
                  <c:v>-1.012</c:v>
                </c:pt>
                <c:pt idx="185">
                  <c:v>-0.76400000000000001</c:v>
                </c:pt>
                <c:pt idx="186">
                  <c:v>-1.4390000000000001</c:v>
                </c:pt>
                <c:pt idx="187">
                  <c:v>-1.6279999999999999</c:v>
                </c:pt>
                <c:pt idx="188">
                  <c:v>-1.2110000000000001</c:v>
                </c:pt>
                <c:pt idx="189">
                  <c:v>-0.501</c:v>
                </c:pt>
                <c:pt idx="190">
                  <c:v>-0.56599999999999995</c:v>
                </c:pt>
                <c:pt idx="191">
                  <c:v>-0.21299999999999999</c:v>
                </c:pt>
                <c:pt idx="192">
                  <c:v>-0.20300000000000001</c:v>
                </c:pt>
                <c:pt idx="193">
                  <c:v>-0.27800000000000002</c:v>
                </c:pt>
                <c:pt idx="194">
                  <c:v>-0.23300000000000001</c:v>
                </c:pt>
                <c:pt idx="195">
                  <c:v>0.35199999999999998</c:v>
                </c:pt>
                <c:pt idx="196">
                  <c:v>0.51600000000000001</c:v>
                </c:pt>
                <c:pt idx="197">
                  <c:v>0.73499999999999999</c:v>
                </c:pt>
                <c:pt idx="198">
                  <c:v>-0.51100000000000001</c:v>
                </c:pt>
                <c:pt idx="199">
                  <c:v>-0.39700000000000002</c:v>
                </c:pt>
                <c:pt idx="200">
                  <c:v>-1.161</c:v>
                </c:pt>
                <c:pt idx="201">
                  <c:v>-1.171</c:v>
                </c:pt>
                <c:pt idx="202">
                  <c:v>-1.31</c:v>
                </c:pt>
                <c:pt idx="203">
                  <c:v>-1.871</c:v>
                </c:pt>
                <c:pt idx="204">
                  <c:v>-1.593</c:v>
                </c:pt>
                <c:pt idx="205">
                  <c:v>-2.0590000000000002</c:v>
                </c:pt>
                <c:pt idx="206">
                  <c:v>-2.1589999999999998</c:v>
                </c:pt>
                <c:pt idx="207">
                  <c:v>-2.4609999999999999</c:v>
                </c:pt>
                <c:pt idx="208">
                  <c:v>-2.6349999999999998</c:v>
                </c:pt>
                <c:pt idx="209">
                  <c:v>-0.7</c:v>
                </c:pt>
                <c:pt idx="210">
                  <c:v>-1.4139999999999999</c:v>
                </c:pt>
                <c:pt idx="211">
                  <c:v>-0.96799999999999997</c:v>
                </c:pt>
                <c:pt idx="212">
                  <c:v>-0.51600000000000001</c:v>
                </c:pt>
                <c:pt idx="213">
                  <c:v>-0.36199999999999999</c:v>
                </c:pt>
                <c:pt idx="214">
                  <c:v>-0.57599999999999996</c:v>
                </c:pt>
                <c:pt idx="215">
                  <c:v>-0.91800000000000004</c:v>
                </c:pt>
                <c:pt idx="216">
                  <c:v>-0.95799999999999996</c:v>
                </c:pt>
                <c:pt idx="217">
                  <c:v>-0.39200000000000002</c:v>
                </c:pt>
                <c:pt idx="218">
                  <c:v>-1.0820000000000001</c:v>
                </c:pt>
                <c:pt idx="219">
                  <c:v>-2.04</c:v>
                </c:pt>
                <c:pt idx="220">
                  <c:v>-1.623</c:v>
                </c:pt>
                <c:pt idx="221">
                  <c:v>-1.772</c:v>
                </c:pt>
                <c:pt idx="222">
                  <c:v>-0.88300000000000001</c:v>
                </c:pt>
                <c:pt idx="223">
                  <c:v>-1.7669999999999999</c:v>
                </c:pt>
                <c:pt idx="224">
                  <c:v>-0.96299999999999997</c:v>
                </c:pt>
                <c:pt idx="225">
                  <c:v>-0.318</c:v>
                </c:pt>
                <c:pt idx="226">
                  <c:v>1.4999999999999999E-2</c:v>
                </c:pt>
                <c:pt idx="227">
                  <c:v>-0.83899999999999997</c:v>
                </c:pt>
                <c:pt idx="228">
                  <c:v>-0.76400000000000001</c:v>
                </c:pt>
                <c:pt idx="229">
                  <c:v>-0.83899999999999997</c:v>
                </c:pt>
                <c:pt idx="230">
                  <c:v>-1.3149999999999999</c:v>
                </c:pt>
                <c:pt idx="231">
                  <c:v>-0.94799999999999995</c:v>
                </c:pt>
                <c:pt idx="232">
                  <c:v>-1.4239999999999999</c:v>
                </c:pt>
                <c:pt idx="233">
                  <c:v>-0.83399999999999996</c:v>
                </c:pt>
                <c:pt idx="234">
                  <c:v>-0.11899999999999999</c:v>
                </c:pt>
                <c:pt idx="235">
                  <c:v>0.67</c:v>
                </c:pt>
                <c:pt idx="236">
                  <c:v>0.25800000000000001</c:v>
                </c:pt>
                <c:pt idx="237">
                  <c:v>-0.99199999999999999</c:v>
                </c:pt>
                <c:pt idx="238">
                  <c:v>-0.52600000000000002</c:v>
                </c:pt>
                <c:pt idx="239">
                  <c:v>0.38200000000000001</c:v>
                </c:pt>
                <c:pt idx="240">
                  <c:v>0.154</c:v>
                </c:pt>
                <c:pt idx="241">
                  <c:v>-0.57599999999999996</c:v>
                </c:pt>
                <c:pt idx="242">
                  <c:v>0.44700000000000001</c:v>
                </c:pt>
                <c:pt idx="243">
                  <c:v>-0.25800000000000001</c:v>
                </c:pt>
                <c:pt idx="244">
                  <c:v>-0.84399999999999997</c:v>
                </c:pt>
                <c:pt idx="245">
                  <c:v>0.54100000000000004</c:v>
                </c:pt>
                <c:pt idx="246">
                  <c:v>0.16900000000000001</c:v>
                </c:pt>
                <c:pt idx="247">
                  <c:v>-0.20799999999999999</c:v>
                </c:pt>
                <c:pt idx="248">
                  <c:v>0.20799999999999999</c:v>
                </c:pt>
                <c:pt idx="249">
                  <c:v>0.53100000000000003</c:v>
                </c:pt>
                <c:pt idx="250">
                  <c:v>-8.4000000000000005E-2</c:v>
                </c:pt>
                <c:pt idx="251">
                  <c:v>-2.0840000000000001</c:v>
                </c:pt>
                <c:pt idx="252">
                  <c:v>-0.51100000000000001</c:v>
                </c:pt>
                <c:pt idx="253">
                  <c:v>-0.94799999999999995</c:v>
                </c:pt>
                <c:pt idx="254">
                  <c:v>-0.72399999999999998</c:v>
                </c:pt>
                <c:pt idx="255">
                  <c:v>-0.40200000000000002</c:v>
                </c:pt>
                <c:pt idx="256">
                  <c:v>-0.89300000000000002</c:v>
                </c:pt>
                <c:pt idx="257">
                  <c:v>-0.66500000000000004</c:v>
                </c:pt>
                <c:pt idx="258">
                  <c:v>-1.8560000000000001</c:v>
                </c:pt>
                <c:pt idx="259">
                  <c:v>-1.4239999999999999</c:v>
                </c:pt>
                <c:pt idx="260">
                  <c:v>-1.925</c:v>
                </c:pt>
                <c:pt idx="261">
                  <c:v>-0.85799999999999998</c:v>
                </c:pt>
                <c:pt idx="262">
                  <c:v>-0.71</c:v>
                </c:pt>
                <c:pt idx="263">
                  <c:v>-1.6719999999999999</c:v>
                </c:pt>
                <c:pt idx="264">
                  <c:v>-1.7370000000000001</c:v>
                </c:pt>
                <c:pt idx="265">
                  <c:v>-1.5580000000000001</c:v>
                </c:pt>
                <c:pt idx="266">
                  <c:v>-2.0990000000000002</c:v>
                </c:pt>
                <c:pt idx="267">
                  <c:v>-1.5229999999999999</c:v>
                </c:pt>
                <c:pt idx="268">
                  <c:v>-2.2879999999999998</c:v>
                </c:pt>
                <c:pt idx="269">
                  <c:v>-2.7149999999999999</c:v>
                </c:pt>
                <c:pt idx="270">
                  <c:v>-2.2530000000000001</c:v>
                </c:pt>
                <c:pt idx="271">
                  <c:v>-1.796</c:v>
                </c:pt>
                <c:pt idx="272">
                  <c:v>-1.454</c:v>
                </c:pt>
                <c:pt idx="273">
                  <c:v>-1.2749999999999999</c:v>
                </c:pt>
                <c:pt idx="274">
                  <c:v>-1.28</c:v>
                </c:pt>
                <c:pt idx="275">
                  <c:v>-0.29299999999999998</c:v>
                </c:pt>
                <c:pt idx="276">
                  <c:v>0.248</c:v>
                </c:pt>
                <c:pt idx="277">
                  <c:v>0.02</c:v>
                </c:pt>
                <c:pt idx="278">
                  <c:v>-0.104</c:v>
                </c:pt>
                <c:pt idx="279">
                  <c:v>-0.51600000000000001</c:v>
                </c:pt>
                <c:pt idx="280">
                  <c:v>-0.72399999999999998</c:v>
                </c:pt>
                <c:pt idx="281">
                  <c:v>-0.124</c:v>
                </c:pt>
                <c:pt idx="282">
                  <c:v>0.437</c:v>
                </c:pt>
                <c:pt idx="283">
                  <c:v>-0.72399999999999998</c:v>
                </c:pt>
                <c:pt idx="284">
                  <c:v>-0.73899999999999999</c:v>
                </c:pt>
                <c:pt idx="285">
                  <c:v>-0.80400000000000005</c:v>
                </c:pt>
                <c:pt idx="286">
                  <c:v>-0.78400000000000003</c:v>
                </c:pt>
                <c:pt idx="287">
                  <c:v>-0.88300000000000001</c:v>
                </c:pt>
                <c:pt idx="288">
                  <c:v>-1.1859999999999999</c:v>
                </c:pt>
                <c:pt idx="289">
                  <c:v>-0.48599999999999999</c:v>
                </c:pt>
                <c:pt idx="290">
                  <c:v>-1.29</c:v>
                </c:pt>
                <c:pt idx="291">
                  <c:v>-0.72899999999999998</c:v>
                </c:pt>
                <c:pt idx="292">
                  <c:v>-0.432</c:v>
                </c:pt>
                <c:pt idx="293">
                  <c:v>-1.6180000000000001</c:v>
                </c:pt>
                <c:pt idx="294">
                  <c:v>-1.5229999999999999</c:v>
                </c:pt>
                <c:pt idx="295">
                  <c:v>-0.65</c:v>
                </c:pt>
                <c:pt idx="296">
                  <c:v>-0.47099999999999997</c:v>
                </c:pt>
                <c:pt idx="297">
                  <c:v>-0.54100000000000004</c:v>
                </c:pt>
                <c:pt idx="298">
                  <c:v>-1.4590000000000001</c:v>
                </c:pt>
                <c:pt idx="299">
                  <c:v>-1.752</c:v>
                </c:pt>
                <c:pt idx="300">
                  <c:v>-1.2649999999999999</c:v>
                </c:pt>
                <c:pt idx="301">
                  <c:v>-0.64</c:v>
                </c:pt>
                <c:pt idx="302">
                  <c:v>-1.593</c:v>
                </c:pt>
                <c:pt idx="303">
                  <c:v>-0.94799999999999995</c:v>
                </c:pt>
                <c:pt idx="304">
                  <c:v>-0.88300000000000001</c:v>
                </c:pt>
                <c:pt idx="305">
                  <c:v>-1.2949999999999999</c:v>
                </c:pt>
                <c:pt idx="306">
                  <c:v>-1.181</c:v>
                </c:pt>
                <c:pt idx="307">
                  <c:v>-1.1559999999999999</c:v>
                </c:pt>
                <c:pt idx="308">
                  <c:v>-1.871</c:v>
                </c:pt>
                <c:pt idx="309">
                  <c:v>-1.97</c:v>
                </c:pt>
                <c:pt idx="310">
                  <c:v>-1.355</c:v>
                </c:pt>
                <c:pt idx="311">
                  <c:v>-1.087</c:v>
                </c:pt>
                <c:pt idx="312">
                  <c:v>-1.077</c:v>
                </c:pt>
                <c:pt idx="313">
                  <c:v>-1.236</c:v>
                </c:pt>
                <c:pt idx="314">
                  <c:v>-0.56100000000000005</c:v>
                </c:pt>
                <c:pt idx="315">
                  <c:v>-0.93300000000000005</c:v>
                </c:pt>
                <c:pt idx="316">
                  <c:v>-1.782</c:v>
                </c:pt>
                <c:pt idx="317">
                  <c:v>-1.097</c:v>
                </c:pt>
                <c:pt idx="318">
                  <c:v>-1.1559999999999999</c:v>
                </c:pt>
                <c:pt idx="319">
                  <c:v>-1.131</c:v>
                </c:pt>
                <c:pt idx="320">
                  <c:v>-1.4039999999999999</c:v>
                </c:pt>
                <c:pt idx="321">
                  <c:v>-1.4239999999999999</c:v>
                </c:pt>
                <c:pt idx="322">
                  <c:v>-1.2949999999999999</c:v>
                </c:pt>
                <c:pt idx="323">
                  <c:v>-1.653</c:v>
                </c:pt>
                <c:pt idx="324">
                  <c:v>-0.26300000000000001</c:v>
                </c:pt>
                <c:pt idx="325">
                  <c:v>-0.94299999999999995</c:v>
                </c:pt>
                <c:pt idx="326">
                  <c:v>-2.2229999999999999</c:v>
                </c:pt>
                <c:pt idx="327">
                  <c:v>-2.585</c:v>
                </c:pt>
                <c:pt idx="328">
                  <c:v>-1.7470000000000001</c:v>
                </c:pt>
                <c:pt idx="329">
                  <c:v>-2.2480000000000002</c:v>
                </c:pt>
                <c:pt idx="330">
                  <c:v>-1.8859999999999999</c:v>
                </c:pt>
                <c:pt idx="331">
                  <c:v>-1.4890000000000001</c:v>
                </c:pt>
                <c:pt idx="332">
                  <c:v>-1.712</c:v>
                </c:pt>
                <c:pt idx="333">
                  <c:v>-2.774</c:v>
                </c:pt>
                <c:pt idx="334">
                  <c:v>-1.94</c:v>
                </c:pt>
                <c:pt idx="335">
                  <c:v>-2.5110000000000001</c:v>
                </c:pt>
                <c:pt idx="336">
                  <c:v>-1.9450000000000001</c:v>
                </c:pt>
                <c:pt idx="337">
                  <c:v>-1.9350000000000001</c:v>
                </c:pt>
                <c:pt idx="338">
                  <c:v>-2.3769999999999998</c:v>
                </c:pt>
                <c:pt idx="339">
                  <c:v>-2.0590000000000002</c:v>
                </c:pt>
                <c:pt idx="340">
                  <c:v>-2.1240000000000001</c:v>
                </c:pt>
                <c:pt idx="341">
                  <c:v>-1.399</c:v>
                </c:pt>
                <c:pt idx="342">
                  <c:v>-1.514</c:v>
                </c:pt>
                <c:pt idx="343">
                  <c:v>-1.7769999999999999</c:v>
                </c:pt>
                <c:pt idx="344">
                  <c:v>-1.786</c:v>
                </c:pt>
                <c:pt idx="345">
                  <c:v>-1.454</c:v>
                </c:pt>
                <c:pt idx="346">
                  <c:v>-0.55100000000000005</c:v>
                </c:pt>
                <c:pt idx="347">
                  <c:v>-0.35199999999999998</c:v>
                </c:pt>
                <c:pt idx="348">
                  <c:v>-0.56100000000000005</c:v>
                </c:pt>
                <c:pt idx="349">
                  <c:v>-2.0840000000000001</c:v>
                </c:pt>
                <c:pt idx="350">
                  <c:v>-1.6180000000000001</c:v>
                </c:pt>
                <c:pt idx="351">
                  <c:v>-2.069</c:v>
                </c:pt>
                <c:pt idx="352">
                  <c:v>-2.238</c:v>
                </c:pt>
                <c:pt idx="353">
                  <c:v>-1.881</c:v>
                </c:pt>
                <c:pt idx="354">
                  <c:v>-2.0350000000000001</c:v>
                </c:pt>
                <c:pt idx="355">
                  <c:v>-1.702</c:v>
                </c:pt>
                <c:pt idx="356">
                  <c:v>-2.4470000000000001</c:v>
                </c:pt>
                <c:pt idx="357">
                  <c:v>-2.63</c:v>
                </c:pt>
                <c:pt idx="358">
                  <c:v>-2.3130000000000002</c:v>
                </c:pt>
                <c:pt idx="359">
                  <c:v>-2.238</c:v>
                </c:pt>
                <c:pt idx="360">
                  <c:v>-2.2429999999999999</c:v>
                </c:pt>
                <c:pt idx="361">
                  <c:v>-1.6180000000000001</c:v>
                </c:pt>
                <c:pt idx="362">
                  <c:v>-1.5229999999999999</c:v>
                </c:pt>
                <c:pt idx="363">
                  <c:v>-1.2110000000000001</c:v>
                </c:pt>
                <c:pt idx="364">
                  <c:v>-1.6719999999999999</c:v>
                </c:pt>
                <c:pt idx="365">
                  <c:v>-2.3969999999999998</c:v>
                </c:pt>
                <c:pt idx="366">
                  <c:v>-1.484</c:v>
                </c:pt>
                <c:pt idx="367">
                  <c:v>-1.643</c:v>
                </c:pt>
                <c:pt idx="368">
                  <c:v>-2.1739999999999999</c:v>
                </c:pt>
                <c:pt idx="369">
                  <c:v>-2.7050000000000001</c:v>
                </c:pt>
                <c:pt idx="370">
                  <c:v>-2.1789999999999998</c:v>
                </c:pt>
                <c:pt idx="371">
                  <c:v>-1.335</c:v>
                </c:pt>
                <c:pt idx="372">
                  <c:v>-1.4239999999999999</c:v>
                </c:pt>
                <c:pt idx="373">
                  <c:v>-1.002</c:v>
                </c:pt>
                <c:pt idx="374">
                  <c:v>-1.409</c:v>
                </c:pt>
                <c:pt idx="375">
                  <c:v>-0.92300000000000004</c:v>
                </c:pt>
                <c:pt idx="376">
                  <c:v>-3.2309999999999999</c:v>
                </c:pt>
                <c:pt idx="377">
                  <c:v>-1.012</c:v>
                </c:pt>
                <c:pt idx="378">
                  <c:v>-1.8360000000000001</c:v>
                </c:pt>
                <c:pt idx="379">
                  <c:v>-1.429</c:v>
                </c:pt>
                <c:pt idx="380">
                  <c:v>-0.98799999999999999</c:v>
                </c:pt>
                <c:pt idx="381">
                  <c:v>-2.0590000000000002</c:v>
                </c:pt>
                <c:pt idx="382">
                  <c:v>-1.4390000000000001</c:v>
                </c:pt>
                <c:pt idx="383">
                  <c:v>-1.335</c:v>
                </c:pt>
                <c:pt idx="384">
                  <c:v>-1.9650000000000001</c:v>
                </c:pt>
                <c:pt idx="385">
                  <c:v>-1.335</c:v>
                </c:pt>
                <c:pt idx="386">
                  <c:v>-1.528</c:v>
                </c:pt>
                <c:pt idx="387">
                  <c:v>-1.012</c:v>
                </c:pt>
                <c:pt idx="388">
                  <c:v>-2.1880000000000002</c:v>
                </c:pt>
                <c:pt idx="389">
                  <c:v>-2.4319999999999999</c:v>
                </c:pt>
                <c:pt idx="390">
                  <c:v>-2.5760000000000001</c:v>
                </c:pt>
                <c:pt idx="391">
                  <c:v>-1.782</c:v>
                </c:pt>
                <c:pt idx="392">
                  <c:v>-2.298</c:v>
                </c:pt>
                <c:pt idx="393">
                  <c:v>-2.2879999999999998</c:v>
                </c:pt>
                <c:pt idx="394">
                  <c:v>-2.4369999999999998</c:v>
                </c:pt>
                <c:pt idx="395">
                  <c:v>-2.0590000000000002</c:v>
                </c:pt>
                <c:pt idx="396">
                  <c:v>-2.6949999999999998</c:v>
                </c:pt>
                <c:pt idx="397">
                  <c:v>-2.1240000000000001</c:v>
                </c:pt>
                <c:pt idx="398">
                  <c:v>-2.2429999999999999</c:v>
                </c:pt>
                <c:pt idx="399">
                  <c:v>-2.4169999999999998</c:v>
                </c:pt>
                <c:pt idx="400">
                  <c:v>-1.216</c:v>
                </c:pt>
                <c:pt idx="401">
                  <c:v>-1.9450000000000001</c:v>
                </c:pt>
                <c:pt idx="402">
                  <c:v>-1.4690000000000001</c:v>
                </c:pt>
                <c:pt idx="403">
                  <c:v>-1.762</c:v>
                </c:pt>
                <c:pt idx="404">
                  <c:v>-1.0069999999999999</c:v>
                </c:pt>
                <c:pt idx="405">
                  <c:v>-1.1459999999999999</c:v>
                </c:pt>
                <c:pt idx="406">
                  <c:v>-1.603</c:v>
                </c:pt>
                <c:pt idx="407">
                  <c:v>-1.1459999999999999</c:v>
                </c:pt>
                <c:pt idx="408">
                  <c:v>-1.181</c:v>
                </c:pt>
                <c:pt idx="409">
                  <c:v>-1.1120000000000001</c:v>
                </c:pt>
                <c:pt idx="410">
                  <c:v>-1.8959999999999999</c:v>
                </c:pt>
                <c:pt idx="411">
                  <c:v>-1.6919999999999999</c:v>
                </c:pt>
                <c:pt idx="412">
                  <c:v>-1.246</c:v>
                </c:pt>
                <c:pt idx="413">
                  <c:v>-1.881</c:v>
                </c:pt>
                <c:pt idx="414">
                  <c:v>-2.4910000000000001</c:v>
                </c:pt>
                <c:pt idx="415">
                  <c:v>-2.65</c:v>
                </c:pt>
                <c:pt idx="416">
                  <c:v>-1.494</c:v>
                </c:pt>
                <c:pt idx="417">
                  <c:v>-1.5780000000000001</c:v>
                </c:pt>
                <c:pt idx="418">
                  <c:v>-1.484</c:v>
                </c:pt>
                <c:pt idx="419">
                  <c:v>-1.6080000000000001</c:v>
                </c:pt>
                <c:pt idx="420">
                  <c:v>-0.90300000000000002</c:v>
                </c:pt>
                <c:pt idx="421">
                  <c:v>-1.4339999999999999</c:v>
                </c:pt>
                <c:pt idx="422">
                  <c:v>-1.752</c:v>
                </c:pt>
                <c:pt idx="423">
                  <c:v>-1.573</c:v>
                </c:pt>
                <c:pt idx="424">
                  <c:v>-1.385</c:v>
                </c:pt>
                <c:pt idx="425">
                  <c:v>-1.92</c:v>
                </c:pt>
                <c:pt idx="426">
                  <c:v>-2.516</c:v>
                </c:pt>
                <c:pt idx="427">
                  <c:v>-2.9180000000000001</c:v>
                </c:pt>
                <c:pt idx="428">
                  <c:v>-1.9650000000000001</c:v>
                </c:pt>
                <c:pt idx="429">
                  <c:v>-1.2849999999999999</c:v>
                </c:pt>
                <c:pt idx="430">
                  <c:v>-0.754</c:v>
                </c:pt>
                <c:pt idx="431">
                  <c:v>-2.0990000000000002</c:v>
                </c:pt>
                <c:pt idx="432">
                  <c:v>-1.4790000000000001</c:v>
                </c:pt>
                <c:pt idx="433">
                  <c:v>-1.087</c:v>
                </c:pt>
                <c:pt idx="434">
                  <c:v>-1.012</c:v>
                </c:pt>
                <c:pt idx="435">
                  <c:v>-1.196</c:v>
                </c:pt>
                <c:pt idx="436">
                  <c:v>-2.1539999999999999</c:v>
                </c:pt>
                <c:pt idx="437">
                  <c:v>-1.1020000000000001</c:v>
                </c:pt>
                <c:pt idx="438">
                  <c:v>-0.878</c:v>
                </c:pt>
                <c:pt idx="439">
                  <c:v>-1.806</c:v>
                </c:pt>
                <c:pt idx="440">
                  <c:v>-1.1859999999999999</c:v>
                </c:pt>
                <c:pt idx="441">
                  <c:v>-0.85399999999999998</c:v>
                </c:pt>
                <c:pt idx="442">
                  <c:v>-0.308</c:v>
                </c:pt>
                <c:pt idx="443">
                  <c:v>-0.40699999999999997</c:v>
                </c:pt>
                <c:pt idx="444">
                  <c:v>-0.432</c:v>
                </c:pt>
                <c:pt idx="445">
                  <c:v>-1.772</c:v>
                </c:pt>
                <c:pt idx="446">
                  <c:v>-1.5680000000000001</c:v>
                </c:pt>
                <c:pt idx="447">
                  <c:v>-0.62</c:v>
                </c:pt>
                <c:pt idx="448">
                  <c:v>-1.37</c:v>
                </c:pt>
                <c:pt idx="449">
                  <c:v>-1.96</c:v>
                </c:pt>
                <c:pt idx="450">
                  <c:v>-0.73899999999999999</c:v>
                </c:pt>
                <c:pt idx="451">
                  <c:v>-1.782</c:v>
                </c:pt>
                <c:pt idx="452">
                  <c:v>-1.8009999999999999</c:v>
                </c:pt>
                <c:pt idx="453">
                  <c:v>-1.0620000000000001</c:v>
                </c:pt>
                <c:pt idx="454">
                  <c:v>-1.0469999999999999</c:v>
                </c:pt>
                <c:pt idx="455">
                  <c:v>-0.81399999999999995</c:v>
                </c:pt>
                <c:pt idx="456">
                  <c:v>-0.96799999999999997</c:v>
                </c:pt>
                <c:pt idx="457">
                  <c:v>-1.0920000000000001</c:v>
                </c:pt>
                <c:pt idx="458">
                  <c:v>-1.26</c:v>
                </c:pt>
                <c:pt idx="459">
                  <c:v>-1.4490000000000001</c:v>
                </c:pt>
                <c:pt idx="460">
                  <c:v>-0.84899999999999998</c:v>
                </c:pt>
                <c:pt idx="461">
                  <c:v>-1.643</c:v>
                </c:pt>
                <c:pt idx="462">
                  <c:v>-2</c:v>
                </c:pt>
                <c:pt idx="463">
                  <c:v>-1.27</c:v>
                </c:pt>
                <c:pt idx="464">
                  <c:v>-1.6619999999999999</c:v>
                </c:pt>
                <c:pt idx="465">
                  <c:v>-1.538</c:v>
                </c:pt>
                <c:pt idx="466">
                  <c:v>-1.042</c:v>
                </c:pt>
                <c:pt idx="467">
                  <c:v>-1.8260000000000001</c:v>
                </c:pt>
                <c:pt idx="468">
                  <c:v>-1.4690000000000001</c:v>
                </c:pt>
                <c:pt idx="469">
                  <c:v>-1.2849999999999999</c:v>
                </c:pt>
                <c:pt idx="470">
                  <c:v>-0.94799999999999995</c:v>
                </c:pt>
                <c:pt idx="471">
                  <c:v>-0.96799999999999997</c:v>
                </c:pt>
                <c:pt idx="472">
                  <c:v>-1.0569999999999999</c:v>
                </c:pt>
                <c:pt idx="473">
                  <c:v>-0.437</c:v>
                </c:pt>
                <c:pt idx="474">
                  <c:v>-1.022</c:v>
                </c:pt>
                <c:pt idx="475">
                  <c:v>-1.26</c:v>
                </c:pt>
                <c:pt idx="476">
                  <c:v>-1.484</c:v>
                </c:pt>
                <c:pt idx="477">
                  <c:v>-1.419</c:v>
                </c:pt>
                <c:pt idx="478">
                  <c:v>-2.327</c:v>
                </c:pt>
                <c:pt idx="479">
                  <c:v>-1.9059999999999999</c:v>
                </c:pt>
                <c:pt idx="480">
                  <c:v>-0.69499999999999995</c:v>
                </c:pt>
                <c:pt idx="481">
                  <c:v>-0.82899999999999996</c:v>
                </c:pt>
                <c:pt idx="482">
                  <c:v>-2.625</c:v>
                </c:pt>
                <c:pt idx="483">
                  <c:v>-2.3130000000000002</c:v>
                </c:pt>
                <c:pt idx="484">
                  <c:v>-2.0590000000000002</c:v>
                </c:pt>
                <c:pt idx="485">
                  <c:v>-0.54600000000000004</c:v>
                </c:pt>
                <c:pt idx="486">
                  <c:v>-2.625</c:v>
                </c:pt>
                <c:pt idx="487">
                  <c:v>-2.1589999999999998</c:v>
                </c:pt>
                <c:pt idx="488">
                  <c:v>-1.742</c:v>
                </c:pt>
                <c:pt idx="489">
                  <c:v>-1.32</c:v>
                </c:pt>
                <c:pt idx="490">
                  <c:v>-1.8009999999999999</c:v>
                </c:pt>
                <c:pt idx="491">
                  <c:v>-1.35</c:v>
                </c:pt>
                <c:pt idx="492">
                  <c:v>-1.613</c:v>
                </c:pt>
                <c:pt idx="493">
                  <c:v>-0.93799999999999994</c:v>
                </c:pt>
                <c:pt idx="494">
                  <c:v>0.22800000000000001</c:v>
                </c:pt>
                <c:pt idx="495">
                  <c:v>-1.26</c:v>
                </c:pt>
                <c:pt idx="496">
                  <c:v>-1.1459999999999999</c:v>
                </c:pt>
                <c:pt idx="497">
                  <c:v>-0.54600000000000004</c:v>
                </c:pt>
                <c:pt idx="498">
                  <c:v>-0.81899999999999995</c:v>
                </c:pt>
                <c:pt idx="499">
                  <c:v>-0.57099999999999995</c:v>
                </c:pt>
                <c:pt idx="500">
                  <c:v>-0.878</c:v>
                </c:pt>
                <c:pt idx="501">
                  <c:v>-1.131</c:v>
                </c:pt>
                <c:pt idx="502">
                  <c:v>-1.772</c:v>
                </c:pt>
                <c:pt idx="503">
                  <c:v>0.377</c:v>
                </c:pt>
                <c:pt idx="504">
                  <c:v>-1.5880000000000001</c:v>
                </c:pt>
                <c:pt idx="505">
                  <c:v>-0.49099999999999999</c:v>
                </c:pt>
                <c:pt idx="506">
                  <c:v>-0.64</c:v>
                </c:pt>
                <c:pt idx="507">
                  <c:v>-1.5429999999999999</c:v>
                </c:pt>
                <c:pt idx="508">
                  <c:v>-1.097</c:v>
                </c:pt>
                <c:pt idx="509">
                  <c:v>-0.82899999999999996</c:v>
                </c:pt>
                <c:pt idx="510">
                  <c:v>-0.754</c:v>
                </c:pt>
                <c:pt idx="511">
                  <c:v>-1.38</c:v>
                </c:pt>
                <c:pt idx="512">
                  <c:v>-1.2509999999999999</c:v>
                </c:pt>
                <c:pt idx="513">
                  <c:v>-1.5089999999999999</c:v>
                </c:pt>
                <c:pt idx="514">
                  <c:v>-1.9450000000000001</c:v>
                </c:pt>
                <c:pt idx="515">
                  <c:v>-1.4690000000000001</c:v>
                </c:pt>
                <c:pt idx="516">
                  <c:v>-1.841</c:v>
                </c:pt>
                <c:pt idx="517">
                  <c:v>-1.36</c:v>
                </c:pt>
                <c:pt idx="518">
                  <c:v>-1.2310000000000001</c:v>
                </c:pt>
                <c:pt idx="519">
                  <c:v>-1.593</c:v>
                </c:pt>
                <c:pt idx="520">
                  <c:v>-1.385</c:v>
                </c:pt>
                <c:pt idx="521">
                  <c:v>-1.0569999999999999</c:v>
                </c:pt>
                <c:pt idx="522">
                  <c:v>-1.0920000000000001</c:v>
                </c:pt>
                <c:pt idx="523">
                  <c:v>-0.17399999999999999</c:v>
                </c:pt>
                <c:pt idx="524">
                  <c:v>-0.26800000000000002</c:v>
                </c:pt>
                <c:pt idx="525">
                  <c:v>-0.92800000000000005</c:v>
                </c:pt>
                <c:pt idx="526">
                  <c:v>-1.633</c:v>
                </c:pt>
                <c:pt idx="527">
                  <c:v>-0.65500000000000003</c:v>
                </c:pt>
                <c:pt idx="528">
                  <c:v>-2.9870000000000001</c:v>
                </c:pt>
                <c:pt idx="529">
                  <c:v>-1.8360000000000001</c:v>
                </c:pt>
                <c:pt idx="530">
                  <c:v>-1.2010000000000001</c:v>
                </c:pt>
                <c:pt idx="531">
                  <c:v>-1.861</c:v>
                </c:pt>
                <c:pt idx="532">
                  <c:v>-1.484</c:v>
                </c:pt>
                <c:pt idx="533">
                  <c:v>-1.042</c:v>
                </c:pt>
                <c:pt idx="534">
                  <c:v>-0.997</c:v>
                </c:pt>
                <c:pt idx="535">
                  <c:v>-1.5629999999999999</c:v>
                </c:pt>
                <c:pt idx="536">
                  <c:v>-2.2530000000000001</c:v>
                </c:pt>
                <c:pt idx="537">
                  <c:v>-3.3</c:v>
                </c:pt>
                <c:pt idx="538">
                  <c:v>-2.8490000000000002</c:v>
                </c:pt>
                <c:pt idx="539">
                  <c:v>-2.62</c:v>
                </c:pt>
                <c:pt idx="540">
                  <c:v>-2.7639999999999998</c:v>
                </c:pt>
                <c:pt idx="541">
                  <c:v>-3.0169999999999999</c:v>
                </c:pt>
                <c:pt idx="542">
                  <c:v>-2.7589999999999999</c:v>
                </c:pt>
                <c:pt idx="543">
                  <c:v>-3.4990000000000001</c:v>
                </c:pt>
                <c:pt idx="544">
                  <c:v>-3.2360000000000002</c:v>
                </c:pt>
                <c:pt idx="545">
                  <c:v>-3.7959999999999998</c:v>
                </c:pt>
                <c:pt idx="546">
                  <c:v>-2.9630000000000001</c:v>
                </c:pt>
                <c:pt idx="547">
                  <c:v>-2.7839999999999998</c:v>
                </c:pt>
                <c:pt idx="548">
                  <c:v>-2.8439999999999999</c:v>
                </c:pt>
                <c:pt idx="549">
                  <c:v>-3.6720000000000002</c:v>
                </c:pt>
                <c:pt idx="550">
                  <c:v>-3.077</c:v>
                </c:pt>
                <c:pt idx="551">
                  <c:v>-2.948</c:v>
                </c:pt>
                <c:pt idx="552">
                  <c:v>-2.4660000000000002</c:v>
                </c:pt>
                <c:pt idx="553">
                  <c:v>-2.9529999999999998</c:v>
                </c:pt>
                <c:pt idx="554">
                  <c:v>-2.0249999999999999</c:v>
                </c:pt>
                <c:pt idx="555">
                  <c:v>-1.8360000000000001</c:v>
                </c:pt>
                <c:pt idx="556">
                  <c:v>-1.6479999999999999</c:v>
                </c:pt>
                <c:pt idx="557">
                  <c:v>-1.37</c:v>
                </c:pt>
                <c:pt idx="558">
                  <c:v>-1.141</c:v>
                </c:pt>
                <c:pt idx="559">
                  <c:v>-1.2649999999999999</c:v>
                </c:pt>
                <c:pt idx="560">
                  <c:v>-1.4239999999999999</c:v>
                </c:pt>
                <c:pt idx="561">
                  <c:v>-2.169</c:v>
                </c:pt>
                <c:pt idx="562">
                  <c:v>-3.36</c:v>
                </c:pt>
                <c:pt idx="563">
                  <c:v>-2.3519999999999999</c:v>
                </c:pt>
                <c:pt idx="564">
                  <c:v>-2.3319999999999999</c:v>
                </c:pt>
                <c:pt idx="565">
                  <c:v>-2.456</c:v>
                </c:pt>
                <c:pt idx="566">
                  <c:v>-2.3919999999999999</c:v>
                </c:pt>
                <c:pt idx="567">
                  <c:v>-2.298</c:v>
                </c:pt>
                <c:pt idx="568">
                  <c:v>-1.9450000000000001</c:v>
                </c:pt>
                <c:pt idx="569">
                  <c:v>-1.1459999999999999</c:v>
                </c:pt>
                <c:pt idx="570">
                  <c:v>-1.474</c:v>
                </c:pt>
                <c:pt idx="571">
                  <c:v>-1.7569999999999999</c:v>
                </c:pt>
                <c:pt idx="572">
                  <c:v>-1.7170000000000001</c:v>
                </c:pt>
                <c:pt idx="573">
                  <c:v>-2.3719999999999999</c:v>
                </c:pt>
                <c:pt idx="574">
                  <c:v>-2.1880000000000002</c:v>
                </c:pt>
                <c:pt idx="575">
                  <c:v>-2.2080000000000002</c:v>
                </c:pt>
                <c:pt idx="576">
                  <c:v>-1.5980000000000001</c:v>
                </c:pt>
                <c:pt idx="577">
                  <c:v>-1.851</c:v>
                </c:pt>
                <c:pt idx="578">
                  <c:v>-0.91800000000000004</c:v>
                </c:pt>
                <c:pt idx="579">
                  <c:v>-1.8360000000000001</c:v>
                </c:pt>
                <c:pt idx="580">
                  <c:v>-1.7370000000000001</c:v>
                </c:pt>
                <c:pt idx="581">
                  <c:v>-2.0590000000000002</c:v>
                </c:pt>
                <c:pt idx="582">
                  <c:v>-1.375</c:v>
                </c:pt>
                <c:pt idx="583">
                  <c:v>-1.702</c:v>
                </c:pt>
                <c:pt idx="584">
                  <c:v>-1.871</c:v>
                </c:pt>
                <c:pt idx="585">
                  <c:v>-2.3319999999999999</c:v>
                </c:pt>
                <c:pt idx="586">
                  <c:v>-1.9550000000000001</c:v>
                </c:pt>
                <c:pt idx="587">
                  <c:v>-1.772</c:v>
                </c:pt>
                <c:pt idx="588">
                  <c:v>-1.0920000000000001</c:v>
                </c:pt>
                <c:pt idx="589">
                  <c:v>-1.6919999999999999</c:v>
                </c:pt>
                <c:pt idx="590">
                  <c:v>-2.0049999999999999</c:v>
                </c:pt>
                <c:pt idx="591">
                  <c:v>-2.218</c:v>
                </c:pt>
                <c:pt idx="592">
                  <c:v>-3.0070000000000001</c:v>
                </c:pt>
                <c:pt idx="593">
                  <c:v>-1.92</c:v>
                </c:pt>
                <c:pt idx="594">
                  <c:v>-2.1640000000000001</c:v>
                </c:pt>
                <c:pt idx="595">
                  <c:v>-2.1880000000000002</c:v>
                </c:pt>
                <c:pt idx="596">
                  <c:v>-2.794</c:v>
                </c:pt>
                <c:pt idx="597">
                  <c:v>-2.5059999999999998</c:v>
                </c:pt>
                <c:pt idx="598">
                  <c:v>-2.9180000000000001</c:v>
                </c:pt>
                <c:pt idx="599">
                  <c:v>-2.65</c:v>
                </c:pt>
                <c:pt idx="600">
                  <c:v>-2.7890000000000001</c:v>
                </c:pt>
                <c:pt idx="601">
                  <c:v>-3.6379999999999999</c:v>
                </c:pt>
                <c:pt idx="602">
                  <c:v>-2.8490000000000002</c:v>
                </c:pt>
                <c:pt idx="603">
                  <c:v>-3.1560000000000001</c:v>
                </c:pt>
                <c:pt idx="604">
                  <c:v>-2.8090000000000002</c:v>
                </c:pt>
                <c:pt idx="605">
                  <c:v>-2.2330000000000001</c:v>
                </c:pt>
                <c:pt idx="606">
                  <c:v>-2.2280000000000002</c:v>
                </c:pt>
                <c:pt idx="607">
                  <c:v>-2.5209999999999999</c:v>
                </c:pt>
                <c:pt idx="608">
                  <c:v>-2.2930000000000001</c:v>
                </c:pt>
                <c:pt idx="609">
                  <c:v>-1.538</c:v>
                </c:pt>
                <c:pt idx="610">
                  <c:v>-2.3519999999999999</c:v>
                </c:pt>
                <c:pt idx="611">
                  <c:v>-1.5980000000000001</c:v>
                </c:pt>
                <c:pt idx="612">
                  <c:v>-1.95</c:v>
                </c:pt>
                <c:pt idx="613">
                  <c:v>-1.504</c:v>
                </c:pt>
                <c:pt idx="614">
                  <c:v>-1.161</c:v>
                </c:pt>
                <c:pt idx="615">
                  <c:v>-1.5089999999999999</c:v>
                </c:pt>
                <c:pt idx="616">
                  <c:v>-1.474</c:v>
                </c:pt>
                <c:pt idx="617">
                  <c:v>-0.92800000000000005</c:v>
                </c:pt>
                <c:pt idx="618">
                  <c:v>-7.9000000000000001E-2</c:v>
                </c:pt>
                <c:pt idx="619">
                  <c:v>0.313</c:v>
                </c:pt>
                <c:pt idx="620">
                  <c:v>-1.742</c:v>
                </c:pt>
                <c:pt idx="621">
                  <c:v>-1.1020000000000001</c:v>
                </c:pt>
                <c:pt idx="622">
                  <c:v>-0.88800000000000001</c:v>
                </c:pt>
                <c:pt idx="623">
                  <c:v>-2.1840000000000002</c:v>
                </c:pt>
                <c:pt idx="624">
                  <c:v>-1.375</c:v>
                </c:pt>
                <c:pt idx="625">
                  <c:v>-1.5529999999999999</c:v>
                </c:pt>
                <c:pt idx="626">
                  <c:v>-2.4169999999999998</c:v>
                </c:pt>
                <c:pt idx="627">
                  <c:v>-2.67</c:v>
                </c:pt>
                <c:pt idx="628">
                  <c:v>-1.4990000000000001</c:v>
                </c:pt>
                <c:pt idx="629">
                  <c:v>-1.2649999999999999</c:v>
                </c:pt>
                <c:pt idx="630">
                  <c:v>-1.2749999999999999</c:v>
                </c:pt>
                <c:pt idx="631">
                  <c:v>-2.0499999999999998</c:v>
                </c:pt>
                <c:pt idx="632">
                  <c:v>-1.925</c:v>
                </c:pt>
                <c:pt idx="633">
                  <c:v>-2.1440000000000001</c:v>
                </c:pt>
                <c:pt idx="634">
                  <c:v>-1.27</c:v>
                </c:pt>
                <c:pt idx="635">
                  <c:v>-2.0099999999999998</c:v>
                </c:pt>
                <c:pt idx="636">
                  <c:v>-1.6279999999999999</c:v>
                </c:pt>
                <c:pt idx="637">
                  <c:v>-0.89300000000000002</c:v>
                </c:pt>
                <c:pt idx="638">
                  <c:v>-1.2649999999999999</c:v>
                </c:pt>
                <c:pt idx="639">
                  <c:v>-1.5680000000000001</c:v>
                </c:pt>
                <c:pt idx="640">
                  <c:v>-1.5880000000000001</c:v>
                </c:pt>
                <c:pt idx="641">
                  <c:v>-0.90800000000000003</c:v>
                </c:pt>
                <c:pt idx="642">
                  <c:v>-0.34200000000000003</c:v>
                </c:pt>
                <c:pt idx="643">
                  <c:v>-1.325</c:v>
                </c:pt>
                <c:pt idx="644">
                  <c:v>-1.464</c:v>
                </c:pt>
                <c:pt idx="645">
                  <c:v>-1.0669999999999999</c:v>
                </c:pt>
                <c:pt idx="646">
                  <c:v>-1.538</c:v>
                </c:pt>
                <c:pt idx="647">
                  <c:v>-1.117</c:v>
                </c:pt>
                <c:pt idx="648">
                  <c:v>-1.861</c:v>
                </c:pt>
                <c:pt idx="649">
                  <c:v>-1.851</c:v>
                </c:pt>
                <c:pt idx="650">
                  <c:v>-1.6180000000000001</c:v>
                </c:pt>
                <c:pt idx="651">
                  <c:v>-1.355</c:v>
                </c:pt>
                <c:pt idx="652">
                  <c:v>-1.2849999999999999</c:v>
                </c:pt>
                <c:pt idx="653">
                  <c:v>-2.2229999999999999</c:v>
                </c:pt>
                <c:pt idx="654">
                  <c:v>-2.1339999999999999</c:v>
                </c:pt>
                <c:pt idx="655">
                  <c:v>-0.98799999999999999</c:v>
                </c:pt>
                <c:pt idx="656">
                  <c:v>-0.754</c:v>
                </c:pt>
                <c:pt idx="657">
                  <c:v>-0.91300000000000003</c:v>
                </c:pt>
                <c:pt idx="658">
                  <c:v>-1.3939999999999999</c:v>
                </c:pt>
                <c:pt idx="659">
                  <c:v>-1.3049999999999999</c:v>
                </c:pt>
                <c:pt idx="660">
                  <c:v>-1.5629999999999999</c:v>
                </c:pt>
                <c:pt idx="661">
                  <c:v>-1.4790000000000001</c:v>
                </c:pt>
                <c:pt idx="662">
                  <c:v>-1.8109999999999999</c:v>
                </c:pt>
                <c:pt idx="663">
                  <c:v>-1.901</c:v>
                </c:pt>
                <c:pt idx="664">
                  <c:v>-1.8660000000000001</c:v>
                </c:pt>
                <c:pt idx="665">
                  <c:v>-0.76900000000000002</c:v>
                </c:pt>
                <c:pt idx="666">
                  <c:v>-0.308</c:v>
                </c:pt>
                <c:pt idx="667">
                  <c:v>-1.107</c:v>
                </c:pt>
                <c:pt idx="668">
                  <c:v>-0.749</c:v>
                </c:pt>
                <c:pt idx="669">
                  <c:v>-0.06</c:v>
                </c:pt>
                <c:pt idx="670">
                  <c:v>-0.51100000000000001</c:v>
                </c:pt>
                <c:pt idx="671">
                  <c:v>-2.5000000000000001E-2</c:v>
                </c:pt>
                <c:pt idx="672">
                  <c:v>-0.58599999999999997</c:v>
                </c:pt>
                <c:pt idx="673">
                  <c:v>-0.35199999999999998</c:v>
                </c:pt>
                <c:pt idx="674">
                  <c:v>0.60099999999999998</c:v>
                </c:pt>
                <c:pt idx="675">
                  <c:v>0.13400000000000001</c:v>
                </c:pt>
                <c:pt idx="676">
                  <c:v>0.109</c:v>
                </c:pt>
                <c:pt idx="677">
                  <c:v>0.45700000000000002</c:v>
                </c:pt>
                <c:pt idx="678">
                  <c:v>-0.36699999999999999</c:v>
                </c:pt>
                <c:pt idx="679">
                  <c:v>0.109</c:v>
                </c:pt>
                <c:pt idx="680">
                  <c:v>0.154</c:v>
                </c:pt>
                <c:pt idx="681">
                  <c:v>-0.24299999999999999</c:v>
                </c:pt>
                <c:pt idx="682">
                  <c:v>-0.39200000000000002</c:v>
                </c:pt>
                <c:pt idx="683">
                  <c:v>-0.437</c:v>
                </c:pt>
                <c:pt idx="684">
                  <c:v>0.26800000000000002</c:v>
                </c:pt>
                <c:pt idx="685">
                  <c:v>0.39200000000000002</c:v>
                </c:pt>
                <c:pt idx="686">
                  <c:v>-1.399</c:v>
                </c:pt>
                <c:pt idx="687">
                  <c:v>-1.38</c:v>
                </c:pt>
                <c:pt idx="688">
                  <c:v>-1.6080000000000001</c:v>
                </c:pt>
                <c:pt idx="689">
                  <c:v>-1.8859999999999999</c:v>
                </c:pt>
                <c:pt idx="690">
                  <c:v>-3.0920000000000001</c:v>
                </c:pt>
                <c:pt idx="691">
                  <c:v>-1.4890000000000001</c:v>
                </c:pt>
                <c:pt idx="692">
                  <c:v>-1.6180000000000001</c:v>
                </c:pt>
                <c:pt idx="693">
                  <c:v>-1.429</c:v>
                </c:pt>
                <c:pt idx="694">
                  <c:v>-1.514</c:v>
                </c:pt>
                <c:pt idx="695">
                  <c:v>-0.45700000000000002</c:v>
                </c:pt>
                <c:pt idx="696">
                  <c:v>-1.1559999999999999</c:v>
                </c:pt>
                <c:pt idx="697">
                  <c:v>-1.806</c:v>
                </c:pt>
                <c:pt idx="698">
                  <c:v>-1.385</c:v>
                </c:pt>
                <c:pt idx="699">
                  <c:v>-1.593</c:v>
                </c:pt>
                <c:pt idx="700">
                  <c:v>-1.841</c:v>
                </c:pt>
                <c:pt idx="701">
                  <c:v>-0.26300000000000001</c:v>
                </c:pt>
                <c:pt idx="702">
                  <c:v>-0.76400000000000001</c:v>
                </c:pt>
                <c:pt idx="703">
                  <c:v>-0.33200000000000002</c:v>
                </c:pt>
                <c:pt idx="704">
                  <c:v>-1.4490000000000001</c:v>
                </c:pt>
                <c:pt idx="705">
                  <c:v>-0.03</c:v>
                </c:pt>
                <c:pt idx="706">
                  <c:v>-0.03</c:v>
                </c:pt>
                <c:pt idx="707">
                  <c:v>-1.5429999999999999</c:v>
                </c:pt>
                <c:pt idx="708">
                  <c:v>-0.51100000000000001</c:v>
                </c:pt>
                <c:pt idx="709">
                  <c:v>-1.077</c:v>
                </c:pt>
                <c:pt idx="710">
                  <c:v>-0.92800000000000005</c:v>
                </c:pt>
                <c:pt idx="711">
                  <c:v>-1.419</c:v>
                </c:pt>
                <c:pt idx="712">
                  <c:v>-1.444</c:v>
                </c:pt>
                <c:pt idx="713">
                  <c:v>-1.8759999999999999</c:v>
                </c:pt>
                <c:pt idx="714">
                  <c:v>-2.839</c:v>
                </c:pt>
                <c:pt idx="715">
                  <c:v>-1.389</c:v>
                </c:pt>
                <c:pt idx="716">
                  <c:v>-1.1220000000000001</c:v>
                </c:pt>
                <c:pt idx="717">
                  <c:v>-1.0920000000000001</c:v>
                </c:pt>
                <c:pt idx="718">
                  <c:v>-1.365</c:v>
                </c:pt>
                <c:pt idx="719">
                  <c:v>-1.2310000000000001</c:v>
                </c:pt>
                <c:pt idx="720">
                  <c:v>-1.0569999999999999</c:v>
                </c:pt>
                <c:pt idx="721">
                  <c:v>-1.37</c:v>
                </c:pt>
                <c:pt idx="722">
                  <c:v>-0.97299999999999998</c:v>
                </c:pt>
                <c:pt idx="723">
                  <c:v>-0.90800000000000003</c:v>
                </c:pt>
                <c:pt idx="724">
                  <c:v>-0.85399999999999998</c:v>
                </c:pt>
                <c:pt idx="725">
                  <c:v>-0.93300000000000005</c:v>
                </c:pt>
                <c:pt idx="726">
                  <c:v>-1.2010000000000001</c:v>
                </c:pt>
                <c:pt idx="727">
                  <c:v>-0.62</c:v>
                </c:pt>
                <c:pt idx="728">
                  <c:v>-0.13900000000000001</c:v>
                </c:pt>
                <c:pt idx="729">
                  <c:v>-1.444</c:v>
                </c:pt>
                <c:pt idx="730">
                  <c:v>-0.88800000000000001</c:v>
                </c:pt>
                <c:pt idx="731">
                  <c:v>-8.8999999999999996E-2</c:v>
                </c:pt>
                <c:pt idx="732">
                  <c:v>-0.17899999999999999</c:v>
                </c:pt>
                <c:pt idx="733">
                  <c:v>-0.73899999999999999</c:v>
                </c:pt>
                <c:pt idx="734">
                  <c:v>-0.91800000000000004</c:v>
                </c:pt>
                <c:pt idx="735">
                  <c:v>-0.64500000000000002</c:v>
                </c:pt>
                <c:pt idx="736">
                  <c:v>-0.59099999999999997</c:v>
                </c:pt>
                <c:pt idx="737">
                  <c:v>-1.389</c:v>
                </c:pt>
                <c:pt idx="738">
                  <c:v>-1.623</c:v>
                </c:pt>
                <c:pt idx="739">
                  <c:v>-1.5229999999999999</c:v>
                </c:pt>
                <c:pt idx="740">
                  <c:v>-0.93799999999999994</c:v>
                </c:pt>
                <c:pt idx="741">
                  <c:v>-0.58099999999999996</c:v>
                </c:pt>
                <c:pt idx="742">
                  <c:v>0.28799999999999998</c:v>
                </c:pt>
                <c:pt idx="743">
                  <c:v>-0.57599999999999996</c:v>
                </c:pt>
                <c:pt idx="744">
                  <c:v>-0.89300000000000002</c:v>
                </c:pt>
                <c:pt idx="745">
                  <c:v>4.4999999999999998E-2</c:v>
                </c:pt>
                <c:pt idx="746">
                  <c:v>-0.36699999999999999</c:v>
                </c:pt>
                <c:pt idx="747">
                  <c:v>0.28299999999999997</c:v>
                </c:pt>
                <c:pt idx="748">
                  <c:v>-1.0620000000000001</c:v>
                </c:pt>
                <c:pt idx="749">
                  <c:v>-1.667</c:v>
                </c:pt>
                <c:pt idx="750">
                  <c:v>-0.98299999999999998</c:v>
                </c:pt>
                <c:pt idx="751">
                  <c:v>-1.9550000000000001</c:v>
                </c:pt>
                <c:pt idx="752">
                  <c:v>-2.1139999999999999</c:v>
                </c:pt>
                <c:pt idx="753">
                  <c:v>-1.409</c:v>
                </c:pt>
                <c:pt idx="754">
                  <c:v>-1.7669999999999999</c:v>
                </c:pt>
                <c:pt idx="755">
                  <c:v>-1.494</c:v>
                </c:pt>
                <c:pt idx="756">
                  <c:v>-0.98799999999999999</c:v>
                </c:pt>
                <c:pt idx="757">
                  <c:v>-2.0099999999999998</c:v>
                </c:pt>
                <c:pt idx="758">
                  <c:v>-0.59099999999999997</c:v>
                </c:pt>
                <c:pt idx="759">
                  <c:v>-0.01</c:v>
                </c:pt>
                <c:pt idx="760">
                  <c:v>-0.6</c:v>
                </c:pt>
                <c:pt idx="761">
                  <c:v>-0.377</c:v>
                </c:pt>
                <c:pt idx="762">
                  <c:v>-0.13400000000000001</c:v>
                </c:pt>
                <c:pt idx="763">
                  <c:v>-0.46100000000000002</c:v>
                </c:pt>
                <c:pt idx="764">
                  <c:v>0.35199999999999998</c:v>
                </c:pt>
                <c:pt idx="765">
                  <c:v>-0.501</c:v>
                </c:pt>
                <c:pt idx="766">
                  <c:v>-0.29299999999999998</c:v>
                </c:pt>
                <c:pt idx="767">
                  <c:v>-0.64500000000000002</c:v>
                </c:pt>
                <c:pt idx="768">
                  <c:v>-0.33700000000000002</c:v>
                </c:pt>
                <c:pt idx="769">
                  <c:v>0.64500000000000002</c:v>
                </c:pt>
                <c:pt idx="770">
                  <c:v>0.39700000000000002</c:v>
                </c:pt>
                <c:pt idx="771">
                  <c:v>-5.5E-2</c:v>
                </c:pt>
                <c:pt idx="772">
                  <c:v>-1.528</c:v>
                </c:pt>
                <c:pt idx="773">
                  <c:v>-1.851</c:v>
                </c:pt>
                <c:pt idx="774">
                  <c:v>-1.732</c:v>
                </c:pt>
                <c:pt idx="775">
                  <c:v>-1.0820000000000001</c:v>
                </c:pt>
                <c:pt idx="776">
                  <c:v>-1.171</c:v>
                </c:pt>
                <c:pt idx="777">
                  <c:v>-0.96299999999999997</c:v>
                </c:pt>
                <c:pt idx="778">
                  <c:v>-0.878</c:v>
                </c:pt>
                <c:pt idx="779">
                  <c:v>-2.1640000000000001</c:v>
                </c:pt>
                <c:pt idx="780">
                  <c:v>-1.786</c:v>
                </c:pt>
                <c:pt idx="781">
                  <c:v>-1.1559999999999999</c:v>
                </c:pt>
                <c:pt idx="782">
                  <c:v>-0.90800000000000003</c:v>
                </c:pt>
                <c:pt idx="783">
                  <c:v>-1.4039999999999999</c:v>
                </c:pt>
                <c:pt idx="784">
                  <c:v>-2.1880000000000002</c:v>
                </c:pt>
                <c:pt idx="785">
                  <c:v>-1.8759999999999999</c:v>
                </c:pt>
                <c:pt idx="786">
                  <c:v>-1.0720000000000001</c:v>
                </c:pt>
                <c:pt idx="787">
                  <c:v>-0.754</c:v>
                </c:pt>
                <c:pt idx="788">
                  <c:v>-0.93799999999999994</c:v>
                </c:pt>
                <c:pt idx="789">
                  <c:v>-0.61499999999999999</c:v>
                </c:pt>
                <c:pt idx="790">
                  <c:v>-1.399</c:v>
                </c:pt>
                <c:pt idx="791">
                  <c:v>-1.042</c:v>
                </c:pt>
                <c:pt idx="792">
                  <c:v>-0.92300000000000004</c:v>
                </c:pt>
                <c:pt idx="793">
                  <c:v>-0.76900000000000002</c:v>
                </c:pt>
                <c:pt idx="794">
                  <c:v>-1.464</c:v>
                </c:pt>
                <c:pt idx="795">
                  <c:v>-0.69</c:v>
                </c:pt>
                <c:pt idx="796">
                  <c:v>-1.538</c:v>
                </c:pt>
                <c:pt idx="797">
                  <c:v>-1.2310000000000001</c:v>
                </c:pt>
                <c:pt idx="798">
                  <c:v>-1.7569999999999999</c:v>
                </c:pt>
                <c:pt idx="799">
                  <c:v>-2.0150000000000001</c:v>
                </c:pt>
                <c:pt idx="800">
                  <c:v>-2.347</c:v>
                </c:pt>
                <c:pt idx="801">
                  <c:v>-1.762</c:v>
                </c:pt>
                <c:pt idx="802">
                  <c:v>-1.3149999999999999</c:v>
                </c:pt>
                <c:pt idx="803">
                  <c:v>-2.327</c:v>
                </c:pt>
                <c:pt idx="804">
                  <c:v>-1.4490000000000001</c:v>
                </c:pt>
                <c:pt idx="805">
                  <c:v>-1.8759999999999999</c:v>
                </c:pt>
                <c:pt idx="806">
                  <c:v>-1.5189999999999999</c:v>
                </c:pt>
                <c:pt idx="807">
                  <c:v>-2.298</c:v>
                </c:pt>
                <c:pt idx="808">
                  <c:v>-1.643</c:v>
                </c:pt>
                <c:pt idx="809">
                  <c:v>-2.0790000000000002</c:v>
                </c:pt>
                <c:pt idx="810">
                  <c:v>-1.1120000000000001</c:v>
                </c:pt>
                <c:pt idx="811">
                  <c:v>-1.2509999999999999</c:v>
                </c:pt>
                <c:pt idx="812">
                  <c:v>-0.625</c:v>
                </c:pt>
                <c:pt idx="813">
                  <c:v>-0.55100000000000005</c:v>
                </c:pt>
                <c:pt idx="814">
                  <c:v>-1.1759999999999999</c:v>
                </c:pt>
                <c:pt idx="815">
                  <c:v>-1.742</c:v>
                </c:pt>
                <c:pt idx="816">
                  <c:v>-1.643</c:v>
                </c:pt>
                <c:pt idx="817">
                  <c:v>-0.61</c:v>
                </c:pt>
                <c:pt idx="818">
                  <c:v>-0.92300000000000004</c:v>
                </c:pt>
                <c:pt idx="819">
                  <c:v>-1.1859999999999999</c:v>
                </c:pt>
                <c:pt idx="820">
                  <c:v>-1.196</c:v>
                </c:pt>
                <c:pt idx="821">
                  <c:v>-1.9059999999999999</c:v>
                </c:pt>
                <c:pt idx="822">
                  <c:v>-2.129</c:v>
                </c:pt>
                <c:pt idx="823">
                  <c:v>-1.871</c:v>
                </c:pt>
                <c:pt idx="824">
                  <c:v>-1.8360000000000001</c:v>
                </c:pt>
                <c:pt idx="825">
                  <c:v>-2.069</c:v>
                </c:pt>
                <c:pt idx="826">
                  <c:v>-2.456</c:v>
                </c:pt>
                <c:pt idx="827">
                  <c:v>-3.2010000000000001</c:v>
                </c:pt>
                <c:pt idx="828">
                  <c:v>-2.278</c:v>
                </c:pt>
                <c:pt idx="829">
                  <c:v>-2.948</c:v>
                </c:pt>
                <c:pt idx="830">
                  <c:v>-2.4169999999999998</c:v>
                </c:pt>
                <c:pt idx="831">
                  <c:v>-2.1139999999999999</c:v>
                </c:pt>
                <c:pt idx="832">
                  <c:v>-2.4220000000000002</c:v>
                </c:pt>
                <c:pt idx="833">
                  <c:v>-1.8009999999999999</c:v>
                </c:pt>
                <c:pt idx="834">
                  <c:v>-1.7669999999999999</c:v>
                </c:pt>
                <c:pt idx="835">
                  <c:v>-1.583</c:v>
                </c:pt>
                <c:pt idx="836">
                  <c:v>-1.2849999999999999</c:v>
                </c:pt>
                <c:pt idx="837">
                  <c:v>-1.5780000000000001</c:v>
                </c:pt>
                <c:pt idx="838">
                  <c:v>-2.0099999999999998</c:v>
                </c:pt>
                <c:pt idx="839">
                  <c:v>-0.92800000000000005</c:v>
                </c:pt>
                <c:pt idx="840">
                  <c:v>-0.65500000000000003</c:v>
                </c:pt>
                <c:pt idx="841">
                  <c:v>-0.91300000000000003</c:v>
                </c:pt>
                <c:pt idx="842">
                  <c:v>-0.223</c:v>
                </c:pt>
                <c:pt idx="843">
                  <c:v>-1.2410000000000001</c:v>
                </c:pt>
                <c:pt idx="844">
                  <c:v>-0.442</c:v>
                </c:pt>
                <c:pt idx="845">
                  <c:v>-0.83399999999999996</c:v>
                </c:pt>
                <c:pt idx="846">
                  <c:v>-0.91300000000000003</c:v>
                </c:pt>
                <c:pt idx="847">
                  <c:v>-1.002</c:v>
                </c:pt>
                <c:pt idx="848">
                  <c:v>-0.71499999999999997</c:v>
                </c:pt>
                <c:pt idx="849">
                  <c:v>-1.2949999999999999</c:v>
                </c:pt>
                <c:pt idx="850">
                  <c:v>-0.66500000000000004</c:v>
                </c:pt>
                <c:pt idx="851">
                  <c:v>-0.35199999999999998</c:v>
                </c:pt>
                <c:pt idx="852">
                  <c:v>-1.2849999999999999</c:v>
                </c:pt>
                <c:pt idx="853">
                  <c:v>-1.002</c:v>
                </c:pt>
                <c:pt idx="854">
                  <c:v>-1.0720000000000001</c:v>
                </c:pt>
                <c:pt idx="855">
                  <c:v>-1.538</c:v>
                </c:pt>
                <c:pt idx="856">
                  <c:v>-1.161</c:v>
                </c:pt>
                <c:pt idx="857">
                  <c:v>-1.325</c:v>
                </c:pt>
                <c:pt idx="858">
                  <c:v>-0.754</c:v>
                </c:pt>
                <c:pt idx="859">
                  <c:v>-1.6619999999999999</c:v>
                </c:pt>
                <c:pt idx="860">
                  <c:v>-1.7470000000000001</c:v>
                </c:pt>
                <c:pt idx="861">
                  <c:v>-1.7669999999999999</c:v>
                </c:pt>
                <c:pt idx="862">
                  <c:v>-1.514</c:v>
                </c:pt>
                <c:pt idx="863">
                  <c:v>-1.702</c:v>
                </c:pt>
                <c:pt idx="864">
                  <c:v>-1.325</c:v>
                </c:pt>
                <c:pt idx="865">
                  <c:v>-1.732</c:v>
                </c:pt>
                <c:pt idx="866">
                  <c:v>-1.7569999999999999</c:v>
                </c:pt>
                <c:pt idx="867">
                  <c:v>-1.1910000000000001</c:v>
                </c:pt>
                <c:pt idx="868">
                  <c:v>-1.2549999999999999</c:v>
                </c:pt>
                <c:pt idx="869">
                  <c:v>-0.72899999999999998</c:v>
                </c:pt>
                <c:pt idx="870">
                  <c:v>-1.399</c:v>
                </c:pt>
                <c:pt idx="871">
                  <c:v>-1.389</c:v>
                </c:pt>
                <c:pt idx="872">
                  <c:v>-1.2010000000000001</c:v>
                </c:pt>
                <c:pt idx="873">
                  <c:v>-0.89800000000000002</c:v>
                </c:pt>
                <c:pt idx="874">
                  <c:v>-0.80400000000000005</c:v>
                </c:pt>
                <c:pt idx="875">
                  <c:v>-0.308</c:v>
                </c:pt>
                <c:pt idx="876">
                  <c:v>-0.878</c:v>
                </c:pt>
                <c:pt idx="877">
                  <c:v>-1.841</c:v>
                </c:pt>
                <c:pt idx="878">
                  <c:v>-1.002</c:v>
                </c:pt>
                <c:pt idx="879">
                  <c:v>-0.754</c:v>
                </c:pt>
                <c:pt idx="880">
                  <c:v>-0.16400000000000001</c:v>
                </c:pt>
                <c:pt idx="881">
                  <c:v>-0.19800000000000001</c:v>
                </c:pt>
                <c:pt idx="882">
                  <c:v>-0.14399999999999999</c:v>
                </c:pt>
                <c:pt idx="883">
                  <c:v>-0.41699999999999998</c:v>
                </c:pt>
                <c:pt idx="884">
                  <c:v>-1.3</c:v>
                </c:pt>
                <c:pt idx="885">
                  <c:v>-0.35699999999999998</c:v>
                </c:pt>
                <c:pt idx="886">
                  <c:v>-0.109</c:v>
                </c:pt>
                <c:pt idx="887">
                  <c:v>-0.62</c:v>
                </c:pt>
                <c:pt idx="888">
                  <c:v>-0.55600000000000005</c:v>
                </c:pt>
                <c:pt idx="889">
                  <c:v>-0.32300000000000001</c:v>
                </c:pt>
                <c:pt idx="890">
                  <c:v>-0.67500000000000004</c:v>
                </c:pt>
                <c:pt idx="891">
                  <c:v>-0.55100000000000005</c:v>
                </c:pt>
                <c:pt idx="892">
                  <c:v>-0.53100000000000003</c:v>
                </c:pt>
                <c:pt idx="893">
                  <c:v>-1.2410000000000001</c:v>
                </c:pt>
                <c:pt idx="894">
                  <c:v>-1.0369999999999999</c:v>
                </c:pt>
                <c:pt idx="895">
                  <c:v>-1.494</c:v>
                </c:pt>
                <c:pt idx="896">
                  <c:v>-2.347</c:v>
                </c:pt>
                <c:pt idx="897">
                  <c:v>-0.94299999999999995</c:v>
                </c:pt>
                <c:pt idx="898">
                  <c:v>-1.335</c:v>
                </c:pt>
                <c:pt idx="899">
                  <c:v>-1.6080000000000001</c:v>
                </c:pt>
                <c:pt idx="900">
                  <c:v>-1.0369999999999999</c:v>
                </c:pt>
                <c:pt idx="901">
                  <c:v>-0.94799999999999995</c:v>
                </c:pt>
                <c:pt idx="902">
                  <c:v>-1.196</c:v>
                </c:pt>
                <c:pt idx="903">
                  <c:v>-1.151</c:v>
                </c:pt>
                <c:pt idx="904">
                  <c:v>-1.4390000000000001</c:v>
                </c:pt>
                <c:pt idx="905">
                  <c:v>-1.226</c:v>
                </c:pt>
                <c:pt idx="906">
                  <c:v>-1.6279999999999999</c:v>
                </c:pt>
                <c:pt idx="907">
                  <c:v>-2.2829999999999999</c:v>
                </c:pt>
                <c:pt idx="908">
                  <c:v>-1.538</c:v>
                </c:pt>
                <c:pt idx="909">
                  <c:v>-1.821</c:v>
                </c:pt>
                <c:pt idx="910">
                  <c:v>-2.6150000000000002</c:v>
                </c:pt>
                <c:pt idx="911">
                  <c:v>-1.8360000000000001</c:v>
                </c:pt>
                <c:pt idx="912">
                  <c:v>-1.117</c:v>
                </c:pt>
                <c:pt idx="913">
                  <c:v>-1.1020000000000001</c:v>
                </c:pt>
                <c:pt idx="914">
                  <c:v>-0.71</c:v>
                </c:pt>
                <c:pt idx="915">
                  <c:v>-0.91800000000000004</c:v>
                </c:pt>
                <c:pt idx="916">
                  <c:v>-0.248</c:v>
                </c:pt>
                <c:pt idx="917">
                  <c:v>-0.65500000000000003</c:v>
                </c:pt>
                <c:pt idx="918">
                  <c:v>-1.593</c:v>
                </c:pt>
                <c:pt idx="919">
                  <c:v>-1.2010000000000001</c:v>
                </c:pt>
                <c:pt idx="920">
                  <c:v>-1.702</c:v>
                </c:pt>
                <c:pt idx="921">
                  <c:v>-1.7569999999999999</c:v>
                </c:pt>
                <c:pt idx="922">
                  <c:v>-1.419</c:v>
                </c:pt>
                <c:pt idx="923">
                  <c:v>-1.365</c:v>
                </c:pt>
                <c:pt idx="924">
                  <c:v>-1.335</c:v>
                </c:pt>
                <c:pt idx="925">
                  <c:v>-1.5229999999999999</c:v>
                </c:pt>
                <c:pt idx="926">
                  <c:v>-1.2310000000000001</c:v>
                </c:pt>
                <c:pt idx="927">
                  <c:v>-0.95799999999999996</c:v>
                </c:pt>
                <c:pt idx="928">
                  <c:v>-0.61499999999999999</c:v>
                </c:pt>
                <c:pt idx="929">
                  <c:v>-0.23799999999999999</c:v>
                </c:pt>
                <c:pt idx="930">
                  <c:v>-1.389</c:v>
                </c:pt>
                <c:pt idx="931">
                  <c:v>-1.399</c:v>
                </c:pt>
                <c:pt idx="932">
                  <c:v>-0.72399999999999998</c:v>
                </c:pt>
                <c:pt idx="933">
                  <c:v>-1.141</c:v>
                </c:pt>
                <c:pt idx="934">
                  <c:v>-0.75900000000000001</c:v>
                </c:pt>
                <c:pt idx="935">
                  <c:v>-1.389</c:v>
                </c:pt>
                <c:pt idx="936">
                  <c:v>-0.71</c:v>
                </c:pt>
                <c:pt idx="937">
                  <c:v>-1.181</c:v>
                </c:pt>
                <c:pt idx="938">
                  <c:v>-1.37</c:v>
                </c:pt>
                <c:pt idx="939">
                  <c:v>-2.0840000000000001</c:v>
                </c:pt>
                <c:pt idx="940">
                  <c:v>-2.3029999999999999</c:v>
                </c:pt>
                <c:pt idx="941">
                  <c:v>-0.97299999999999998</c:v>
                </c:pt>
                <c:pt idx="942">
                  <c:v>-2.0049999999999999</c:v>
                </c:pt>
                <c:pt idx="943">
                  <c:v>-1.97</c:v>
                </c:pt>
                <c:pt idx="944">
                  <c:v>-2.68</c:v>
                </c:pt>
                <c:pt idx="945">
                  <c:v>-1.7470000000000001</c:v>
                </c:pt>
                <c:pt idx="946">
                  <c:v>-1.603</c:v>
                </c:pt>
                <c:pt idx="947">
                  <c:v>-1.5580000000000001</c:v>
                </c:pt>
                <c:pt idx="948">
                  <c:v>-0.81399999999999995</c:v>
                </c:pt>
                <c:pt idx="949">
                  <c:v>-0.56100000000000005</c:v>
                </c:pt>
                <c:pt idx="950">
                  <c:v>-0.50600000000000001</c:v>
                </c:pt>
                <c:pt idx="951">
                  <c:v>-0.33700000000000002</c:v>
                </c:pt>
                <c:pt idx="952">
                  <c:v>-0.70499999999999996</c:v>
                </c:pt>
                <c:pt idx="953">
                  <c:v>-0.68500000000000005</c:v>
                </c:pt>
                <c:pt idx="954">
                  <c:v>-1.385</c:v>
                </c:pt>
                <c:pt idx="955">
                  <c:v>-1.1459999999999999</c:v>
                </c:pt>
                <c:pt idx="956">
                  <c:v>-0.104</c:v>
                </c:pt>
                <c:pt idx="957">
                  <c:v>-0.88800000000000001</c:v>
                </c:pt>
                <c:pt idx="958">
                  <c:v>-0.92300000000000004</c:v>
                </c:pt>
                <c:pt idx="959">
                  <c:v>-1.0669999999999999</c:v>
                </c:pt>
                <c:pt idx="960">
                  <c:v>-0.27300000000000002</c:v>
                </c:pt>
                <c:pt idx="961">
                  <c:v>-1.2410000000000001</c:v>
                </c:pt>
                <c:pt idx="962">
                  <c:v>-1.762</c:v>
                </c:pt>
                <c:pt idx="963">
                  <c:v>-1.345</c:v>
                </c:pt>
                <c:pt idx="964">
                  <c:v>-0.52100000000000002</c:v>
                </c:pt>
                <c:pt idx="965">
                  <c:v>-0.23300000000000001</c:v>
                </c:pt>
                <c:pt idx="966">
                  <c:v>-0.501</c:v>
                </c:pt>
                <c:pt idx="967">
                  <c:v>-1.4690000000000001</c:v>
                </c:pt>
                <c:pt idx="968">
                  <c:v>-1.032</c:v>
                </c:pt>
                <c:pt idx="969">
                  <c:v>-1.161</c:v>
                </c:pt>
                <c:pt idx="970">
                  <c:v>-0.63</c:v>
                </c:pt>
                <c:pt idx="971">
                  <c:v>-1.33</c:v>
                </c:pt>
                <c:pt idx="972">
                  <c:v>-1.32</c:v>
                </c:pt>
                <c:pt idx="973">
                  <c:v>-1.514</c:v>
                </c:pt>
                <c:pt idx="974">
                  <c:v>-1.3049999999999999</c:v>
                </c:pt>
                <c:pt idx="975">
                  <c:v>-1.1120000000000001</c:v>
                </c:pt>
                <c:pt idx="976">
                  <c:v>-1.484</c:v>
                </c:pt>
                <c:pt idx="977">
                  <c:v>-1.4039999999999999</c:v>
                </c:pt>
                <c:pt idx="978">
                  <c:v>-1.2649999999999999</c:v>
                </c:pt>
                <c:pt idx="979">
                  <c:v>-0.55100000000000005</c:v>
                </c:pt>
                <c:pt idx="980">
                  <c:v>-0.81899999999999995</c:v>
                </c:pt>
                <c:pt idx="981">
                  <c:v>-0.82899999999999996</c:v>
                </c:pt>
                <c:pt idx="982">
                  <c:v>-0.69499999999999995</c:v>
                </c:pt>
                <c:pt idx="983">
                  <c:v>-0.35199999999999998</c:v>
                </c:pt>
                <c:pt idx="984">
                  <c:v>-0.184</c:v>
                </c:pt>
                <c:pt idx="985">
                  <c:v>-0.04</c:v>
                </c:pt>
                <c:pt idx="986">
                  <c:v>-0.193</c:v>
                </c:pt>
                <c:pt idx="987">
                  <c:v>-0.91300000000000003</c:v>
                </c:pt>
                <c:pt idx="988">
                  <c:v>-0.79400000000000004</c:v>
                </c:pt>
                <c:pt idx="989">
                  <c:v>-1.1910000000000001</c:v>
                </c:pt>
                <c:pt idx="990">
                  <c:v>-0.80900000000000005</c:v>
                </c:pt>
                <c:pt idx="991">
                  <c:v>-0.91800000000000004</c:v>
                </c:pt>
                <c:pt idx="992">
                  <c:v>-1.196</c:v>
                </c:pt>
                <c:pt idx="993">
                  <c:v>0.13900000000000001</c:v>
                </c:pt>
                <c:pt idx="994">
                  <c:v>-1.246</c:v>
                </c:pt>
                <c:pt idx="995">
                  <c:v>-1.4990000000000001</c:v>
                </c:pt>
                <c:pt idx="996">
                  <c:v>-0.94299999999999995</c:v>
                </c:pt>
                <c:pt idx="997">
                  <c:v>-0.89800000000000002</c:v>
                </c:pt>
                <c:pt idx="998">
                  <c:v>-1.2649999999999999</c:v>
                </c:pt>
                <c:pt idx="999">
                  <c:v>-0.76400000000000001</c:v>
                </c:pt>
                <c:pt idx="1000">
                  <c:v>-1.32</c:v>
                </c:pt>
                <c:pt idx="1001">
                  <c:v>-0.81899999999999995</c:v>
                </c:pt>
                <c:pt idx="1002">
                  <c:v>-0.95799999999999996</c:v>
                </c:pt>
                <c:pt idx="1003">
                  <c:v>-0.32700000000000001</c:v>
                </c:pt>
                <c:pt idx="1004">
                  <c:v>-1.623</c:v>
                </c:pt>
                <c:pt idx="1005">
                  <c:v>-0.27300000000000002</c:v>
                </c:pt>
                <c:pt idx="1006">
                  <c:v>-1.0920000000000001</c:v>
                </c:pt>
                <c:pt idx="1007">
                  <c:v>-2.0739999999999998</c:v>
                </c:pt>
                <c:pt idx="1008">
                  <c:v>2.5000000000000001E-2</c:v>
                </c:pt>
                <c:pt idx="1009">
                  <c:v>-0.501</c:v>
                </c:pt>
                <c:pt idx="1010">
                  <c:v>-0.749</c:v>
                </c:pt>
                <c:pt idx="1011">
                  <c:v>-1.0469999999999999</c:v>
                </c:pt>
                <c:pt idx="1012">
                  <c:v>-1.0920000000000001</c:v>
                </c:pt>
                <c:pt idx="1013">
                  <c:v>-0.54100000000000004</c:v>
                </c:pt>
                <c:pt idx="1014">
                  <c:v>-1.95</c:v>
                </c:pt>
                <c:pt idx="1015">
                  <c:v>-0.91300000000000003</c:v>
                </c:pt>
                <c:pt idx="1016">
                  <c:v>-1.6619999999999999</c:v>
                </c:pt>
                <c:pt idx="1017">
                  <c:v>-0.83899999999999997</c:v>
                </c:pt>
                <c:pt idx="1018">
                  <c:v>-1.2010000000000001</c:v>
                </c:pt>
                <c:pt idx="1019">
                  <c:v>-0.29799999999999999</c:v>
                </c:pt>
                <c:pt idx="1020">
                  <c:v>-2.2530000000000001</c:v>
                </c:pt>
                <c:pt idx="1021">
                  <c:v>-2.1840000000000002</c:v>
                </c:pt>
                <c:pt idx="1022">
                  <c:v>-0.80400000000000005</c:v>
                </c:pt>
                <c:pt idx="1023">
                  <c:v>-0.69</c:v>
                </c:pt>
                <c:pt idx="1024">
                  <c:v>-0.63500000000000001</c:v>
                </c:pt>
                <c:pt idx="1025">
                  <c:v>-0.873</c:v>
                </c:pt>
                <c:pt idx="1026">
                  <c:v>-6.4000000000000001E-2</c:v>
                </c:pt>
                <c:pt idx="1027">
                  <c:v>-0.754</c:v>
                </c:pt>
                <c:pt idx="1028">
                  <c:v>-7.3999999999999996E-2</c:v>
                </c:pt>
                <c:pt idx="1029">
                  <c:v>-1.7569999999999999</c:v>
                </c:pt>
                <c:pt idx="1030">
                  <c:v>-0.47599999999999998</c:v>
                </c:pt>
                <c:pt idx="1031">
                  <c:v>0.42199999999999999</c:v>
                </c:pt>
                <c:pt idx="1032">
                  <c:v>-0.73399999999999999</c:v>
                </c:pt>
                <c:pt idx="1033">
                  <c:v>-0.20300000000000001</c:v>
                </c:pt>
                <c:pt idx="1034">
                  <c:v>-0.41699999999999998</c:v>
                </c:pt>
                <c:pt idx="1035">
                  <c:v>-0.58099999999999996</c:v>
                </c:pt>
                <c:pt idx="1036">
                  <c:v>-0.51100000000000001</c:v>
                </c:pt>
                <c:pt idx="1037">
                  <c:v>0.11899999999999999</c:v>
                </c:pt>
                <c:pt idx="1038">
                  <c:v>-0.41199999999999998</c:v>
                </c:pt>
                <c:pt idx="1039">
                  <c:v>-0.53600000000000003</c:v>
                </c:pt>
                <c:pt idx="1040">
                  <c:v>-1.246</c:v>
                </c:pt>
                <c:pt idx="1041">
                  <c:v>-0.97299999999999998</c:v>
                </c:pt>
                <c:pt idx="1042">
                  <c:v>-0.77400000000000002</c:v>
                </c:pt>
                <c:pt idx="1043">
                  <c:v>-1.5229999999999999</c:v>
                </c:pt>
                <c:pt idx="1044">
                  <c:v>-0.17399999999999999</c:v>
                </c:pt>
                <c:pt idx="1045">
                  <c:v>-0.47599999999999998</c:v>
                </c:pt>
                <c:pt idx="1046">
                  <c:v>-0.129</c:v>
                </c:pt>
                <c:pt idx="1047">
                  <c:v>0.35199999999999998</c:v>
                </c:pt>
                <c:pt idx="1048">
                  <c:v>-0.05</c:v>
                </c:pt>
                <c:pt idx="1049">
                  <c:v>0.41699999999999998</c:v>
                </c:pt>
                <c:pt idx="1050">
                  <c:v>0.73499999999999999</c:v>
                </c:pt>
                <c:pt idx="1051">
                  <c:v>-0.66500000000000004</c:v>
                </c:pt>
                <c:pt idx="1052">
                  <c:v>-0.39200000000000002</c:v>
                </c:pt>
                <c:pt idx="1053">
                  <c:v>-1.161</c:v>
                </c:pt>
                <c:pt idx="1054">
                  <c:v>-1.4139999999999999</c:v>
                </c:pt>
                <c:pt idx="1055">
                  <c:v>-1.097</c:v>
                </c:pt>
                <c:pt idx="1056">
                  <c:v>-1.7569999999999999</c:v>
                </c:pt>
                <c:pt idx="1057">
                  <c:v>-1.33</c:v>
                </c:pt>
                <c:pt idx="1058">
                  <c:v>-1.2749999999999999</c:v>
                </c:pt>
                <c:pt idx="1059">
                  <c:v>-0.65500000000000003</c:v>
                </c:pt>
                <c:pt idx="1060">
                  <c:v>0.11899999999999999</c:v>
                </c:pt>
                <c:pt idx="1061">
                  <c:v>-0.53100000000000003</c:v>
                </c:pt>
                <c:pt idx="1062">
                  <c:v>-0.68500000000000005</c:v>
                </c:pt>
                <c:pt idx="1063">
                  <c:v>-0.68</c:v>
                </c:pt>
                <c:pt idx="1064">
                  <c:v>-0.28299999999999997</c:v>
                </c:pt>
                <c:pt idx="1065">
                  <c:v>-0.38200000000000001</c:v>
                </c:pt>
                <c:pt idx="1066">
                  <c:v>-1.504</c:v>
                </c:pt>
                <c:pt idx="1067">
                  <c:v>-0.80400000000000005</c:v>
                </c:pt>
                <c:pt idx="1068">
                  <c:v>-0.75900000000000001</c:v>
                </c:pt>
                <c:pt idx="1069">
                  <c:v>-1.677</c:v>
                </c:pt>
                <c:pt idx="1070">
                  <c:v>-1.633</c:v>
                </c:pt>
                <c:pt idx="1071">
                  <c:v>-1.6619999999999999</c:v>
                </c:pt>
                <c:pt idx="1072">
                  <c:v>-2.1190000000000002</c:v>
                </c:pt>
                <c:pt idx="1073">
                  <c:v>-1.613</c:v>
                </c:pt>
                <c:pt idx="1074">
                  <c:v>-2.0299999999999998</c:v>
                </c:pt>
                <c:pt idx="1075">
                  <c:v>-2.2480000000000002</c:v>
                </c:pt>
                <c:pt idx="1076">
                  <c:v>-1.6479999999999999</c:v>
                </c:pt>
                <c:pt idx="1077">
                  <c:v>-1.5880000000000001</c:v>
                </c:pt>
                <c:pt idx="1078">
                  <c:v>-1.494</c:v>
                </c:pt>
                <c:pt idx="1079">
                  <c:v>-1.742</c:v>
                </c:pt>
                <c:pt idx="1080">
                  <c:v>-1.2210000000000001</c:v>
                </c:pt>
                <c:pt idx="1081">
                  <c:v>-0.67</c:v>
                </c:pt>
                <c:pt idx="1082">
                  <c:v>-1.161</c:v>
                </c:pt>
                <c:pt idx="1083">
                  <c:v>-0.82399999999999995</c:v>
                </c:pt>
                <c:pt idx="1084">
                  <c:v>-0.68</c:v>
                </c:pt>
                <c:pt idx="1085">
                  <c:v>-0.80900000000000005</c:v>
                </c:pt>
                <c:pt idx="1086">
                  <c:v>-1.087</c:v>
                </c:pt>
                <c:pt idx="1087">
                  <c:v>-0.78400000000000003</c:v>
                </c:pt>
                <c:pt idx="1088">
                  <c:v>-1.7669999999999999</c:v>
                </c:pt>
                <c:pt idx="1089">
                  <c:v>-1.077</c:v>
                </c:pt>
                <c:pt idx="1090">
                  <c:v>-1.702</c:v>
                </c:pt>
                <c:pt idx="1091">
                  <c:v>-1.5189999999999999</c:v>
                </c:pt>
                <c:pt idx="1092">
                  <c:v>-1.34</c:v>
                </c:pt>
                <c:pt idx="1093">
                  <c:v>-0.96299999999999997</c:v>
                </c:pt>
                <c:pt idx="1094">
                  <c:v>-0.88800000000000001</c:v>
                </c:pt>
                <c:pt idx="1095">
                  <c:v>-1.4690000000000001</c:v>
                </c:pt>
                <c:pt idx="1096">
                  <c:v>-1.3939999999999999</c:v>
                </c:pt>
                <c:pt idx="1097">
                  <c:v>-0.68500000000000005</c:v>
                </c:pt>
                <c:pt idx="1098">
                  <c:v>-1.1859999999999999</c:v>
                </c:pt>
                <c:pt idx="1099">
                  <c:v>-0.33200000000000002</c:v>
                </c:pt>
                <c:pt idx="1100">
                  <c:v>-0.92800000000000005</c:v>
                </c:pt>
                <c:pt idx="1101">
                  <c:v>-1.181</c:v>
                </c:pt>
                <c:pt idx="1102">
                  <c:v>-0.83399999999999996</c:v>
                </c:pt>
                <c:pt idx="1103">
                  <c:v>-1.389</c:v>
                </c:pt>
                <c:pt idx="1104">
                  <c:v>-1.623</c:v>
                </c:pt>
                <c:pt idx="1105">
                  <c:v>-0.69</c:v>
                </c:pt>
                <c:pt idx="1106">
                  <c:v>-0.437</c:v>
                </c:pt>
                <c:pt idx="1107">
                  <c:v>-1.464</c:v>
                </c:pt>
                <c:pt idx="1108">
                  <c:v>-1.325</c:v>
                </c:pt>
                <c:pt idx="1109">
                  <c:v>-1.484</c:v>
                </c:pt>
                <c:pt idx="1110">
                  <c:v>-1.538</c:v>
                </c:pt>
                <c:pt idx="1111">
                  <c:v>-0.68500000000000005</c:v>
                </c:pt>
                <c:pt idx="1112">
                  <c:v>-1.6719999999999999</c:v>
                </c:pt>
                <c:pt idx="1113">
                  <c:v>-1.1659999999999999</c:v>
                </c:pt>
                <c:pt idx="1114">
                  <c:v>-1.8260000000000001</c:v>
                </c:pt>
                <c:pt idx="1115">
                  <c:v>-1.6919999999999999</c:v>
                </c:pt>
                <c:pt idx="1116">
                  <c:v>-2</c:v>
                </c:pt>
                <c:pt idx="1117">
                  <c:v>-2.2330000000000001</c:v>
                </c:pt>
                <c:pt idx="1118">
                  <c:v>-2.0590000000000002</c:v>
                </c:pt>
                <c:pt idx="1119">
                  <c:v>-1.677</c:v>
                </c:pt>
                <c:pt idx="1120">
                  <c:v>-1.33</c:v>
                </c:pt>
                <c:pt idx="1121">
                  <c:v>-2.1640000000000001</c:v>
                </c:pt>
                <c:pt idx="1122">
                  <c:v>-2.2730000000000001</c:v>
                </c:pt>
                <c:pt idx="1123">
                  <c:v>-0.93799999999999994</c:v>
                </c:pt>
                <c:pt idx="1124">
                  <c:v>-0.82899999999999996</c:v>
                </c:pt>
                <c:pt idx="1125">
                  <c:v>-0.75900000000000001</c:v>
                </c:pt>
                <c:pt idx="1126">
                  <c:v>-1.226</c:v>
                </c:pt>
                <c:pt idx="1127">
                  <c:v>-1.117</c:v>
                </c:pt>
                <c:pt idx="1128">
                  <c:v>-1.1120000000000001</c:v>
                </c:pt>
                <c:pt idx="1129">
                  <c:v>-2.1739999999999999</c:v>
                </c:pt>
                <c:pt idx="1130">
                  <c:v>-1.444</c:v>
                </c:pt>
                <c:pt idx="1131">
                  <c:v>-0.99199999999999999</c:v>
                </c:pt>
                <c:pt idx="1132">
                  <c:v>-1.5980000000000001</c:v>
                </c:pt>
                <c:pt idx="1133">
                  <c:v>-1.052</c:v>
                </c:pt>
                <c:pt idx="1134">
                  <c:v>-1.002</c:v>
                </c:pt>
                <c:pt idx="1135">
                  <c:v>-1.2849999999999999</c:v>
                </c:pt>
                <c:pt idx="1136">
                  <c:v>-1.7170000000000001</c:v>
                </c:pt>
                <c:pt idx="1137">
                  <c:v>-1.335</c:v>
                </c:pt>
                <c:pt idx="1138">
                  <c:v>-0.82899999999999996</c:v>
                </c:pt>
                <c:pt idx="1139">
                  <c:v>-0.154</c:v>
                </c:pt>
                <c:pt idx="1140">
                  <c:v>-1.022</c:v>
                </c:pt>
                <c:pt idx="1141">
                  <c:v>-1.409</c:v>
                </c:pt>
                <c:pt idx="1142">
                  <c:v>-1.31</c:v>
                </c:pt>
                <c:pt idx="1143">
                  <c:v>-0.92800000000000005</c:v>
                </c:pt>
                <c:pt idx="1144">
                  <c:v>-1.528</c:v>
                </c:pt>
                <c:pt idx="1145">
                  <c:v>-1.26</c:v>
                </c:pt>
                <c:pt idx="1146">
                  <c:v>-0.78400000000000003</c:v>
                </c:pt>
                <c:pt idx="1147">
                  <c:v>-2.6749999999999998</c:v>
                </c:pt>
                <c:pt idx="1148">
                  <c:v>-1.052</c:v>
                </c:pt>
                <c:pt idx="1149">
                  <c:v>-0.39700000000000002</c:v>
                </c:pt>
                <c:pt idx="1150">
                  <c:v>-9.4E-2</c:v>
                </c:pt>
                <c:pt idx="1151">
                  <c:v>-2.0590000000000002</c:v>
                </c:pt>
                <c:pt idx="1152">
                  <c:v>-2.2530000000000001</c:v>
                </c:pt>
                <c:pt idx="1153">
                  <c:v>-0.193</c:v>
                </c:pt>
                <c:pt idx="1154">
                  <c:v>-0.41199999999999998</c:v>
                </c:pt>
                <c:pt idx="1155">
                  <c:v>-0.442</c:v>
                </c:pt>
                <c:pt idx="1156">
                  <c:v>-0.313</c:v>
                </c:pt>
                <c:pt idx="1157">
                  <c:v>-0.189</c:v>
                </c:pt>
                <c:pt idx="1158">
                  <c:v>-0.75900000000000001</c:v>
                </c:pt>
                <c:pt idx="1159">
                  <c:v>-0.23300000000000001</c:v>
                </c:pt>
                <c:pt idx="1160">
                  <c:v>0.83899999999999997</c:v>
                </c:pt>
                <c:pt idx="1161">
                  <c:v>1.141</c:v>
                </c:pt>
                <c:pt idx="1162">
                  <c:v>8.8999999999999996E-2</c:v>
                </c:pt>
                <c:pt idx="1163">
                  <c:v>-0.21299999999999999</c:v>
                </c:pt>
                <c:pt idx="1164">
                  <c:v>-0.65500000000000003</c:v>
                </c:pt>
                <c:pt idx="1165">
                  <c:v>-0.501</c:v>
                </c:pt>
                <c:pt idx="1166">
                  <c:v>-0.98799999999999999</c:v>
                </c:pt>
                <c:pt idx="1167">
                  <c:v>-0.66500000000000004</c:v>
                </c:pt>
                <c:pt idx="1168">
                  <c:v>-0.81399999999999995</c:v>
                </c:pt>
                <c:pt idx="1169">
                  <c:v>-0.75900000000000001</c:v>
                </c:pt>
                <c:pt idx="1170">
                  <c:v>0.13400000000000001</c:v>
                </c:pt>
                <c:pt idx="1171">
                  <c:v>-1.5680000000000001</c:v>
                </c:pt>
                <c:pt idx="1172">
                  <c:v>-1.5880000000000001</c:v>
                </c:pt>
                <c:pt idx="1173">
                  <c:v>-0.96799999999999997</c:v>
                </c:pt>
                <c:pt idx="1174">
                  <c:v>-2.3170000000000002</c:v>
                </c:pt>
                <c:pt idx="1175">
                  <c:v>-1.7070000000000001</c:v>
                </c:pt>
                <c:pt idx="1176">
                  <c:v>-0.64500000000000002</c:v>
                </c:pt>
                <c:pt idx="1177">
                  <c:v>-0.73899999999999999</c:v>
                </c:pt>
                <c:pt idx="1178">
                  <c:v>-1.4339999999999999</c:v>
                </c:pt>
                <c:pt idx="1179">
                  <c:v>-1.35</c:v>
                </c:pt>
                <c:pt idx="1180">
                  <c:v>-1.33</c:v>
                </c:pt>
                <c:pt idx="1181">
                  <c:v>-1.2110000000000001</c:v>
                </c:pt>
                <c:pt idx="1182">
                  <c:v>-1.0669999999999999</c:v>
                </c:pt>
                <c:pt idx="1183">
                  <c:v>-1.2949999999999999</c:v>
                </c:pt>
                <c:pt idx="1184">
                  <c:v>-1.141</c:v>
                </c:pt>
                <c:pt idx="1185">
                  <c:v>-0.69499999999999995</c:v>
                </c:pt>
                <c:pt idx="1186">
                  <c:v>-0.33200000000000002</c:v>
                </c:pt>
                <c:pt idx="1187">
                  <c:v>-1.454</c:v>
                </c:pt>
                <c:pt idx="1188">
                  <c:v>-1.4490000000000001</c:v>
                </c:pt>
                <c:pt idx="1189">
                  <c:v>-1.161</c:v>
                </c:pt>
                <c:pt idx="1190">
                  <c:v>-1.633</c:v>
                </c:pt>
                <c:pt idx="1191">
                  <c:v>-1.901</c:v>
                </c:pt>
                <c:pt idx="1192">
                  <c:v>-1.4690000000000001</c:v>
                </c:pt>
                <c:pt idx="1193">
                  <c:v>-1.6180000000000001</c:v>
                </c:pt>
                <c:pt idx="1194">
                  <c:v>-1.26</c:v>
                </c:pt>
                <c:pt idx="1195">
                  <c:v>-0.754</c:v>
                </c:pt>
                <c:pt idx="1196">
                  <c:v>-1.623</c:v>
                </c:pt>
                <c:pt idx="1197">
                  <c:v>-2.0840000000000001</c:v>
                </c:pt>
                <c:pt idx="1198">
                  <c:v>-1.5980000000000001</c:v>
                </c:pt>
                <c:pt idx="1199">
                  <c:v>-1.7769999999999999</c:v>
                </c:pt>
                <c:pt idx="1200">
                  <c:v>-1.7070000000000001</c:v>
                </c:pt>
                <c:pt idx="1201">
                  <c:v>-1.4139999999999999</c:v>
                </c:pt>
                <c:pt idx="1202">
                  <c:v>-1.494</c:v>
                </c:pt>
                <c:pt idx="1203">
                  <c:v>-0.92300000000000004</c:v>
                </c:pt>
                <c:pt idx="1204">
                  <c:v>-1.6619999999999999</c:v>
                </c:pt>
                <c:pt idx="1205">
                  <c:v>-0.223</c:v>
                </c:pt>
                <c:pt idx="1206">
                  <c:v>-0.26300000000000001</c:v>
                </c:pt>
                <c:pt idx="1207">
                  <c:v>-1.6379999999999999</c:v>
                </c:pt>
                <c:pt idx="1208">
                  <c:v>-1.325</c:v>
                </c:pt>
                <c:pt idx="1209">
                  <c:v>-1.474</c:v>
                </c:pt>
                <c:pt idx="1210">
                  <c:v>-0.67500000000000004</c:v>
                </c:pt>
                <c:pt idx="1211">
                  <c:v>-0.85399999999999998</c:v>
                </c:pt>
                <c:pt idx="1212">
                  <c:v>-0.65500000000000003</c:v>
                </c:pt>
                <c:pt idx="1213">
                  <c:v>-0.873</c:v>
                </c:pt>
                <c:pt idx="1214">
                  <c:v>-0.49099999999999999</c:v>
                </c:pt>
                <c:pt idx="1215">
                  <c:v>-1.1659999999999999</c:v>
                </c:pt>
                <c:pt idx="1216">
                  <c:v>-1.385</c:v>
                </c:pt>
                <c:pt idx="1217">
                  <c:v>-1.5629999999999999</c:v>
                </c:pt>
                <c:pt idx="1218">
                  <c:v>-1.7769999999999999</c:v>
                </c:pt>
                <c:pt idx="1219">
                  <c:v>-0.94799999999999995</c:v>
                </c:pt>
                <c:pt idx="1220">
                  <c:v>-0.92800000000000005</c:v>
                </c:pt>
                <c:pt idx="1221">
                  <c:v>-0.73399999999999999</c:v>
                </c:pt>
                <c:pt idx="1222">
                  <c:v>-0.48099999999999998</c:v>
                </c:pt>
                <c:pt idx="1223">
                  <c:v>-1.409</c:v>
                </c:pt>
                <c:pt idx="1224">
                  <c:v>-1.2509999999999999</c:v>
                </c:pt>
                <c:pt idx="1225">
                  <c:v>-0.67500000000000004</c:v>
                </c:pt>
                <c:pt idx="1226">
                  <c:v>-0.46100000000000002</c:v>
                </c:pt>
                <c:pt idx="1227">
                  <c:v>-1.27</c:v>
                </c:pt>
                <c:pt idx="1228">
                  <c:v>-0.83899999999999997</c:v>
                </c:pt>
                <c:pt idx="1229">
                  <c:v>-0.44700000000000001</c:v>
                </c:pt>
                <c:pt idx="1230">
                  <c:v>-0.36199999999999999</c:v>
                </c:pt>
                <c:pt idx="1231">
                  <c:v>-1.2949999999999999</c:v>
                </c:pt>
                <c:pt idx="1232">
                  <c:v>-1.226</c:v>
                </c:pt>
                <c:pt idx="1233">
                  <c:v>-1.6080000000000001</c:v>
                </c:pt>
                <c:pt idx="1234">
                  <c:v>-1.881</c:v>
                </c:pt>
                <c:pt idx="1235">
                  <c:v>-1.593</c:v>
                </c:pt>
                <c:pt idx="1236">
                  <c:v>-2.02</c:v>
                </c:pt>
                <c:pt idx="1237">
                  <c:v>-1.5580000000000001</c:v>
                </c:pt>
                <c:pt idx="1238">
                  <c:v>-9.9000000000000005E-2</c:v>
                </c:pt>
                <c:pt idx="1239">
                  <c:v>-3.5000000000000003E-2</c:v>
                </c:pt>
                <c:pt idx="1240">
                  <c:v>-0.52600000000000002</c:v>
                </c:pt>
                <c:pt idx="1241">
                  <c:v>-0.39200000000000002</c:v>
                </c:pt>
                <c:pt idx="1242">
                  <c:v>-1.2549999999999999</c:v>
                </c:pt>
                <c:pt idx="1243">
                  <c:v>-0.59499999999999997</c:v>
                </c:pt>
                <c:pt idx="1244">
                  <c:v>-0.93799999999999994</c:v>
                </c:pt>
                <c:pt idx="1245">
                  <c:v>-0.94299999999999995</c:v>
                </c:pt>
                <c:pt idx="1246">
                  <c:v>-0.51600000000000001</c:v>
                </c:pt>
                <c:pt idx="1247">
                  <c:v>-0.61499999999999999</c:v>
                </c:pt>
                <c:pt idx="1248">
                  <c:v>-1.0920000000000001</c:v>
                </c:pt>
                <c:pt idx="1249">
                  <c:v>-1.141</c:v>
                </c:pt>
                <c:pt idx="1250">
                  <c:v>-1.4339999999999999</c:v>
                </c:pt>
                <c:pt idx="1251">
                  <c:v>-1.5429999999999999</c:v>
                </c:pt>
                <c:pt idx="1252">
                  <c:v>-1.3939999999999999</c:v>
                </c:pt>
                <c:pt idx="1253">
                  <c:v>-1.1759999999999999</c:v>
                </c:pt>
                <c:pt idx="1254">
                  <c:v>-2</c:v>
                </c:pt>
                <c:pt idx="1255">
                  <c:v>-0.62</c:v>
                </c:pt>
                <c:pt idx="1256">
                  <c:v>-1.5629999999999999</c:v>
                </c:pt>
                <c:pt idx="1257">
                  <c:v>-0.65</c:v>
                </c:pt>
                <c:pt idx="1258">
                  <c:v>-1.5580000000000001</c:v>
                </c:pt>
                <c:pt idx="1259">
                  <c:v>-1.0269999999999999</c:v>
                </c:pt>
                <c:pt idx="1260">
                  <c:v>-0.61499999999999999</c:v>
                </c:pt>
                <c:pt idx="1261">
                  <c:v>-1.643</c:v>
                </c:pt>
                <c:pt idx="1262">
                  <c:v>-0.63500000000000001</c:v>
                </c:pt>
                <c:pt idx="1263">
                  <c:v>-0.71</c:v>
                </c:pt>
                <c:pt idx="1264">
                  <c:v>-1.7270000000000001</c:v>
                </c:pt>
                <c:pt idx="1265">
                  <c:v>-1.4790000000000001</c:v>
                </c:pt>
                <c:pt idx="1266">
                  <c:v>-1.1859999999999999</c:v>
                </c:pt>
                <c:pt idx="1267">
                  <c:v>-1.7669999999999999</c:v>
                </c:pt>
                <c:pt idx="1268">
                  <c:v>-1.504</c:v>
                </c:pt>
                <c:pt idx="1269">
                  <c:v>-1.052</c:v>
                </c:pt>
                <c:pt idx="1270">
                  <c:v>-0.88300000000000001</c:v>
                </c:pt>
                <c:pt idx="1271">
                  <c:v>-0.91800000000000004</c:v>
                </c:pt>
                <c:pt idx="1272">
                  <c:v>-0.81899999999999995</c:v>
                </c:pt>
                <c:pt idx="1273">
                  <c:v>-0.72399999999999998</c:v>
                </c:pt>
                <c:pt idx="1274">
                  <c:v>-0.34200000000000003</c:v>
                </c:pt>
                <c:pt idx="1275">
                  <c:v>-1.355</c:v>
                </c:pt>
                <c:pt idx="1276">
                  <c:v>-1.9159999999999999</c:v>
                </c:pt>
                <c:pt idx="1277">
                  <c:v>-1.911</c:v>
                </c:pt>
                <c:pt idx="1278">
                  <c:v>-2.9279999999999999</c:v>
                </c:pt>
                <c:pt idx="1279">
                  <c:v>-1.5529999999999999</c:v>
                </c:pt>
                <c:pt idx="1280">
                  <c:v>-1.772</c:v>
                </c:pt>
                <c:pt idx="1281">
                  <c:v>-1.9550000000000001</c:v>
                </c:pt>
                <c:pt idx="1282">
                  <c:v>-2.2629999999999999</c:v>
                </c:pt>
                <c:pt idx="1283">
                  <c:v>-2.948</c:v>
                </c:pt>
                <c:pt idx="1284">
                  <c:v>-2.0449999999999999</c:v>
                </c:pt>
                <c:pt idx="1285">
                  <c:v>-1.583</c:v>
                </c:pt>
                <c:pt idx="1286">
                  <c:v>-1.5580000000000001</c:v>
                </c:pt>
                <c:pt idx="1287">
                  <c:v>-2.9729999999999999</c:v>
                </c:pt>
                <c:pt idx="1288">
                  <c:v>-2.2679999999999998</c:v>
                </c:pt>
                <c:pt idx="1289">
                  <c:v>-1.5780000000000001</c:v>
                </c:pt>
                <c:pt idx="1290">
                  <c:v>-2.2829999999999999</c:v>
                </c:pt>
                <c:pt idx="1291">
                  <c:v>-2.4860000000000002</c:v>
                </c:pt>
                <c:pt idx="1292">
                  <c:v>-1.702</c:v>
                </c:pt>
                <c:pt idx="1293">
                  <c:v>-2.4860000000000002</c:v>
                </c:pt>
                <c:pt idx="1294">
                  <c:v>-2.3919999999999999</c:v>
                </c:pt>
                <c:pt idx="1295">
                  <c:v>-1.345</c:v>
                </c:pt>
                <c:pt idx="1296">
                  <c:v>-1.38</c:v>
                </c:pt>
                <c:pt idx="1297">
                  <c:v>-0.72899999999999998</c:v>
                </c:pt>
                <c:pt idx="1298">
                  <c:v>-1.3149999999999999</c:v>
                </c:pt>
                <c:pt idx="1299">
                  <c:v>-1.6970000000000001</c:v>
                </c:pt>
                <c:pt idx="1300">
                  <c:v>-2.1040000000000001</c:v>
                </c:pt>
                <c:pt idx="1301">
                  <c:v>-2.02</c:v>
                </c:pt>
                <c:pt idx="1302">
                  <c:v>-1.9550000000000001</c:v>
                </c:pt>
                <c:pt idx="1303">
                  <c:v>-2.581</c:v>
                </c:pt>
                <c:pt idx="1304">
                  <c:v>-2.2879999999999998</c:v>
                </c:pt>
                <c:pt idx="1305">
                  <c:v>-2.0049999999999999</c:v>
                </c:pt>
                <c:pt idx="1306">
                  <c:v>-1.8160000000000001</c:v>
                </c:pt>
                <c:pt idx="1307">
                  <c:v>-2.625</c:v>
                </c:pt>
                <c:pt idx="1308">
                  <c:v>-1.6279999999999999</c:v>
                </c:pt>
                <c:pt idx="1309">
                  <c:v>-1.2509999999999999</c:v>
                </c:pt>
                <c:pt idx="1310">
                  <c:v>-2.4119999999999999</c:v>
                </c:pt>
                <c:pt idx="1311">
                  <c:v>-1.1120000000000001</c:v>
                </c:pt>
                <c:pt idx="1312">
                  <c:v>-0.92800000000000005</c:v>
                </c:pt>
                <c:pt idx="1313">
                  <c:v>-0.72399999999999998</c:v>
                </c:pt>
                <c:pt idx="1314">
                  <c:v>-0.91300000000000003</c:v>
                </c:pt>
                <c:pt idx="1315">
                  <c:v>-2.0739999999999998</c:v>
                </c:pt>
                <c:pt idx="1316">
                  <c:v>-1.95</c:v>
                </c:pt>
                <c:pt idx="1317">
                  <c:v>-1.1759999999999999</c:v>
                </c:pt>
                <c:pt idx="1318">
                  <c:v>-1.1120000000000001</c:v>
                </c:pt>
                <c:pt idx="1319">
                  <c:v>-1.5880000000000001</c:v>
                </c:pt>
                <c:pt idx="1320">
                  <c:v>-1.0920000000000001</c:v>
                </c:pt>
                <c:pt idx="1321">
                  <c:v>-0.67500000000000004</c:v>
                </c:pt>
                <c:pt idx="1322">
                  <c:v>-1.141</c:v>
                </c:pt>
                <c:pt idx="1323">
                  <c:v>-0.78400000000000003</c:v>
                </c:pt>
                <c:pt idx="1324">
                  <c:v>-1.196</c:v>
                </c:pt>
                <c:pt idx="1325">
                  <c:v>-0.86299999999999999</c:v>
                </c:pt>
                <c:pt idx="1326">
                  <c:v>-1.1559999999999999</c:v>
                </c:pt>
                <c:pt idx="1327">
                  <c:v>-0.77900000000000003</c:v>
                </c:pt>
                <c:pt idx="1328">
                  <c:v>-4.4999999999999998E-2</c:v>
                </c:pt>
                <c:pt idx="1329">
                  <c:v>-0.86299999999999999</c:v>
                </c:pt>
                <c:pt idx="1330">
                  <c:v>-1.7769999999999999</c:v>
                </c:pt>
                <c:pt idx="1331">
                  <c:v>-3.2109999999999999</c:v>
                </c:pt>
                <c:pt idx="1332">
                  <c:v>-0.92800000000000005</c:v>
                </c:pt>
                <c:pt idx="1333">
                  <c:v>-0.97299999999999998</c:v>
                </c:pt>
                <c:pt idx="1334">
                  <c:v>-0.55600000000000005</c:v>
                </c:pt>
                <c:pt idx="1335">
                  <c:v>-1.1259999999999999</c:v>
                </c:pt>
                <c:pt idx="1336">
                  <c:v>-1.871</c:v>
                </c:pt>
                <c:pt idx="1337">
                  <c:v>-1.504</c:v>
                </c:pt>
                <c:pt idx="1338">
                  <c:v>-2.456</c:v>
                </c:pt>
                <c:pt idx="1339">
                  <c:v>-1.742</c:v>
                </c:pt>
                <c:pt idx="1340">
                  <c:v>-1.389</c:v>
                </c:pt>
                <c:pt idx="1341">
                  <c:v>-1.514</c:v>
                </c:pt>
                <c:pt idx="1342">
                  <c:v>-1.9950000000000001</c:v>
                </c:pt>
                <c:pt idx="1343">
                  <c:v>-1.7370000000000001</c:v>
                </c:pt>
                <c:pt idx="1344">
                  <c:v>-2.2229999999999999</c:v>
                </c:pt>
                <c:pt idx="1345">
                  <c:v>-2.1190000000000002</c:v>
                </c:pt>
                <c:pt idx="1346">
                  <c:v>-2.6150000000000002</c:v>
                </c:pt>
                <c:pt idx="1347">
                  <c:v>-2.71</c:v>
                </c:pt>
                <c:pt idx="1348">
                  <c:v>-3.1909999999999998</c:v>
                </c:pt>
                <c:pt idx="1349">
                  <c:v>-2.4220000000000002</c:v>
                </c:pt>
                <c:pt idx="1350">
                  <c:v>-2.2679999999999998</c:v>
                </c:pt>
                <c:pt idx="1351">
                  <c:v>-2.1139999999999999</c:v>
                </c:pt>
                <c:pt idx="1352">
                  <c:v>-1.6080000000000001</c:v>
                </c:pt>
                <c:pt idx="1353">
                  <c:v>-2.0790000000000002</c:v>
                </c:pt>
                <c:pt idx="1354">
                  <c:v>-1.31</c:v>
                </c:pt>
                <c:pt idx="1355">
                  <c:v>-2.3969999999999998</c:v>
                </c:pt>
                <c:pt idx="1356">
                  <c:v>-1.925</c:v>
                </c:pt>
                <c:pt idx="1357">
                  <c:v>-1.538</c:v>
                </c:pt>
                <c:pt idx="1358">
                  <c:v>-1.4339999999999999</c:v>
                </c:pt>
                <c:pt idx="1359">
                  <c:v>-0.89300000000000002</c:v>
                </c:pt>
                <c:pt idx="1360">
                  <c:v>-1.5429999999999999</c:v>
                </c:pt>
                <c:pt idx="1361">
                  <c:v>-0.59099999999999997</c:v>
                </c:pt>
                <c:pt idx="1362">
                  <c:v>-1.444</c:v>
                </c:pt>
                <c:pt idx="1363">
                  <c:v>-0.63500000000000001</c:v>
                </c:pt>
                <c:pt idx="1364">
                  <c:v>-0.72899999999999998</c:v>
                </c:pt>
                <c:pt idx="1365">
                  <c:v>-0.16400000000000001</c:v>
                </c:pt>
                <c:pt idx="1366">
                  <c:v>-1.528</c:v>
                </c:pt>
                <c:pt idx="1367">
                  <c:v>-0.70499999999999996</c:v>
                </c:pt>
                <c:pt idx="1368">
                  <c:v>-1.2210000000000001</c:v>
                </c:pt>
                <c:pt idx="1369">
                  <c:v>-1.7070000000000001</c:v>
                </c:pt>
                <c:pt idx="1370">
                  <c:v>-1.4239999999999999</c:v>
                </c:pt>
                <c:pt idx="1371">
                  <c:v>-1.0169999999999999</c:v>
                </c:pt>
                <c:pt idx="1372">
                  <c:v>-1.087</c:v>
                </c:pt>
                <c:pt idx="1373">
                  <c:v>-1.1220000000000001</c:v>
                </c:pt>
                <c:pt idx="1374">
                  <c:v>-1.7170000000000001</c:v>
                </c:pt>
                <c:pt idx="1375">
                  <c:v>-1.7070000000000001</c:v>
                </c:pt>
                <c:pt idx="1376">
                  <c:v>-1.7470000000000001</c:v>
                </c:pt>
                <c:pt idx="1377">
                  <c:v>-2.1139999999999999</c:v>
                </c:pt>
                <c:pt idx="1378">
                  <c:v>-1.9550000000000001</c:v>
                </c:pt>
                <c:pt idx="1379">
                  <c:v>-1.504</c:v>
                </c:pt>
                <c:pt idx="1380">
                  <c:v>-1.206</c:v>
                </c:pt>
                <c:pt idx="1381">
                  <c:v>-0.88800000000000001</c:v>
                </c:pt>
                <c:pt idx="1382">
                  <c:v>-1.7909999999999999</c:v>
                </c:pt>
                <c:pt idx="1383">
                  <c:v>-1.27</c:v>
                </c:pt>
                <c:pt idx="1384">
                  <c:v>-0.04</c:v>
                </c:pt>
                <c:pt idx="1385">
                  <c:v>0.03</c:v>
                </c:pt>
                <c:pt idx="1386">
                  <c:v>0.42699999999999999</c:v>
                </c:pt>
                <c:pt idx="1387">
                  <c:v>-0.432</c:v>
                </c:pt>
                <c:pt idx="1388">
                  <c:v>-0.92300000000000004</c:v>
                </c:pt>
                <c:pt idx="1389">
                  <c:v>-0.79400000000000004</c:v>
                </c:pt>
                <c:pt idx="1390">
                  <c:v>-1.117</c:v>
                </c:pt>
                <c:pt idx="1391">
                  <c:v>-0.80900000000000005</c:v>
                </c:pt>
                <c:pt idx="1392">
                  <c:v>-2.069</c:v>
                </c:pt>
                <c:pt idx="1393">
                  <c:v>-0.76900000000000002</c:v>
                </c:pt>
                <c:pt idx="1394">
                  <c:v>-1.171</c:v>
                </c:pt>
                <c:pt idx="1395">
                  <c:v>-1.494</c:v>
                </c:pt>
                <c:pt idx="1396">
                  <c:v>-1.5529999999999999</c:v>
                </c:pt>
                <c:pt idx="1397">
                  <c:v>-1.1259999999999999</c:v>
                </c:pt>
                <c:pt idx="1398">
                  <c:v>-1.35</c:v>
                </c:pt>
                <c:pt idx="1399">
                  <c:v>-1.28</c:v>
                </c:pt>
                <c:pt idx="1400">
                  <c:v>-1.0620000000000001</c:v>
                </c:pt>
                <c:pt idx="1401">
                  <c:v>-0.61499999999999999</c:v>
                </c:pt>
                <c:pt idx="1402">
                  <c:v>-0.34699999999999998</c:v>
                </c:pt>
                <c:pt idx="1403">
                  <c:v>0.35699999999999998</c:v>
                </c:pt>
                <c:pt idx="1404">
                  <c:v>-0.313</c:v>
                </c:pt>
                <c:pt idx="1405">
                  <c:v>-0.28799999999999998</c:v>
                </c:pt>
                <c:pt idx="1406">
                  <c:v>-1.5580000000000001</c:v>
                </c:pt>
                <c:pt idx="1407">
                  <c:v>-0.65500000000000003</c:v>
                </c:pt>
                <c:pt idx="1408">
                  <c:v>-0.57099999999999995</c:v>
                </c:pt>
                <c:pt idx="1409">
                  <c:v>-0.23799999999999999</c:v>
                </c:pt>
                <c:pt idx="1410">
                  <c:v>-0.63</c:v>
                </c:pt>
                <c:pt idx="1411">
                  <c:v>-0.72399999999999998</c:v>
                </c:pt>
                <c:pt idx="1412">
                  <c:v>-0.496</c:v>
                </c:pt>
                <c:pt idx="1413">
                  <c:v>0.223</c:v>
                </c:pt>
                <c:pt idx="1414">
                  <c:v>-0.90800000000000003</c:v>
                </c:pt>
                <c:pt idx="1415">
                  <c:v>-0.625</c:v>
                </c:pt>
                <c:pt idx="1416">
                  <c:v>-1.2110000000000001</c:v>
                </c:pt>
                <c:pt idx="1417">
                  <c:v>-0.97799999999999998</c:v>
                </c:pt>
                <c:pt idx="1418">
                  <c:v>-0.372</c:v>
                </c:pt>
                <c:pt idx="1419">
                  <c:v>-0.76900000000000002</c:v>
                </c:pt>
                <c:pt idx="1420">
                  <c:v>-1.196</c:v>
                </c:pt>
                <c:pt idx="1421">
                  <c:v>0.189</c:v>
                </c:pt>
                <c:pt idx="1422">
                  <c:v>-0.42699999999999999</c:v>
                </c:pt>
                <c:pt idx="1423">
                  <c:v>-0.33200000000000002</c:v>
                </c:pt>
                <c:pt idx="1424">
                  <c:v>0.33800000000000002</c:v>
                </c:pt>
                <c:pt idx="1425">
                  <c:v>-0.66</c:v>
                </c:pt>
                <c:pt idx="1426">
                  <c:v>-0.83399999999999996</c:v>
                </c:pt>
                <c:pt idx="1427">
                  <c:v>-0.71</c:v>
                </c:pt>
                <c:pt idx="1428">
                  <c:v>-1.052</c:v>
                </c:pt>
                <c:pt idx="1429">
                  <c:v>-0.82399999999999995</c:v>
                </c:pt>
                <c:pt idx="1430">
                  <c:v>-1.732</c:v>
                </c:pt>
                <c:pt idx="1431">
                  <c:v>-0.46100000000000002</c:v>
                </c:pt>
                <c:pt idx="1432">
                  <c:v>-0.92800000000000005</c:v>
                </c:pt>
                <c:pt idx="1433">
                  <c:v>-0.51600000000000001</c:v>
                </c:pt>
                <c:pt idx="1434">
                  <c:v>-0.69499999999999995</c:v>
                </c:pt>
                <c:pt idx="1435">
                  <c:v>-1.31</c:v>
                </c:pt>
                <c:pt idx="1436">
                  <c:v>-1.335</c:v>
                </c:pt>
                <c:pt idx="1437">
                  <c:v>-1.444</c:v>
                </c:pt>
                <c:pt idx="1438">
                  <c:v>-1.573</c:v>
                </c:pt>
                <c:pt idx="1439">
                  <c:v>-0.97299999999999998</c:v>
                </c:pt>
                <c:pt idx="1440">
                  <c:v>-0.75900000000000001</c:v>
                </c:pt>
                <c:pt idx="1441">
                  <c:v>-1.2949999999999999</c:v>
                </c:pt>
                <c:pt idx="1442">
                  <c:v>-0.42199999999999999</c:v>
                </c:pt>
                <c:pt idx="1443">
                  <c:v>-0.72899999999999998</c:v>
                </c:pt>
                <c:pt idx="1444">
                  <c:v>-0.625</c:v>
                </c:pt>
                <c:pt idx="1445">
                  <c:v>-0.46600000000000003</c:v>
                </c:pt>
                <c:pt idx="1446">
                  <c:v>-1.37</c:v>
                </c:pt>
                <c:pt idx="1447">
                  <c:v>-0.95799999999999996</c:v>
                </c:pt>
                <c:pt idx="1448">
                  <c:v>-1.077</c:v>
                </c:pt>
                <c:pt idx="1449">
                  <c:v>-1.4239999999999999</c:v>
                </c:pt>
                <c:pt idx="1450">
                  <c:v>-1.226</c:v>
                </c:pt>
                <c:pt idx="1451">
                  <c:v>-1.831</c:v>
                </c:pt>
                <c:pt idx="1452">
                  <c:v>-1.613</c:v>
                </c:pt>
                <c:pt idx="1453">
                  <c:v>-1.7569999999999999</c:v>
                </c:pt>
                <c:pt idx="1454">
                  <c:v>-2.2229999999999999</c:v>
                </c:pt>
                <c:pt idx="1455">
                  <c:v>-2.3170000000000002</c:v>
                </c:pt>
                <c:pt idx="1456">
                  <c:v>-2.3370000000000002</c:v>
                </c:pt>
                <c:pt idx="1457">
                  <c:v>-2.3570000000000002</c:v>
                </c:pt>
                <c:pt idx="1458">
                  <c:v>-2.2080000000000002</c:v>
                </c:pt>
                <c:pt idx="1459">
                  <c:v>-2.2330000000000001</c:v>
                </c:pt>
                <c:pt idx="1460">
                  <c:v>-1.5780000000000001</c:v>
                </c:pt>
                <c:pt idx="1461">
                  <c:v>-1.3</c:v>
                </c:pt>
                <c:pt idx="1462">
                  <c:v>-2.1440000000000001</c:v>
                </c:pt>
                <c:pt idx="1463">
                  <c:v>-2.2730000000000001</c:v>
                </c:pt>
                <c:pt idx="1464">
                  <c:v>-2.238</c:v>
                </c:pt>
                <c:pt idx="1465">
                  <c:v>-2.7690000000000001</c:v>
                </c:pt>
                <c:pt idx="1466">
                  <c:v>-3.1120000000000001</c:v>
                </c:pt>
                <c:pt idx="1467">
                  <c:v>-2.5710000000000002</c:v>
                </c:pt>
                <c:pt idx="1468">
                  <c:v>-2.7240000000000002</c:v>
                </c:pt>
                <c:pt idx="1469">
                  <c:v>-3.246</c:v>
                </c:pt>
                <c:pt idx="1470">
                  <c:v>-2.8090000000000002</c:v>
                </c:pt>
                <c:pt idx="1471">
                  <c:v>-2.5110000000000001</c:v>
                </c:pt>
                <c:pt idx="1472">
                  <c:v>-2.327</c:v>
                </c:pt>
                <c:pt idx="1473">
                  <c:v>-1.8660000000000001</c:v>
                </c:pt>
                <c:pt idx="1474">
                  <c:v>-1.514</c:v>
                </c:pt>
                <c:pt idx="1475">
                  <c:v>-1.901</c:v>
                </c:pt>
                <c:pt idx="1476">
                  <c:v>-1.0920000000000001</c:v>
                </c:pt>
                <c:pt idx="1477">
                  <c:v>-1.6180000000000001</c:v>
                </c:pt>
                <c:pt idx="1478">
                  <c:v>-1.6479999999999999</c:v>
                </c:pt>
                <c:pt idx="1479">
                  <c:v>-1.5189999999999999</c:v>
                </c:pt>
                <c:pt idx="1480">
                  <c:v>-0.88800000000000001</c:v>
                </c:pt>
                <c:pt idx="1481">
                  <c:v>-0.97299999999999998</c:v>
                </c:pt>
                <c:pt idx="1482">
                  <c:v>-1.514</c:v>
                </c:pt>
                <c:pt idx="1483">
                  <c:v>-0.88800000000000001</c:v>
                </c:pt>
                <c:pt idx="1484">
                  <c:v>-0.55600000000000005</c:v>
                </c:pt>
                <c:pt idx="1485">
                  <c:v>-2.387</c:v>
                </c:pt>
                <c:pt idx="1486">
                  <c:v>-0.77400000000000002</c:v>
                </c:pt>
                <c:pt idx="1487">
                  <c:v>-0.159</c:v>
                </c:pt>
                <c:pt idx="1488">
                  <c:v>-0.85799999999999998</c:v>
                </c:pt>
                <c:pt idx="1489">
                  <c:v>-1.0269999999999999</c:v>
                </c:pt>
                <c:pt idx="1490">
                  <c:v>-0.86799999999999999</c:v>
                </c:pt>
                <c:pt idx="1491">
                  <c:v>-1.1259999999999999</c:v>
                </c:pt>
                <c:pt idx="1492">
                  <c:v>-1.5580000000000001</c:v>
                </c:pt>
                <c:pt idx="1493">
                  <c:v>-2.4470000000000001</c:v>
                </c:pt>
                <c:pt idx="1494">
                  <c:v>-1.6279999999999999</c:v>
                </c:pt>
                <c:pt idx="1495">
                  <c:v>-1.702</c:v>
                </c:pt>
                <c:pt idx="1496">
                  <c:v>-1.4139999999999999</c:v>
                </c:pt>
                <c:pt idx="1497">
                  <c:v>-2.948</c:v>
                </c:pt>
                <c:pt idx="1498">
                  <c:v>-1.389</c:v>
                </c:pt>
                <c:pt idx="1499">
                  <c:v>-1.246</c:v>
                </c:pt>
                <c:pt idx="1500">
                  <c:v>-0.70499999999999996</c:v>
                </c:pt>
                <c:pt idx="1501">
                  <c:v>-0.22800000000000001</c:v>
                </c:pt>
                <c:pt idx="1502">
                  <c:v>-0.29799999999999999</c:v>
                </c:pt>
                <c:pt idx="1503">
                  <c:v>-0.41699999999999998</c:v>
                </c:pt>
                <c:pt idx="1504">
                  <c:v>-0.70499999999999996</c:v>
                </c:pt>
                <c:pt idx="1505">
                  <c:v>-0.93300000000000005</c:v>
                </c:pt>
                <c:pt idx="1506">
                  <c:v>-1.0669999999999999</c:v>
                </c:pt>
                <c:pt idx="1507">
                  <c:v>-0.42199999999999999</c:v>
                </c:pt>
                <c:pt idx="1508">
                  <c:v>-0.41199999999999998</c:v>
                </c:pt>
                <c:pt idx="1509">
                  <c:v>-0.58099999999999996</c:v>
                </c:pt>
                <c:pt idx="1510">
                  <c:v>-0.129</c:v>
                </c:pt>
                <c:pt idx="1511">
                  <c:v>-1.325</c:v>
                </c:pt>
                <c:pt idx="1512">
                  <c:v>-0.17399999999999999</c:v>
                </c:pt>
                <c:pt idx="1513">
                  <c:v>-0.26800000000000002</c:v>
                </c:pt>
                <c:pt idx="1514">
                  <c:v>-0.56599999999999995</c:v>
                </c:pt>
                <c:pt idx="1515">
                  <c:v>-1.29</c:v>
                </c:pt>
                <c:pt idx="1516">
                  <c:v>-0.70499999999999996</c:v>
                </c:pt>
                <c:pt idx="1517">
                  <c:v>-1.0720000000000001</c:v>
                </c:pt>
                <c:pt idx="1518">
                  <c:v>-0.81899999999999995</c:v>
                </c:pt>
                <c:pt idx="1519">
                  <c:v>-0.47099999999999997</c:v>
                </c:pt>
                <c:pt idx="1520">
                  <c:v>-0.73899999999999999</c:v>
                </c:pt>
                <c:pt idx="1521">
                  <c:v>-0.80900000000000005</c:v>
                </c:pt>
                <c:pt idx="1522">
                  <c:v>-1.657</c:v>
                </c:pt>
                <c:pt idx="1523">
                  <c:v>-1.925</c:v>
                </c:pt>
                <c:pt idx="1524">
                  <c:v>-1.7470000000000001</c:v>
                </c:pt>
                <c:pt idx="1525">
                  <c:v>-1.0169999999999999</c:v>
                </c:pt>
                <c:pt idx="1526">
                  <c:v>-0.77900000000000003</c:v>
                </c:pt>
                <c:pt idx="1527">
                  <c:v>-0.997</c:v>
                </c:pt>
                <c:pt idx="1528">
                  <c:v>-1.399</c:v>
                </c:pt>
                <c:pt idx="1529">
                  <c:v>-1.0469999999999999</c:v>
                </c:pt>
                <c:pt idx="1530">
                  <c:v>-1.6819999999999999</c:v>
                </c:pt>
                <c:pt idx="1531">
                  <c:v>-1.419</c:v>
                </c:pt>
                <c:pt idx="1532">
                  <c:v>-1.26</c:v>
                </c:pt>
                <c:pt idx="1533">
                  <c:v>-2.109</c:v>
                </c:pt>
                <c:pt idx="1534">
                  <c:v>-1.6919999999999999</c:v>
                </c:pt>
                <c:pt idx="1535">
                  <c:v>-1.722</c:v>
                </c:pt>
                <c:pt idx="1536">
                  <c:v>-2.3919999999999999</c:v>
                </c:pt>
                <c:pt idx="1537">
                  <c:v>-1.8759999999999999</c:v>
                </c:pt>
                <c:pt idx="1538">
                  <c:v>-2</c:v>
                </c:pt>
                <c:pt idx="1539">
                  <c:v>-0.97799999999999998</c:v>
                </c:pt>
                <c:pt idx="1540">
                  <c:v>-0.51100000000000001</c:v>
                </c:pt>
                <c:pt idx="1541">
                  <c:v>-1.5529999999999999</c:v>
                </c:pt>
                <c:pt idx="1542">
                  <c:v>-2.1190000000000002</c:v>
                </c:pt>
                <c:pt idx="1543">
                  <c:v>-1.95</c:v>
                </c:pt>
                <c:pt idx="1544">
                  <c:v>-1.722</c:v>
                </c:pt>
                <c:pt idx="1545">
                  <c:v>-1.871</c:v>
                </c:pt>
                <c:pt idx="1546">
                  <c:v>-1.5429999999999999</c:v>
                </c:pt>
                <c:pt idx="1547">
                  <c:v>-1.226</c:v>
                </c:pt>
                <c:pt idx="1548">
                  <c:v>-0.59499999999999997</c:v>
                </c:pt>
                <c:pt idx="1549">
                  <c:v>-1.1559999999999999</c:v>
                </c:pt>
                <c:pt idx="1550">
                  <c:v>-1.35</c:v>
                </c:pt>
                <c:pt idx="1551">
                  <c:v>-0.52100000000000002</c:v>
                </c:pt>
                <c:pt idx="1552">
                  <c:v>-0.17899999999999999</c:v>
                </c:pt>
                <c:pt idx="1553">
                  <c:v>7.9000000000000001E-2</c:v>
                </c:pt>
                <c:pt idx="1554">
                  <c:v>-1.161</c:v>
                </c:pt>
                <c:pt idx="1555">
                  <c:v>-0.41199999999999998</c:v>
                </c:pt>
                <c:pt idx="1556">
                  <c:v>-0.17899999999999999</c:v>
                </c:pt>
                <c:pt idx="1557">
                  <c:v>-0.60499999999999998</c:v>
                </c:pt>
                <c:pt idx="1558">
                  <c:v>-0.46600000000000003</c:v>
                </c:pt>
                <c:pt idx="1559">
                  <c:v>-0.41199999999999998</c:v>
                </c:pt>
                <c:pt idx="1560">
                  <c:v>-0.39700000000000002</c:v>
                </c:pt>
                <c:pt idx="1561">
                  <c:v>0.98299999999999998</c:v>
                </c:pt>
                <c:pt idx="1562">
                  <c:v>0.7</c:v>
                </c:pt>
                <c:pt idx="1563">
                  <c:v>-0.44700000000000001</c:v>
                </c:pt>
                <c:pt idx="1564">
                  <c:v>-0.51600000000000001</c:v>
                </c:pt>
                <c:pt idx="1565">
                  <c:v>-0.53600000000000003</c:v>
                </c:pt>
                <c:pt idx="1566">
                  <c:v>-0.30299999999999999</c:v>
                </c:pt>
                <c:pt idx="1567">
                  <c:v>-0.67500000000000004</c:v>
                </c:pt>
                <c:pt idx="1568">
                  <c:v>0.11899999999999999</c:v>
                </c:pt>
                <c:pt idx="1569">
                  <c:v>-0.17899999999999999</c:v>
                </c:pt>
                <c:pt idx="1570">
                  <c:v>-0.23799999999999999</c:v>
                </c:pt>
                <c:pt idx="1571">
                  <c:v>-0.98299999999999998</c:v>
                </c:pt>
                <c:pt idx="1572">
                  <c:v>0.109</c:v>
                </c:pt>
                <c:pt idx="1573">
                  <c:v>-0.26300000000000001</c:v>
                </c:pt>
                <c:pt idx="1574">
                  <c:v>-0.65</c:v>
                </c:pt>
                <c:pt idx="1575">
                  <c:v>-4.4999999999999998E-2</c:v>
                </c:pt>
                <c:pt idx="1576">
                  <c:v>-1.1020000000000001</c:v>
                </c:pt>
                <c:pt idx="1577">
                  <c:v>-1.732</c:v>
                </c:pt>
                <c:pt idx="1578">
                  <c:v>-1.1759999999999999</c:v>
                </c:pt>
                <c:pt idx="1579">
                  <c:v>-2.3079999999999998</c:v>
                </c:pt>
                <c:pt idx="1580">
                  <c:v>-2.0840000000000001</c:v>
                </c:pt>
                <c:pt idx="1581">
                  <c:v>-2.367</c:v>
                </c:pt>
                <c:pt idx="1582">
                  <c:v>-1.94</c:v>
                </c:pt>
                <c:pt idx="1583">
                  <c:v>-0.754</c:v>
                </c:pt>
                <c:pt idx="1584">
                  <c:v>-1.1259999999999999</c:v>
                </c:pt>
                <c:pt idx="1585">
                  <c:v>-1.077</c:v>
                </c:pt>
                <c:pt idx="1586">
                  <c:v>-0.81899999999999995</c:v>
                </c:pt>
                <c:pt idx="1587">
                  <c:v>-1.385</c:v>
                </c:pt>
                <c:pt idx="1588">
                  <c:v>-3.1019999999999999</c:v>
                </c:pt>
                <c:pt idx="1589">
                  <c:v>-2.04</c:v>
                </c:pt>
                <c:pt idx="1590">
                  <c:v>-1.5980000000000001</c:v>
                </c:pt>
                <c:pt idx="1591">
                  <c:v>-2.4510000000000001</c:v>
                </c:pt>
                <c:pt idx="1592">
                  <c:v>-2.2280000000000002</c:v>
                </c:pt>
                <c:pt idx="1593">
                  <c:v>-2.4660000000000002</c:v>
                </c:pt>
                <c:pt idx="1594">
                  <c:v>-2.5409999999999999</c:v>
                </c:pt>
                <c:pt idx="1595">
                  <c:v>-2.4660000000000002</c:v>
                </c:pt>
                <c:pt idx="1596">
                  <c:v>-3.6669999999999998</c:v>
                </c:pt>
                <c:pt idx="1597">
                  <c:v>-2.9969999999999999</c:v>
                </c:pt>
                <c:pt idx="1598">
                  <c:v>-3.2210000000000001</c:v>
                </c:pt>
                <c:pt idx="1599">
                  <c:v>-3.0670000000000002</c:v>
                </c:pt>
                <c:pt idx="1600">
                  <c:v>-3.1309999999999998</c:v>
                </c:pt>
                <c:pt idx="1601">
                  <c:v>-3.8010000000000002</c:v>
                </c:pt>
                <c:pt idx="1602">
                  <c:v>-3.5529999999999999</c:v>
                </c:pt>
                <c:pt idx="1603">
                  <c:v>-2.923</c:v>
                </c:pt>
                <c:pt idx="1604">
                  <c:v>-2.3570000000000002</c:v>
                </c:pt>
                <c:pt idx="1605">
                  <c:v>-2.5310000000000001</c:v>
                </c:pt>
                <c:pt idx="1606">
                  <c:v>-2.9820000000000002</c:v>
                </c:pt>
                <c:pt idx="1607">
                  <c:v>-2.8929999999999998</c:v>
                </c:pt>
                <c:pt idx="1608">
                  <c:v>-2.625</c:v>
                </c:pt>
                <c:pt idx="1609">
                  <c:v>-2.8439999999999999</c:v>
                </c:pt>
                <c:pt idx="1610">
                  <c:v>-2.0099999999999998</c:v>
                </c:pt>
                <c:pt idx="1611">
                  <c:v>-1.5229999999999999</c:v>
                </c:pt>
                <c:pt idx="1612">
                  <c:v>-2.149</c:v>
                </c:pt>
                <c:pt idx="1613">
                  <c:v>-1.31</c:v>
                </c:pt>
                <c:pt idx="1614">
                  <c:v>-0.873</c:v>
                </c:pt>
                <c:pt idx="1615">
                  <c:v>-0.71</c:v>
                </c:pt>
                <c:pt idx="1616">
                  <c:v>-0.57099999999999995</c:v>
                </c:pt>
                <c:pt idx="1617">
                  <c:v>-1.33</c:v>
                </c:pt>
                <c:pt idx="1618">
                  <c:v>-1.5089999999999999</c:v>
                </c:pt>
                <c:pt idx="1619">
                  <c:v>-0.93300000000000005</c:v>
                </c:pt>
                <c:pt idx="1620">
                  <c:v>-1.2110000000000001</c:v>
                </c:pt>
                <c:pt idx="1621">
                  <c:v>-0.84899999999999998</c:v>
                </c:pt>
                <c:pt idx="1622">
                  <c:v>-1.4239999999999999</c:v>
                </c:pt>
                <c:pt idx="1623">
                  <c:v>-1.3939999999999999</c:v>
                </c:pt>
                <c:pt idx="1624">
                  <c:v>-1.2509999999999999</c:v>
                </c:pt>
                <c:pt idx="1625">
                  <c:v>-1.087</c:v>
                </c:pt>
                <c:pt idx="1626">
                  <c:v>-1.796</c:v>
                </c:pt>
                <c:pt idx="1627">
                  <c:v>-0.878</c:v>
                </c:pt>
                <c:pt idx="1628">
                  <c:v>-3.097</c:v>
                </c:pt>
                <c:pt idx="1629">
                  <c:v>-1.36</c:v>
                </c:pt>
                <c:pt idx="1630">
                  <c:v>-1.891</c:v>
                </c:pt>
                <c:pt idx="1631">
                  <c:v>-1.657</c:v>
                </c:pt>
                <c:pt idx="1632">
                  <c:v>-2.2229999999999999</c:v>
                </c:pt>
                <c:pt idx="1633">
                  <c:v>-2.4020000000000001</c:v>
                </c:pt>
                <c:pt idx="1634">
                  <c:v>-1.8160000000000001</c:v>
                </c:pt>
                <c:pt idx="1635">
                  <c:v>-1.0469999999999999</c:v>
                </c:pt>
                <c:pt idx="1636">
                  <c:v>-0.98299999999999998</c:v>
                </c:pt>
                <c:pt idx="1637">
                  <c:v>-0.56599999999999995</c:v>
                </c:pt>
                <c:pt idx="1638">
                  <c:v>-0.129</c:v>
                </c:pt>
                <c:pt idx="1639">
                  <c:v>-2.476</c:v>
                </c:pt>
                <c:pt idx="1640">
                  <c:v>-0.58099999999999996</c:v>
                </c:pt>
                <c:pt idx="1641">
                  <c:v>-1.032</c:v>
                </c:pt>
                <c:pt idx="1642">
                  <c:v>-1.206</c:v>
                </c:pt>
                <c:pt idx="1643">
                  <c:v>-0.44700000000000001</c:v>
                </c:pt>
                <c:pt idx="1644">
                  <c:v>-0.93799999999999994</c:v>
                </c:pt>
                <c:pt idx="1645">
                  <c:v>-0.67500000000000004</c:v>
                </c:pt>
                <c:pt idx="1646">
                  <c:v>-0.57599999999999996</c:v>
                </c:pt>
                <c:pt idx="1647">
                  <c:v>-2.0590000000000002</c:v>
                </c:pt>
                <c:pt idx="1648">
                  <c:v>-1.4590000000000001</c:v>
                </c:pt>
                <c:pt idx="1649">
                  <c:v>-1.1759999999999999</c:v>
                </c:pt>
                <c:pt idx="1650">
                  <c:v>-1.9059999999999999</c:v>
                </c:pt>
                <c:pt idx="1651">
                  <c:v>-1.7470000000000001</c:v>
                </c:pt>
                <c:pt idx="1652">
                  <c:v>-1.98</c:v>
                </c:pt>
                <c:pt idx="1653">
                  <c:v>-1.4990000000000001</c:v>
                </c:pt>
                <c:pt idx="1654">
                  <c:v>-2.3370000000000002</c:v>
                </c:pt>
                <c:pt idx="1655">
                  <c:v>-1.37</c:v>
                </c:pt>
                <c:pt idx="1656">
                  <c:v>-1.171</c:v>
                </c:pt>
                <c:pt idx="1657">
                  <c:v>-1.4690000000000001</c:v>
                </c:pt>
                <c:pt idx="1658">
                  <c:v>-1.5089999999999999</c:v>
                </c:pt>
                <c:pt idx="1659">
                  <c:v>-1.37</c:v>
                </c:pt>
                <c:pt idx="1660">
                  <c:v>-1.881</c:v>
                </c:pt>
                <c:pt idx="1661">
                  <c:v>-0.06</c:v>
                </c:pt>
                <c:pt idx="1662">
                  <c:v>-0.91300000000000003</c:v>
                </c:pt>
                <c:pt idx="1663">
                  <c:v>-1.806</c:v>
                </c:pt>
                <c:pt idx="1664">
                  <c:v>-0.30299999999999999</c:v>
                </c:pt>
                <c:pt idx="1665">
                  <c:v>-0.13900000000000001</c:v>
                </c:pt>
                <c:pt idx="1666">
                  <c:v>0.34699999999999998</c:v>
                </c:pt>
                <c:pt idx="1667">
                  <c:v>-0.749</c:v>
                </c:pt>
                <c:pt idx="1668">
                  <c:v>-1.9159999999999999</c:v>
                </c:pt>
                <c:pt idx="1669">
                  <c:v>-1.3939999999999999</c:v>
                </c:pt>
                <c:pt idx="1670">
                  <c:v>-1.9550000000000001</c:v>
                </c:pt>
                <c:pt idx="1671">
                  <c:v>-1.6970000000000001</c:v>
                </c:pt>
                <c:pt idx="1672">
                  <c:v>-1.5089999999999999</c:v>
                </c:pt>
                <c:pt idx="1673">
                  <c:v>-1.365</c:v>
                </c:pt>
                <c:pt idx="1674">
                  <c:v>-1.7170000000000001</c:v>
                </c:pt>
                <c:pt idx="1675">
                  <c:v>-3.6469999999999998</c:v>
                </c:pt>
                <c:pt idx="1676">
                  <c:v>-2.1539999999999999</c:v>
                </c:pt>
                <c:pt idx="1677">
                  <c:v>-3.1459999999999999</c:v>
                </c:pt>
                <c:pt idx="1678">
                  <c:v>-2.581</c:v>
                </c:pt>
                <c:pt idx="1679">
                  <c:v>-1.5529999999999999</c:v>
                </c:pt>
                <c:pt idx="1680">
                  <c:v>-2.0350000000000001</c:v>
                </c:pt>
                <c:pt idx="1681">
                  <c:v>-1.4390000000000001</c:v>
                </c:pt>
                <c:pt idx="1682">
                  <c:v>-1.409</c:v>
                </c:pt>
                <c:pt idx="1683">
                  <c:v>-0.997</c:v>
                </c:pt>
                <c:pt idx="1684">
                  <c:v>-0.84899999999999998</c:v>
                </c:pt>
                <c:pt idx="1685">
                  <c:v>-2.1339999999999999</c:v>
                </c:pt>
                <c:pt idx="1686">
                  <c:v>-1.097</c:v>
                </c:pt>
                <c:pt idx="1687">
                  <c:v>-0.23300000000000001</c:v>
                </c:pt>
                <c:pt idx="1688">
                  <c:v>-1.2749999999999999</c:v>
                </c:pt>
                <c:pt idx="1689">
                  <c:v>-2.198</c:v>
                </c:pt>
                <c:pt idx="1690">
                  <c:v>-1.5780000000000001</c:v>
                </c:pt>
                <c:pt idx="1691">
                  <c:v>-1.633</c:v>
                </c:pt>
                <c:pt idx="1692">
                  <c:v>-1.8460000000000001</c:v>
                </c:pt>
                <c:pt idx="1693">
                  <c:v>-2.0150000000000001</c:v>
                </c:pt>
                <c:pt idx="1694">
                  <c:v>-1.5780000000000001</c:v>
                </c:pt>
                <c:pt idx="1695">
                  <c:v>-2.5310000000000001</c:v>
                </c:pt>
                <c:pt idx="1696">
                  <c:v>-2.8780000000000001</c:v>
                </c:pt>
                <c:pt idx="1697">
                  <c:v>-2.3969999999999998</c:v>
                </c:pt>
                <c:pt idx="1698">
                  <c:v>-2.6150000000000002</c:v>
                </c:pt>
                <c:pt idx="1699">
                  <c:v>-3.2360000000000002</c:v>
                </c:pt>
                <c:pt idx="1700">
                  <c:v>-2.4169999999999998</c:v>
                </c:pt>
                <c:pt idx="1701">
                  <c:v>-2.605</c:v>
                </c:pt>
                <c:pt idx="1702">
                  <c:v>-2.4660000000000002</c:v>
                </c:pt>
                <c:pt idx="1703">
                  <c:v>-2.4119999999999999</c:v>
                </c:pt>
                <c:pt idx="1704">
                  <c:v>-2.0590000000000002</c:v>
                </c:pt>
                <c:pt idx="1705">
                  <c:v>-2.3420000000000001</c:v>
                </c:pt>
                <c:pt idx="1706">
                  <c:v>-1.494</c:v>
                </c:pt>
                <c:pt idx="1707">
                  <c:v>-1.27</c:v>
                </c:pt>
                <c:pt idx="1708">
                  <c:v>-2.089</c:v>
                </c:pt>
                <c:pt idx="1709">
                  <c:v>-2.1139999999999999</c:v>
                </c:pt>
                <c:pt idx="1710">
                  <c:v>-1.429</c:v>
                </c:pt>
                <c:pt idx="1711">
                  <c:v>-1.375</c:v>
                </c:pt>
                <c:pt idx="1712">
                  <c:v>-1.196</c:v>
                </c:pt>
                <c:pt idx="1713">
                  <c:v>-1.484</c:v>
                </c:pt>
                <c:pt idx="1714">
                  <c:v>-1.37</c:v>
                </c:pt>
                <c:pt idx="1715">
                  <c:v>-1.484</c:v>
                </c:pt>
                <c:pt idx="1716">
                  <c:v>-1.881</c:v>
                </c:pt>
                <c:pt idx="1717">
                  <c:v>-2.8929999999999998</c:v>
                </c:pt>
                <c:pt idx="1718">
                  <c:v>-2.2429999999999999</c:v>
                </c:pt>
                <c:pt idx="1719">
                  <c:v>-1.4990000000000001</c:v>
                </c:pt>
                <c:pt idx="1720">
                  <c:v>-0.64</c:v>
                </c:pt>
                <c:pt idx="1721">
                  <c:v>-2.5209999999999999</c:v>
                </c:pt>
                <c:pt idx="1722">
                  <c:v>-1.653</c:v>
                </c:pt>
                <c:pt idx="1723">
                  <c:v>-2.3919999999999999</c:v>
                </c:pt>
                <c:pt idx="1724">
                  <c:v>-0.83899999999999997</c:v>
                </c:pt>
                <c:pt idx="1725">
                  <c:v>-1.4890000000000001</c:v>
                </c:pt>
                <c:pt idx="1726">
                  <c:v>-1.022</c:v>
                </c:pt>
                <c:pt idx="1727">
                  <c:v>-0.873</c:v>
                </c:pt>
                <c:pt idx="1728">
                  <c:v>-0.437</c:v>
                </c:pt>
                <c:pt idx="1729">
                  <c:v>-0.36699999999999999</c:v>
                </c:pt>
                <c:pt idx="1730">
                  <c:v>-0.77900000000000003</c:v>
                </c:pt>
                <c:pt idx="1731">
                  <c:v>-0.80900000000000005</c:v>
                </c:pt>
                <c:pt idx="1732">
                  <c:v>-1.6919999999999999</c:v>
                </c:pt>
                <c:pt idx="1733">
                  <c:v>-0.873</c:v>
                </c:pt>
                <c:pt idx="1734">
                  <c:v>-1.0669999999999999</c:v>
                </c:pt>
                <c:pt idx="1735">
                  <c:v>-1.4239999999999999</c:v>
                </c:pt>
                <c:pt idx="1736">
                  <c:v>-0.749</c:v>
                </c:pt>
                <c:pt idx="1737">
                  <c:v>-0.78400000000000003</c:v>
                </c:pt>
                <c:pt idx="1738">
                  <c:v>-0.69499999999999995</c:v>
                </c:pt>
                <c:pt idx="1739">
                  <c:v>0.53100000000000003</c:v>
                </c:pt>
                <c:pt idx="1740">
                  <c:v>-0.60499999999999998</c:v>
                </c:pt>
                <c:pt idx="1741">
                  <c:v>-2.089</c:v>
                </c:pt>
                <c:pt idx="1742">
                  <c:v>-0.93300000000000005</c:v>
                </c:pt>
                <c:pt idx="1743">
                  <c:v>-2.3769999999999998</c:v>
                </c:pt>
                <c:pt idx="1744">
                  <c:v>-2.069</c:v>
                </c:pt>
                <c:pt idx="1745">
                  <c:v>-2.2530000000000001</c:v>
                </c:pt>
                <c:pt idx="1746">
                  <c:v>-1.474</c:v>
                </c:pt>
                <c:pt idx="1747">
                  <c:v>-2.1389999999999998</c:v>
                </c:pt>
                <c:pt idx="1748">
                  <c:v>-0.78400000000000003</c:v>
                </c:pt>
                <c:pt idx="1749">
                  <c:v>-1.6479999999999999</c:v>
                </c:pt>
                <c:pt idx="1750">
                  <c:v>-2.3519999999999999</c:v>
                </c:pt>
                <c:pt idx="1751">
                  <c:v>-1.5529999999999999</c:v>
                </c:pt>
                <c:pt idx="1752">
                  <c:v>-1.2649999999999999</c:v>
                </c:pt>
                <c:pt idx="1753">
                  <c:v>-1.4139999999999999</c:v>
                </c:pt>
                <c:pt idx="1754">
                  <c:v>-1.022</c:v>
                </c:pt>
                <c:pt idx="1755">
                  <c:v>-0.81899999999999995</c:v>
                </c:pt>
                <c:pt idx="1756">
                  <c:v>-1.1459999999999999</c:v>
                </c:pt>
                <c:pt idx="1757">
                  <c:v>-0.501</c:v>
                </c:pt>
                <c:pt idx="1758">
                  <c:v>-2.0299999999999998</c:v>
                </c:pt>
                <c:pt idx="1759">
                  <c:v>-1.5880000000000001</c:v>
                </c:pt>
                <c:pt idx="1760">
                  <c:v>-1.1220000000000001</c:v>
                </c:pt>
                <c:pt idx="1761">
                  <c:v>-1.37</c:v>
                </c:pt>
                <c:pt idx="1762">
                  <c:v>-1.6719999999999999</c:v>
                </c:pt>
                <c:pt idx="1763">
                  <c:v>-0.308</c:v>
                </c:pt>
                <c:pt idx="1764">
                  <c:v>-0.19800000000000001</c:v>
                </c:pt>
                <c:pt idx="1765">
                  <c:v>-1.925</c:v>
                </c:pt>
                <c:pt idx="1766">
                  <c:v>-1.389</c:v>
                </c:pt>
                <c:pt idx="1767">
                  <c:v>-0.84399999999999997</c:v>
                </c:pt>
                <c:pt idx="1768">
                  <c:v>-1.7669999999999999</c:v>
                </c:pt>
                <c:pt idx="1769">
                  <c:v>-0.99199999999999999</c:v>
                </c:pt>
                <c:pt idx="1770">
                  <c:v>-1.93</c:v>
                </c:pt>
                <c:pt idx="1771">
                  <c:v>-2.1440000000000001</c:v>
                </c:pt>
                <c:pt idx="1772">
                  <c:v>-1.891</c:v>
                </c:pt>
                <c:pt idx="1773">
                  <c:v>-1.7769999999999999</c:v>
                </c:pt>
                <c:pt idx="1774">
                  <c:v>-1.27</c:v>
                </c:pt>
                <c:pt idx="1775">
                  <c:v>-0.85399999999999998</c:v>
                </c:pt>
                <c:pt idx="1776">
                  <c:v>-1.1910000000000001</c:v>
                </c:pt>
                <c:pt idx="1777">
                  <c:v>-1.9159999999999999</c:v>
                </c:pt>
                <c:pt idx="1778">
                  <c:v>-0.80900000000000005</c:v>
                </c:pt>
                <c:pt idx="1779">
                  <c:v>-2.3570000000000002</c:v>
                </c:pt>
                <c:pt idx="1780">
                  <c:v>-0.442</c:v>
                </c:pt>
                <c:pt idx="1781">
                  <c:v>-0.63500000000000001</c:v>
                </c:pt>
                <c:pt idx="1782">
                  <c:v>-0.36199999999999999</c:v>
                </c:pt>
                <c:pt idx="1783">
                  <c:v>-0.59099999999999997</c:v>
                </c:pt>
                <c:pt idx="1784">
                  <c:v>0.92300000000000004</c:v>
                </c:pt>
                <c:pt idx="1785">
                  <c:v>-0.45200000000000001</c:v>
                </c:pt>
                <c:pt idx="1786">
                  <c:v>-0.80900000000000005</c:v>
                </c:pt>
                <c:pt idx="1787">
                  <c:v>-0.63500000000000001</c:v>
                </c:pt>
                <c:pt idx="1788">
                  <c:v>-0.33200000000000002</c:v>
                </c:pt>
                <c:pt idx="1789">
                  <c:v>-1.002</c:v>
                </c:pt>
                <c:pt idx="1790">
                  <c:v>-1.0169999999999999</c:v>
                </c:pt>
                <c:pt idx="1791">
                  <c:v>-0.73399999999999999</c:v>
                </c:pt>
                <c:pt idx="1792">
                  <c:v>-1.583</c:v>
                </c:pt>
                <c:pt idx="1793">
                  <c:v>-1.2310000000000001</c:v>
                </c:pt>
                <c:pt idx="1794">
                  <c:v>-1.0069999999999999</c:v>
                </c:pt>
                <c:pt idx="1795">
                  <c:v>-1.8959999999999999</c:v>
                </c:pt>
                <c:pt idx="1796">
                  <c:v>-0.80400000000000005</c:v>
                </c:pt>
                <c:pt idx="1797">
                  <c:v>-0.63500000000000001</c:v>
                </c:pt>
                <c:pt idx="1798">
                  <c:v>-7.9000000000000001E-2</c:v>
                </c:pt>
                <c:pt idx="1799">
                  <c:v>-1.151</c:v>
                </c:pt>
                <c:pt idx="1800">
                  <c:v>-1.151</c:v>
                </c:pt>
                <c:pt idx="1801">
                  <c:v>-1.762</c:v>
                </c:pt>
                <c:pt idx="1802">
                  <c:v>-0.65500000000000003</c:v>
                </c:pt>
                <c:pt idx="1803">
                  <c:v>-0.85799999999999998</c:v>
                </c:pt>
                <c:pt idx="1804">
                  <c:v>-1.2549999999999999</c:v>
                </c:pt>
                <c:pt idx="1805">
                  <c:v>-1.722</c:v>
                </c:pt>
                <c:pt idx="1806">
                  <c:v>-1.762</c:v>
                </c:pt>
                <c:pt idx="1807">
                  <c:v>-0.51600000000000001</c:v>
                </c:pt>
                <c:pt idx="1808">
                  <c:v>-1.0569999999999999</c:v>
                </c:pt>
                <c:pt idx="1809">
                  <c:v>-2.3769999999999998</c:v>
                </c:pt>
                <c:pt idx="1810">
                  <c:v>-2.7690000000000001</c:v>
                </c:pt>
                <c:pt idx="1811">
                  <c:v>-1.454</c:v>
                </c:pt>
                <c:pt idx="1812">
                  <c:v>-1.494</c:v>
                </c:pt>
                <c:pt idx="1813">
                  <c:v>-3.1859999999999999</c:v>
                </c:pt>
                <c:pt idx="1814">
                  <c:v>-2.5710000000000002</c:v>
                </c:pt>
                <c:pt idx="1815">
                  <c:v>-3.8260000000000001</c:v>
                </c:pt>
                <c:pt idx="1816">
                  <c:v>-3.9249999999999998</c:v>
                </c:pt>
                <c:pt idx="1817">
                  <c:v>-3.8660000000000001</c:v>
                </c:pt>
                <c:pt idx="1818">
                  <c:v>-4.1589999999999998</c:v>
                </c:pt>
                <c:pt idx="1819">
                  <c:v>-4.1539999999999999</c:v>
                </c:pt>
                <c:pt idx="1820">
                  <c:v>-4.1829999999999998</c:v>
                </c:pt>
                <c:pt idx="1821">
                  <c:v>-4.7590000000000003</c:v>
                </c:pt>
                <c:pt idx="1822">
                  <c:v>-2.839</c:v>
                </c:pt>
                <c:pt idx="1823">
                  <c:v>-2.59</c:v>
                </c:pt>
                <c:pt idx="1824">
                  <c:v>-2.5409999999999999</c:v>
                </c:pt>
                <c:pt idx="1825">
                  <c:v>-2.2829999999999999</c:v>
                </c:pt>
                <c:pt idx="1826">
                  <c:v>-2.5059999999999998</c:v>
                </c:pt>
                <c:pt idx="1827">
                  <c:v>-1.9950000000000001</c:v>
                </c:pt>
                <c:pt idx="1828">
                  <c:v>-1.9450000000000001</c:v>
                </c:pt>
                <c:pt idx="1829">
                  <c:v>-1.7170000000000001</c:v>
                </c:pt>
                <c:pt idx="1830">
                  <c:v>-2.129</c:v>
                </c:pt>
                <c:pt idx="1831">
                  <c:v>-2.069</c:v>
                </c:pt>
                <c:pt idx="1832">
                  <c:v>-2.5510000000000002</c:v>
                </c:pt>
                <c:pt idx="1833">
                  <c:v>-2.1589999999999998</c:v>
                </c:pt>
                <c:pt idx="1834">
                  <c:v>-1.375</c:v>
                </c:pt>
                <c:pt idx="1835">
                  <c:v>-1.5329999999999999</c:v>
                </c:pt>
                <c:pt idx="1836">
                  <c:v>-2.7440000000000002</c:v>
                </c:pt>
                <c:pt idx="1837">
                  <c:v>-2.1880000000000002</c:v>
                </c:pt>
                <c:pt idx="1838">
                  <c:v>-2.581</c:v>
                </c:pt>
                <c:pt idx="1839">
                  <c:v>-1.9059999999999999</c:v>
                </c:pt>
                <c:pt idx="1840">
                  <c:v>-1.623</c:v>
                </c:pt>
                <c:pt idx="1841">
                  <c:v>-1.732</c:v>
                </c:pt>
                <c:pt idx="1842">
                  <c:v>-0.432</c:v>
                </c:pt>
                <c:pt idx="1843">
                  <c:v>-2.61</c:v>
                </c:pt>
                <c:pt idx="1844">
                  <c:v>-1.37</c:v>
                </c:pt>
                <c:pt idx="1845">
                  <c:v>-1.514</c:v>
                </c:pt>
                <c:pt idx="1846">
                  <c:v>-0.94799999999999995</c:v>
                </c:pt>
                <c:pt idx="1847">
                  <c:v>-0.77900000000000003</c:v>
                </c:pt>
                <c:pt idx="1848">
                  <c:v>-1.6279999999999999</c:v>
                </c:pt>
                <c:pt idx="1849">
                  <c:v>-1.335</c:v>
                </c:pt>
                <c:pt idx="1850">
                  <c:v>-1.742</c:v>
                </c:pt>
                <c:pt idx="1851">
                  <c:v>-2.645</c:v>
                </c:pt>
                <c:pt idx="1852">
                  <c:v>-2.278</c:v>
                </c:pt>
                <c:pt idx="1853">
                  <c:v>-1.94</c:v>
                </c:pt>
                <c:pt idx="1854">
                  <c:v>-2.625</c:v>
                </c:pt>
                <c:pt idx="1855">
                  <c:v>-2.5609999999999999</c:v>
                </c:pt>
                <c:pt idx="1856">
                  <c:v>-1.613</c:v>
                </c:pt>
                <c:pt idx="1857">
                  <c:v>-1.573</c:v>
                </c:pt>
                <c:pt idx="1858">
                  <c:v>-1.9059999999999999</c:v>
                </c:pt>
                <c:pt idx="1859">
                  <c:v>-1.4890000000000001</c:v>
                </c:pt>
                <c:pt idx="1860">
                  <c:v>-1.2949999999999999</c:v>
                </c:pt>
                <c:pt idx="1861">
                  <c:v>-0.6</c:v>
                </c:pt>
                <c:pt idx="1862">
                  <c:v>-0.24299999999999999</c:v>
                </c:pt>
                <c:pt idx="1863">
                  <c:v>5.0000000000000001E-3</c:v>
                </c:pt>
                <c:pt idx="1864">
                  <c:v>-0.38700000000000001</c:v>
                </c:pt>
                <c:pt idx="1865">
                  <c:v>-0.73899999999999999</c:v>
                </c:pt>
                <c:pt idx="1866">
                  <c:v>-0.69499999999999995</c:v>
                </c:pt>
                <c:pt idx="1867">
                  <c:v>-0.7</c:v>
                </c:pt>
                <c:pt idx="1868">
                  <c:v>-0.68500000000000005</c:v>
                </c:pt>
                <c:pt idx="1869">
                  <c:v>-0.06</c:v>
                </c:pt>
                <c:pt idx="1870">
                  <c:v>0.13900000000000001</c:v>
                </c:pt>
                <c:pt idx="1871">
                  <c:v>-1.31</c:v>
                </c:pt>
                <c:pt idx="1872">
                  <c:v>-1.33</c:v>
                </c:pt>
                <c:pt idx="1873">
                  <c:v>-0.56599999999999995</c:v>
                </c:pt>
                <c:pt idx="1874">
                  <c:v>0.29799999999999999</c:v>
                </c:pt>
                <c:pt idx="1875">
                  <c:v>0.24299999999999999</c:v>
                </c:pt>
                <c:pt idx="1876">
                  <c:v>-0.47099999999999997</c:v>
                </c:pt>
                <c:pt idx="1877">
                  <c:v>-0.64500000000000002</c:v>
                </c:pt>
                <c:pt idx="1878">
                  <c:v>-1.1359999999999999</c:v>
                </c:pt>
                <c:pt idx="1879">
                  <c:v>-0.62</c:v>
                </c:pt>
                <c:pt idx="1880">
                  <c:v>-0.93300000000000005</c:v>
                </c:pt>
                <c:pt idx="1881">
                  <c:v>-0.26300000000000001</c:v>
                </c:pt>
                <c:pt idx="1882">
                  <c:v>-1.1859999999999999</c:v>
                </c:pt>
                <c:pt idx="1883">
                  <c:v>-0.58599999999999997</c:v>
                </c:pt>
                <c:pt idx="1884">
                  <c:v>-1.1120000000000001</c:v>
                </c:pt>
                <c:pt idx="1885">
                  <c:v>-0.52100000000000002</c:v>
                </c:pt>
                <c:pt idx="1886">
                  <c:v>-1.2509999999999999</c:v>
                </c:pt>
                <c:pt idx="1887">
                  <c:v>-0.39200000000000002</c:v>
                </c:pt>
                <c:pt idx="1888">
                  <c:v>-1.4139999999999999</c:v>
                </c:pt>
                <c:pt idx="1889">
                  <c:v>-0.58599999999999997</c:v>
                </c:pt>
                <c:pt idx="1890">
                  <c:v>-1.92</c:v>
                </c:pt>
                <c:pt idx="1891">
                  <c:v>-2.069</c:v>
                </c:pt>
                <c:pt idx="1892">
                  <c:v>-1.2010000000000001</c:v>
                </c:pt>
                <c:pt idx="1893">
                  <c:v>-1.2410000000000001</c:v>
                </c:pt>
                <c:pt idx="1894">
                  <c:v>-1.1659999999999999</c:v>
                </c:pt>
                <c:pt idx="1895">
                  <c:v>-1.375</c:v>
                </c:pt>
                <c:pt idx="1896">
                  <c:v>-1.6479999999999999</c:v>
                </c:pt>
                <c:pt idx="1897">
                  <c:v>-1.911</c:v>
                </c:pt>
                <c:pt idx="1898">
                  <c:v>-1.901</c:v>
                </c:pt>
                <c:pt idx="1899">
                  <c:v>-1.8859999999999999</c:v>
                </c:pt>
                <c:pt idx="1900">
                  <c:v>-1.389</c:v>
                </c:pt>
                <c:pt idx="1901">
                  <c:v>-1.3049999999999999</c:v>
                </c:pt>
                <c:pt idx="1902">
                  <c:v>-1.355</c:v>
                </c:pt>
                <c:pt idx="1903">
                  <c:v>-0.86799999999999999</c:v>
                </c:pt>
                <c:pt idx="1904">
                  <c:v>0.313</c:v>
                </c:pt>
                <c:pt idx="1905">
                  <c:v>-0.35699999999999998</c:v>
                </c:pt>
                <c:pt idx="1906">
                  <c:v>-1.389</c:v>
                </c:pt>
                <c:pt idx="1907">
                  <c:v>-0.81899999999999995</c:v>
                </c:pt>
                <c:pt idx="1908">
                  <c:v>-7.3999999999999996E-2</c:v>
                </c:pt>
                <c:pt idx="1909">
                  <c:v>-1.0569999999999999</c:v>
                </c:pt>
                <c:pt idx="1910">
                  <c:v>-1.4590000000000001</c:v>
                </c:pt>
                <c:pt idx="1911">
                  <c:v>-0.873</c:v>
                </c:pt>
                <c:pt idx="1912">
                  <c:v>-0.77400000000000002</c:v>
                </c:pt>
                <c:pt idx="1913">
                  <c:v>-3.012</c:v>
                </c:pt>
                <c:pt idx="1914">
                  <c:v>-2.089</c:v>
                </c:pt>
                <c:pt idx="1915">
                  <c:v>-2.089</c:v>
                </c:pt>
                <c:pt idx="1916">
                  <c:v>-2.5310000000000001</c:v>
                </c:pt>
                <c:pt idx="1917">
                  <c:v>-0.97799999999999998</c:v>
                </c:pt>
                <c:pt idx="1918">
                  <c:v>-2.3919999999999999</c:v>
                </c:pt>
                <c:pt idx="1919">
                  <c:v>-2.0150000000000001</c:v>
                </c:pt>
                <c:pt idx="1920">
                  <c:v>-2.62</c:v>
                </c:pt>
                <c:pt idx="1921">
                  <c:v>-1.2210000000000001</c:v>
                </c:pt>
                <c:pt idx="1922">
                  <c:v>-1.3939999999999999</c:v>
                </c:pt>
                <c:pt idx="1923">
                  <c:v>-1.2849999999999999</c:v>
                </c:pt>
                <c:pt idx="1924">
                  <c:v>-0.61499999999999999</c:v>
                </c:pt>
                <c:pt idx="1925">
                  <c:v>-1.236</c:v>
                </c:pt>
                <c:pt idx="1926">
                  <c:v>-2.3769999999999998</c:v>
                </c:pt>
                <c:pt idx="1927">
                  <c:v>-0.64500000000000002</c:v>
                </c:pt>
                <c:pt idx="1928">
                  <c:v>-0.437</c:v>
                </c:pt>
                <c:pt idx="1929">
                  <c:v>-0.45200000000000001</c:v>
                </c:pt>
                <c:pt idx="1930">
                  <c:v>-1.0920000000000001</c:v>
                </c:pt>
                <c:pt idx="1931">
                  <c:v>0.11899999999999999</c:v>
                </c:pt>
                <c:pt idx="1932">
                  <c:v>-0.372</c:v>
                </c:pt>
                <c:pt idx="1933">
                  <c:v>-1.4039999999999999</c:v>
                </c:pt>
                <c:pt idx="1934">
                  <c:v>-1.4139999999999999</c:v>
                </c:pt>
                <c:pt idx="1935">
                  <c:v>-0.53100000000000003</c:v>
                </c:pt>
                <c:pt idx="1936">
                  <c:v>-0.80400000000000005</c:v>
                </c:pt>
                <c:pt idx="1937">
                  <c:v>-0.89800000000000002</c:v>
                </c:pt>
                <c:pt idx="1938">
                  <c:v>-0.26300000000000001</c:v>
                </c:pt>
                <c:pt idx="1939">
                  <c:v>-0.59499999999999997</c:v>
                </c:pt>
                <c:pt idx="1940">
                  <c:v>-1.335</c:v>
                </c:pt>
                <c:pt idx="1941">
                  <c:v>-1.226</c:v>
                </c:pt>
                <c:pt idx="1942">
                  <c:v>-1.32</c:v>
                </c:pt>
                <c:pt idx="1943">
                  <c:v>-0.58599999999999997</c:v>
                </c:pt>
                <c:pt idx="1944">
                  <c:v>-0.47599999999999998</c:v>
                </c:pt>
                <c:pt idx="1945">
                  <c:v>-0.82899999999999996</c:v>
                </c:pt>
                <c:pt idx="1946">
                  <c:v>-0.41199999999999998</c:v>
                </c:pt>
                <c:pt idx="1947">
                  <c:v>0.16900000000000001</c:v>
                </c:pt>
                <c:pt idx="1948">
                  <c:v>-1.6180000000000001</c:v>
                </c:pt>
                <c:pt idx="1949">
                  <c:v>0.03</c:v>
                </c:pt>
                <c:pt idx="1950">
                  <c:v>0.21299999999999999</c:v>
                </c:pt>
                <c:pt idx="1951">
                  <c:v>0.88800000000000001</c:v>
                </c:pt>
                <c:pt idx="1952">
                  <c:v>0.88800000000000001</c:v>
                </c:pt>
                <c:pt idx="1953">
                  <c:v>-0.57099999999999995</c:v>
                </c:pt>
                <c:pt idx="1954">
                  <c:v>-0.65500000000000003</c:v>
                </c:pt>
                <c:pt idx="1955">
                  <c:v>-1.35</c:v>
                </c:pt>
                <c:pt idx="1956">
                  <c:v>-1.8560000000000001</c:v>
                </c:pt>
                <c:pt idx="1957">
                  <c:v>-2.1040000000000001</c:v>
                </c:pt>
                <c:pt idx="1958">
                  <c:v>-0.58599999999999997</c:v>
                </c:pt>
                <c:pt idx="1959">
                  <c:v>-1.4239999999999999</c:v>
                </c:pt>
                <c:pt idx="1960">
                  <c:v>-1.5880000000000001</c:v>
                </c:pt>
                <c:pt idx="1961">
                  <c:v>-1.6870000000000001</c:v>
                </c:pt>
                <c:pt idx="1962">
                  <c:v>-0.98799999999999999</c:v>
                </c:pt>
                <c:pt idx="1963">
                  <c:v>-1.8109999999999999</c:v>
                </c:pt>
                <c:pt idx="1964">
                  <c:v>-1.5189999999999999</c:v>
                </c:pt>
                <c:pt idx="1965">
                  <c:v>-1.8759999999999999</c:v>
                </c:pt>
                <c:pt idx="1966">
                  <c:v>-1.7170000000000001</c:v>
                </c:pt>
                <c:pt idx="1967">
                  <c:v>-0.749</c:v>
                </c:pt>
                <c:pt idx="1968">
                  <c:v>-0.89800000000000002</c:v>
                </c:pt>
                <c:pt idx="1969">
                  <c:v>0.253</c:v>
                </c:pt>
                <c:pt idx="1970">
                  <c:v>9.9000000000000005E-2</c:v>
                </c:pt>
                <c:pt idx="1971">
                  <c:v>0.32300000000000001</c:v>
                </c:pt>
                <c:pt idx="1972">
                  <c:v>-1.0920000000000001</c:v>
                </c:pt>
                <c:pt idx="1973">
                  <c:v>-1.464</c:v>
                </c:pt>
                <c:pt idx="1974">
                  <c:v>-1.5189999999999999</c:v>
                </c:pt>
                <c:pt idx="1975">
                  <c:v>-2.9630000000000001</c:v>
                </c:pt>
                <c:pt idx="1976">
                  <c:v>-1.34</c:v>
                </c:pt>
                <c:pt idx="1977">
                  <c:v>-1.444</c:v>
                </c:pt>
                <c:pt idx="1978">
                  <c:v>-1.5329999999999999</c:v>
                </c:pt>
                <c:pt idx="1979">
                  <c:v>-1.131</c:v>
                </c:pt>
                <c:pt idx="1980">
                  <c:v>-1.4139999999999999</c:v>
                </c:pt>
                <c:pt idx="1981">
                  <c:v>-1.4690000000000001</c:v>
                </c:pt>
                <c:pt idx="1982">
                  <c:v>0.318</c:v>
                </c:pt>
                <c:pt idx="1983">
                  <c:v>0.248</c:v>
                </c:pt>
                <c:pt idx="1984">
                  <c:v>-0.73399999999999999</c:v>
                </c:pt>
                <c:pt idx="1985">
                  <c:v>-0.193</c:v>
                </c:pt>
                <c:pt idx="1986">
                  <c:v>-0.30299999999999999</c:v>
                </c:pt>
                <c:pt idx="1987">
                  <c:v>-0.442</c:v>
                </c:pt>
                <c:pt idx="1988">
                  <c:v>0.59599999999999997</c:v>
                </c:pt>
                <c:pt idx="1989">
                  <c:v>-0.75900000000000001</c:v>
                </c:pt>
                <c:pt idx="1990">
                  <c:v>-0.78900000000000003</c:v>
                </c:pt>
                <c:pt idx="1991">
                  <c:v>-7.3999999999999996E-2</c:v>
                </c:pt>
                <c:pt idx="1992">
                  <c:v>0.11899999999999999</c:v>
                </c:pt>
                <c:pt idx="1993">
                  <c:v>0.377</c:v>
                </c:pt>
                <c:pt idx="1994">
                  <c:v>1.236</c:v>
                </c:pt>
                <c:pt idx="1995">
                  <c:v>1.107</c:v>
                </c:pt>
                <c:pt idx="1996">
                  <c:v>-0.69499999999999995</c:v>
                </c:pt>
                <c:pt idx="1997">
                  <c:v>-0.79400000000000004</c:v>
                </c:pt>
                <c:pt idx="1998">
                  <c:v>1.96</c:v>
                </c:pt>
                <c:pt idx="1999">
                  <c:v>0.54600000000000004</c:v>
                </c:pt>
                <c:pt idx="2000">
                  <c:v>0.90300000000000002</c:v>
                </c:pt>
                <c:pt idx="2001">
                  <c:v>2.169</c:v>
                </c:pt>
                <c:pt idx="2002">
                  <c:v>1.4</c:v>
                </c:pt>
                <c:pt idx="2003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B-4D07-9804-2B64BCC8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98968"/>
        <c:axId val="648291424"/>
      </c:scatterChart>
      <c:valAx>
        <c:axId val="6142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24624"/>
        <c:crossesAt val="0"/>
        <c:crossBetween val="midCat"/>
      </c:valAx>
      <c:valAx>
        <c:axId val="614224624"/>
        <c:scaling>
          <c:orientation val="minMax"/>
          <c:max val="4"/>
          <c:min val="-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26592"/>
        <c:crossesAt val="0"/>
        <c:crossBetween val="midCat"/>
      </c:valAx>
      <c:valAx>
        <c:axId val="64829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98968"/>
        <c:crosses val="max"/>
        <c:crossBetween val="midCat"/>
      </c:valAx>
      <c:valAx>
        <c:axId val="648298968"/>
        <c:scaling>
          <c:orientation val="minMax"/>
        </c:scaling>
        <c:delete val="1"/>
        <c:axPos val="b"/>
        <c:majorTickMark val="out"/>
        <c:minorTickMark val="none"/>
        <c:tickLblPos val="nextTo"/>
        <c:crossAx val="6482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v>Moraine</c:v>
          </c:tx>
          <c:spPr>
            <a:solidFill>
              <a:schemeClr val="tx1"/>
            </a:solidFill>
            <a:ln w="12700" cap="rnd">
              <a:solidFill>
                <a:schemeClr val="tx1"/>
              </a:solidFill>
              <a:round/>
            </a:ln>
            <a:effectLst/>
          </c:spPr>
          <c:invertIfNegative val="0"/>
          <c:cat>
            <c:numRef>
              <c:f>'Alps Moraine'!$F$1603:$F$2006</c:f>
              <c:numCache>
                <c:formatCode>General</c:formatCode>
                <c:ptCount val="404"/>
                <c:pt idx="0">
                  <c:v>1600</c:v>
                </c:pt>
                <c:pt idx="1">
                  <c:v>1601</c:v>
                </c:pt>
                <c:pt idx="2">
                  <c:v>1602</c:v>
                </c:pt>
                <c:pt idx="3">
                  <c:v>1603</c:v>
                </c:pt>
                <c:pt idx="4">
                  <c:v>1604</c:v>
                </c:pt>
                <c:pt idx="5">
                  <c:v>1605</c:v>
                </c:pt>
                <c:pt idx="6">
                  <c:v>1606</c:v>
                </c:pt>
                <c:pt idx="7">
                  <c:v>1607</c:v>
                </c:pt>
                <c:pt idx="8">
                  <c:v>1608</c:v>
                </c:pt>
                <c:pt idx="9">
                  <c:v>1609</c:v>
                </c:pt>
                <c:pt idx="10">
                  <c:v>1610</c:v>
                </c:pt>
                <c:pt idx="11">
                  <c:v>1611</c:v>
                </c:pt>
                <c:pt idx="12">
                  <c:v>1612</c:v>
                </c:pt>
                <c:pt idx="13">
                  <c:v>1613</c:v>
                </c:pt>
                <c:pt idx="14">
                  <c:v>1614</c:v>
                </c:pt>
                <c:pt idx="15">
                  <c:v>1615</c:v>
                </c:pt>
                <c:pt idx="16">
                  <c:v>1616</c:v>
                </c:pt>
                <c:pt idx="17">
                  <c:v>1617</c:v>
                </c:pt>
                <c:pt idx="18">
                  <c:v>1618</c:v>
                </c:pt>
                <c:pt idx="19">
                  <c:v>1619</c:v>
                </c:pt>
                <c:pt idx="20">
                  <c:v>1620</c:v>
                </c:pt>
                <c:pt idx="21">
                  <c:v>1621</c:v>
                </c:pt>
                <c:pt idx="22">
                  <c:v>1622</c:v>
                </c:pt>
                <c:pt idx="23">
                  <c:v>1623</c:v>
                </c:pt>
                <c:pt idx="24">
                  <c:v>1624</c:v>
                </c:pt>
                <c:pt idx="25">
                  <c:v>1625</c:v>
                </c:pt>
                <c:pt idx="26">
                  <c:v>1626</c:v>
                </c:pt>
                <c:pt idx="27">
                  <c:v>1627</c:v>
                </c:pt>
                <c:pt idx="28">
                  <c:v>1628</c:v>
                </c:pt>
                <c:pt idx="29">
                  <c:v>1629</c:v>
                </c:pt>
                <c:pt idx="30">
                  <c:v>1630</c:v>
                </c:pt>
                <c:pt idx="31">
                  <c:v>1631</c:v>
                </c:pt>
                <c:pt idx="32">
                  <c:v>1632</c:v>
                </c:pt>
                <c:pt idx="33">
                  <c:v>1633</c:v>
                </c:pt>
                <c:pt idx="34">
                  <c:v>1634</c:v>
                </c:pt>
                <c:pt idx="35">
                  <c:v>1635</c:v>
                </c:pt>
                <c:pt idx="36">
                  <c:v>1636</c:v>
                </c:pt>
                <c:pt idx="37">
                  <c:v>1637</c:v>
                </c:pt>
                <c:pt idx="38">
                  <c:v>1638</c:v>
                </c:pt>
                <c:pt idx="39">
                  <c:v>1639</c:v>
                </c:pt>
                <c:pt idx="40">
                  <c:v>1640</c:v>
                </c:pt>
                <c:pt idx="41">
                  <c:v>1641</c:v>
                </c:pt>
                <c:pt idx="42">
                  <c:v>1642</c:v>
                </c:pt>
                <c:pt idx="43">
                  <c:v>1643</c:v>
                </c:pt>
                <c:pt idx="44">
                  <c:v>1644</c:v>
                </c:pt>
                <c:pt idx="45">
                  <c:v>1645</c:v>
                </c:pt>
                <c:pt idx="46">
                  <c:v>1646</c:v>
                </c:pt>
                <c:pt idx="47">
                  <c:v>1647</c:v>
                </c:pt>
                <c:pt idx="48">
                  <c:v>1648</c:v>
                </c:pt>
                <c:pt idx="49">
                  <c:v>1649</c:v>
                </c:pt>
                <c:pt idx="50">
                  <c:v>1650</c:v>
                </c:pt>
                <c:pt idx="51">
                  <c:v>1651</c:v>
                </c:pt>
                <c:pt idx="52">
                  <c:v>1652</c:v>
                </c:pt>
                <c:pt idx="53">
                  <c:v>1653</c:v>
                </c:pt>
                <c:pt idx="54">
                  <c:v>1654</c:v>
                </c:pt>
                <c:pt idx="55">
                  <c:v>1655</c:v>
                </c:pt>
                <c:pt idx="56">
                  <c:v>1656</c:v>
                </c:pt>
                <c:pt idx="57">
                  <c:v>1657</c:v>
                </c:pt>
                <c:pt idx="58">
                  <c:v>1658</c:v>
                </c:pt>
                <c:pt idx="59">
                  <c:v>1659</c:v>
                </c:pt>
                <c:pt idx="60">
                  <c:v>1660</c:v>
                </c:pt>
                <c:pt idx="61">
                  <c:v>1661</c:v>
                </c:pt>
                <c:pt idx="62">
                  <c:v>1662</c:v>
                </c:pt>
                <c:pt idx="63">
                  <c:v>1663</c:v>
                </c:pt>
                <c:pt idx="64">
                  <c:v>1664</c:v>
                </c:pt>
                <c:pt idx="65">
                  <c:v>1665</c:v>
                </c:pt>
                <c:pt idx="66">
                  <c:v>1666</c:v>
                </c:pt>
                <c:pt idx="67">
                  <c:v>1667</c:v>
                </c:pt>
                <c:pt idx="68">
                  <c:v>1668</c:v>
                </c:pt>
                <c:pt idx="69">
                  <c:v>1669</c:v>
                </c:pt>
                <c:pt idx="70">
                  <c:v>1670</c:v>
                </c:pt>
                <c:pt idx="71">
                  <c:v>1671</c:v>
                </c:pt>
                <c:pt idx="72">
                  <c:v>1672</c:v>
                </c:pt>
                <c:pt idx="73">
                  <c:v>1673</c:v>
                </c:pt>
                <c:pt idx="74">
                  <c:v>1674</c:v>
                </c:pt>
                <c:pt idx="75">
                  <c:v>1675</c:v>
                </c:pt>
                <c:pt idx="76">
                  <c:v>1676</c:v>
                </c:pt>
                <c:pt idx="77">
                  <c:v>1677</c:v>
                </c:pt>
                <c:pt idx="78">
                  <c:v>1678</c:v>
                </c:pt>
                <c:pt idx="79">
                  <c:v>1679</c:v>
                </c:pt>
                <c:pt idx="80">
                  <c:v>1680</c:v>
                </c:pt>
                <c:pt idx="81">
                  <c:v>1681</c:v>
                </c:pt>
                <c:pt idx="82">
                  <c:v>1682</c:v>
                </c:pt>
                <c:pt idx="83">
                  <c:v>1683</c:v>
                </c:pt>
                <c:pt idx="84">
                  <c:v>1684</c:v>
                </c:pt>
                <c:pt idx="85">
                  <c:v>1685</c:v>
                </c:pt>
                <c:pt idx="86">
                  <c:v>1686</c:v>
                </c:pt>
                <c:pt idx="87">
                  <c:v>1687</c:v>
                </c:pt>
                <c:pt idx="88">
                  <c:v>1688</c:v>
                </c:pt>
                <c:pt idx="89">
                  <c:v>1689</c:v>
                </c:pt>
                <c:pt idx="90">
                  <c:v>1690</c:v>
                </c:pt>
                <c:pt idx="91">
                  <c:v>1691</c:v>
                </c:pt>
                <c:pt idx="92">
                  <c:v>1692</c:v>
                </c:pt>
                <c:pt idx="93">
                  <c:v>1693</c:v>
                </c:pt>
                <c:pt idx="94">
                  <c:v>1694</c:v>
                </c:pt>
                <c:pt idx="95">
                  <c:v>1695</c:v>
                </c:pt>
                <c:pt idx="96">
                  <c:v>1696</c:v>
                </c:pt>
                <c:pt idx="97">
                  <c:v>1697</c:v>
                </c:pt>
                <c:pt idx="98">
                  <c:v>1698</c:v>
                </c:pt>
                <c:pt idx="99">
                  <c:v>1699</c:v>
                </c:pt>
                <c:pt idx="100">
                  <c:v>1700</c:v>
                </c:pt>
                <c:pt idx="101">
                  <c:v>1701</c:v>
                </c:pt>
                <c:pt idx="102">
                  <c:v>1702</c:v>
                </c:pt>
                <c:pt idx="103">
                  <c:v>1703</c:v>
                </c:pt>
                <c:pt idx="104">
                  <c:v>1704</c:v>
                </c:pt>
                <c:pt idx="105">
                  <c:v>1705</c:v>
                </c:pt>
                <c:pt idx="106">
                  <c:v>1706</c:v>
                </c:pt>
                <c:pt idx="107">
                  <c:v>1707</c:v>
                </c:pt>
                <c:pt idx="108">
                  <c:v>1708</c:v>
                </c:pt>
                <c:pt idx="109">
                  <c:v>1709</c:v>
                </c:pt>
                <c:pt idx="110">
                  <c:v>1710</c:v>
                </c:pt>
                <c:pt idx="111">
                  <c:v>1711</c:v>
                </c:pt>
                <c:pt idx="112">
                  <c:v>1712</c:v>
                </c:pt>
                <c:pt idx="113">
                  <c:v>1713</c:v>
                </c:pt>
                <c:pt idx="114">
                  <c:v>1714</c:v>
                </c:pt>
                <c:pt idx="115">
                  <c:v>1715</c:v>
                </c:pt>
                <c:pt idx="116">
                  <c:v>1716</c:v>
                </c:pt>
                <c:pt idx="117">
                  <c:v>1717</c:v>
                </c:pt>
                <c:pt idx="118">
                  <c:v>1718</c:v>
                </c:pt>
                <c:pt idx="119">
                  <c:v>1719</c:v>
                </c:pt>
                <c:pt idx="120">
                  <c:v>1720</c:v>
                </c:pt>
                <c:pt idx="121">
                  <c:v>1721</c:v>
                </c:pt>
                <c:pt idx="122">
                  <c:v>1722</c:v>
                </c:pt>
                <c:pt idx="123">
                  <c:v>1723</c:v>
                </c:pt>
                <c:pt idx="124">
                  <c:v>1724</c:v>
                </c:pt>
                <c:pt idx="125">
                  <c:v>1725</c:v>
                </c:pt>
                <c:pt idx="126">
                  <c:v>1726</c:v>
                </c:pt>
                <c:pt idx="127">
                  <c:v>1727</c:v>
                </c:pt>
                <c:pt idx="128">
                  <c:v>1728</c:v>
                </c:pt>
                <c:pt idx="129">
                  <c:v>1729</c:v>
                </c:pt>
                <c:pt idx="130">
                  <c:v>1730</c:v>
                </c:pt>
                <c:pt idx="131">
                  <c:v>1731</c:v>
                </c:pt>
                <c:pt idx="132">
                  <c:v>1732</c:v>
                </c:pt>
                <c:pt idx="133">
                  <c:v>1733</c:v>
                </c:pt>
                <c:pt idx="134">
                  <c:v>1734</c:v>
                </c:pt>
                <c:pt idx="135">
                  <c:v>1735</c:v>
                </c:pt>
                <c:pt idx="136">
                  <c:v>1736</c:v>
                </c:pt>
                <c:pt idx="137">
                  <c:v>1737</c:v>
                </c:pt>
                <c:pt idx="138">
                  <c:v>1738</c:v>
                </c:pt>
                <c:pt idx="139">
                  <c:v>1739</c:v>
                </c:pt>
                <c:pt idx="140">
                  <c:v>1740</c:v>
                </c:pt>
                <c:pt idx="141">
                  <c:v>1741</c:v>
                </c:pt>
                <c:pt idx="142">
                  <c:v>1742</c:v>
                </c:pt>
                <c:pt idx="143">
                  <c:v>1743</c:v>
                </c:pt>
                <c:pt idx="144">
                  <c:v>1744</c:v>
                </c:pt>
                <c:pt idx="145">
                  <c:v>1745</c:v>
                </c:pt>
                <c:pt idx="146">
                  <c:v>1746</c:v>
                </c:pt>
                <c:pt idx="147">
                  <c:v>1747</c:v>
                </c:pt>
                <c:pt idx="148">
                  <c:v>1748</c:v>
                </c:pt>
                <c:pt idx="149">
                  <c:v>1749</c:v>
                </c:pt>
                <c:pt idx="150">
                  <c:v>1750</c:v>
                </c:pt>
                <c:pt idx="151">
                  <c:v>1751</c:v>
                </c:pt>
                <c:pt idx="152">
                  <c:v>1752</c:v>
                </c:pt>
                <c:pt idx="153">
                  <c:v>1753</c:v>
                </c:pt>
                <c:pt idx="154">
                  <c:v>1754</c:v>
                </c:pt>
                <c:pt idx="155">
                  <c:v>1755</c:v>
                </c:pt>
                <c:pt idx="156">
                  <c:v>1756</c:v>
                </c:pt>
                <c:pt idx="157">
                  <c:v>1757</c:v>
                </c:pt>
                <c:pt idx="158">
                  <c:v>1758</c:v>
                </c:pt>
                <c:pt idx="159">
                  <c:v>1759</c:v>
                </c:pt>
                <c:pt idx="160">
                  <c:v>1760</c:v>
                </c:pt>
                <c:pt idx="161">
                  <c:v>1761</c:v>
                </c:pt>
                <c:pt idx="162">
                  <c:v>1762</c:v>
                </c:pt>
                <c:pt idx="163">
                  <c:v>1763</c:v>
                </c:pt>
                <c:pt idx="164">
                  <c:v>1764</c:v>
                </c:pt>
                <c:pt idx="165">
                  <c:v>1765</c:v>
                </c:pt>
                <c:pt idx="166">
                  <c:v>1766</c:v>
                </c:pt>
                <c:pt idx="167">
                  <c:v>1767</c:v>
                </c:pt>
                <c:pt idx="168">
                  <c:v>1768</c:v>
                </c:pt>
                <c:pt idx="169">
                  <c:v>1769</c:v>
                </c:pt>
                <c:pt idx="170">
                  <c:v>1770</c:v>
                </c:pt>
                <c:pt idx="171">
                  <c:v>1771</c:v>
                </c:pt>
                <c:pt idx="172">
                  <c:v>1772</c:v>
                </c:pt>
                <c:pt idx="173">
                  <c:v>1773</c:v>
                </c:pt>
                <c:pt idx="174">
                  <c:v>1774</c:v>
                </c:pt>
                <c:pt idx="175">
                  <c:v>1775</c:v>
                </c:pt>
                <c:pt idx="176">
                  <c:v>1776</c:v>
                </c:pt>
                <c:pt idx="177">
                  <c:v>1777</c:v>
                </c:pt>
                <c:pt idx="178">
                  <c:v>1778</c:v>
                </c:pt>
                <c:pt idx="179">
                  <c:v>1779</c:v>
                </c:pt>
                <c:pt idx="180">
                  <c:v>1780</c:v>
                </c:pt>
                <c:pt idx="181">
                  <c:v>1781</c:v>
                </c:pt>
                <c:pt idx="182">
                  <c:v>1782</c:v>
                </c:pt>
                <c:pt idx="183">
                  <c:v>1783</c:v>
                </c:pt>
                <c:pt idx="184">
                  <c:v>1784</c:v>
                </c:pt>
                <c:pt idx="185">
                  <c:v>1785</c:v>
                </c:pt>
                <c:pt idx="186">
                  <c:v>1786</c:v>
                </c:pt>
                <c:pt idx="187">
                  <c:v>1787</c:v>
                </c:pt>
                <c:pt idx="188">
                  <c:v>1788</c:v>
                </c:pt>
                <c:pt idx="189">
                  <c:v>1789</c:v>
                </c:pt>
                <c:pt idx="190">
                  <c:v>1790</c:v>
                </c:pt>
                <c:pt idx="191">
                  <c:v>1791</c:v>
                </c:pt>
                <c:pt idx="192">
                  <c:v>1792</c:v>
                </c:pt>
                <c:pt idx="193">
                  <c:v>1793</c:v>
                </c:pt>
                <c:pt idx="194">
                  <c:v>1794</c:v>
                </c:pt>
                <c:pt idx="195">
                  <c:v>1795</c:v>
                </c:pt>
                <c:pt idx="196">
                  <c:v>1796</c:v>
                </c:pt>
                <c:pt idx="197">
                  <c:v>1797</c:v>
                </c:pt>
                <c:pt idx="198">
                  <c:v>1798</c:v>
                </c:pt>
                <c:pt idx="199">
                  <c:v>1799</c:v>
                </c:pt>
                <c:pt idx="200">
                  <c:v>1800</c:v>
                </c:pt>
                <c:pt idx="201">
                  <c:v>1801</c:v>
                </c:pt>
                <c:pt idx="202">
                  <c:v>1802</c:v>
                </c:pt>
                <c:pt idx="203">
                  <c:v>1803</c:v>
                </c:pt>
                <c:pt idx="204">
                  <c:v>1804</c:v>
                </c:pt>
                <c:pt idx="205">
                  <c:v>1805</c:v>
                </c:pt>
                <c:pt idx="206">
                  <c:v>1806</c:v>
                </c:pt>
                <c:pt idx="207">
                  <c:v>1807</c:v>
                </c:pt>
                <c:pt idx="208">
                  <c:v>1808</c:v>
                </c:pt>
                <c:pt idx="209">
                  <c:v>1809</c:v>
                </c:pt>
                <c:pt idx="210">
                  <c:v>1810</c:v>
                </c:pt>
                <c:pt idx="211">
                  <c:v>1811</c:v>
                </c:pt>
                <c:pt idx="212">
                  <c:v>1812</c:v>
                </c:pt>
                <c:pt idx="213">
                  <c:v>1813</c:v>
                </c:pt>
                <c:pt idx="214">
                  <c:v>1814</c:v>
                </c:pt>
                <c:pt idx="215">
                  <c:v>1815</c:v>
                </c:pt>
                <c:pt idx="216">
                  <c:v>1816</c:v>
                </c:pt>
                <c:pt idx="217">
                  <c:v>1817</c:v>
                </c:pt>
                <c:pt idx="218">
                  <c:v>1818</c:v>
                </c:pt>
                <c:pt idx="219">
                  <c:v>1819</c:v>
                </c:pt>
                <c:pt idx="220">
                  <c:v>1820</c:v>
                </c:pt>
                <c:pt idx="221">
                  <c:v>1821</c:v>
                </c:pt>
                <c:pt idx="222">
                  <c:v>1822</c:v>
                </c:pt>
                <c:pt idx="223">
                  <c:v>1823</c:v>
                </c:pt>
                <c:pt idx="224">
                  <c:v>1824</c:v>
                </c:pt>
                <c:pt idx="225">
                  <c:v>1825</c:v>
                </c:pt>
                <c:pt idx="226">
                  <c:v>1826</c:v>
                </c:pt>
                <c:pt idx="227">
                  <c:v>1827</c:v>
                </c:pt>
                <c:pt idx="228">
                  <c:v>1828</c:v>
                </c:pt>
                <c:pt idx="229">
                  <c:v>1829</c:v>
                </c:pt>
                <c:pt idx="230">
                  <c:v>1830</c:v>
                </c:pt>
                <c:pt idx="231">
                  <c:v>1831</c:v>
                </c:pt>
                <c:pt idx="232">
                  <c:v>1832</c:v>
                </c:pt>
                <c:pt idx="233">
                  <c:v>1833</c:v>
                </c:pt>
                <c:pt idx="234">
                  <c:v>1834</c:v>
                </c:pt>
                <c:pt idx="235">
                  <c:v>1835</c:v>
                </c:pt>
                <c:pt idx="236">
                  <c:v>1836</c:v>
                </c:pt>
                <c:pt idx="237">
                  <c:v>1837</c:v>
                </c:pt>
                <c:pt idx="238">
                  <c:v>1838</c:v>
                </c:pt>
                <c:pt idx="239">
                  <c:v>1839</c:v>
                </c:pt>
                <c:pt idx="240">
                  <c:v>1840</c:v>
                </c:pt>
                <c:pt idx="241">
                  <c:v>1841</c:v>
                </c:pt>
                <c:pt idx="242">
                  <c:v>1842</c:v>
                </c:pt>
                <c:pt idx="243">
                  <c:v>1843</c:v>
                </c:pt>
                <c:pt idx="244">
                  <c:v>1844</c:v>
                </c:pt>
                <c:pt idx="245">
                  <c:v>1845</c:v>
                </c:pt>
                <c:pt idx="246">
                  <c:v>1846</c:v>
                </c:pt>
                <c:pt idx="247">
                  <c:v>1847</c:v>
                </c:pt>
                <c:pt idx="248">
                  <c:v>1848</c:v>
                </c:pt>
                <c:pt idx="249">
                  <c:v>1849</c:v>
                </c:pt>
                <c:pt idx="250">
                  <c:v>1850</c:v>
                </c:pt>
                <c:pt idx="251">
                  <c:v>1851</c:v>
                </c:pt>
                <c:pt idx="252">
                  <c:v>1852</c:v>
                </c:pt>
                <c:pt idx="253">
                  <c:v>1853</c:v>
                </c:pt>
                <c:pt idx="254">
                  <c:v>1854</c:v>
                </c:pt>
                <c:pt idx="255">
                  <c:v>1855</c:v>
                </c:pt>
                <c:pt idx="256">
                  <c:v>1856</c:v>
                </c:pt>
                <c:pt idx="257">
                  <c:v>1857</c:v>
                </c:pt>
                <c:pt idx="258">
                  <c:v>1858</c:v>
                </c:pt>
                <c:pt idx="259">
                  <c:v>1859</c:v>
                </c:pt>
                <c:pt idx="260">
                  <c:v>1860</c:v>
                </c:pt>
                <c:pt idx="261">
                  <c:v>1861</c:v>
                </c:pt>
                <c:pt idx="262">
                  <c:v>1862</c:v>
                </c:pt>
                <c:pt idx="263">
                  <c:v>1863</c:v>
                </c:pt>
                <c:pt idx="264">
                  <c:v>1864</c:v>
                </c:pt>
                <c:pt idx="265">
                  <c:v>1865</c:v>
                </c:pt>
                <c:pt idx="266">
                  <c:v>1866</c:v>
                </c:pt>
                <c:pt idx="267">
                  <c:v>1867</c:v>
                </c:pt>
                <c:pt idx="268">
                  <c:v>1868</c:v>
                </c:pt>
                <c:pt idx="269">
                  <c:v>1869</c:v>
                </c:pt>
                <c:pt idx="270">
                  <c:v>1870</c:v>
                </c:pt>
                <c:pt idx="271">
                  <c:v>1871</c:v>
                </c:pt>
                <c:pt idx="272">
                  <c:v>1872</c:v>
                </c:pt>
                <c:pt idx="273">
                  <c:v>1873</c:v>
                </c:pt>
                <c:pt idx="274">
                  <c:v>1874</c:v>
                </c:pt>
                <c:pt idx="275">
                  <c:v>1875</c:v>
                </c:pt>
                <c:pt idx="276">
                  <c:v>1876</c:v>
                </c:pt>
                <c:pt idx="277">
                  <c:v>1877</c:v>
                </c:pt>
                <c:pt idx="278">
                  <c:v>1878</c:v>
                </c:pt>
                <c:pt idx="279">
                  <c:v>1879</c:v>
                </c:pt>
                <c:pt idx="280">
                  <c:v>1880</c:v>
                </c:pt>
                <c:pt idx="281">
                  <c:v>1881</c:v>
                </c:pt>
                <c:pt idx="282">
                  <c:v>1882</c:v>
                </c:pt>
                <c:pt idx="283">
                  <c:v>1883</c:v>
                </c:pt>
                <c:pt idx="284">
                  <c:v>1884</c:v>
                </c:pt>
                <c:pt idx="285">
                  <c:v>1885</c:v>
                </c:pt>
                <c:pt idx="286">
                  <c:v>1886</c:v>
                </c:pt>
                <c:pt idx="287">
                  <c:v>1887</c:v>
                </c:pt>
                <c:pt idx="288">
                  <c:v>1888</c:v>
                </c:pt>
                <c:pt idx="289">
                  <c:v>1889</c:v>
                </c:pt>
                <c:pt idx="290">
                  <c:v>1890</c:v>
                </c:pt>
                <c:pt idx="291">
                  <c:v>1891</c:v>
                </c:pt>
                <c:pt idx="292">
                  <c:v>1892</c:v>
                </c:pt>
                <c:pt idx="293">
                  <c:v>1893</c:v>
                </c:pt>
                <c:pt idx="294">
                  <c:v>1894</c:v>
                </c:pt>
                <c:pt idx="295">
                  <c:v>1895</c:v>
                </c:pt>
                <c:pt idx="296">
                  <c:v>1896</c:v>
                </c:pt>
                <c:pt idx="297">
                  <c:v>1897</c:v>
                </c:pt>
                <c:pt idx="298">
                  <c:v>1898</c:v>
                </c:pt>
                <c:pt idx="299">
                  <c:v>1899</c:v>
                </c:pt>
                <c:pt idx="300">
                  <c:v>1900</c:v>
                </c:pt>
                <c:pt idx="301">
                  <c:v>1901</c:v>
                </c:pt>
                <c:pt idx="302">
                  <c:v>1902</c:v>
                </c:pt>
                <c:pt idx="303">
                  <c:v>1903</c:v>
                </c:pt>
                <c:pt idx="304">
                  <c:v>1904</c:v>
                </c:pt>
                <c:pt idx="305">
                  <c:v>1905</c:v>
                </c:pt>
                <c:pt idx="306">
                  <c:v>1906</c:v>
                </c:pt>
                <c:pt idx="307">
                  <c:v>1907</c:v>
                </c:pt>
                <c:pt idx="308">
                  <c:v>1908</c:v>
                </c:pt>
                <c:pt idx="309">
                  <c:v>1909</c:v>
                </c:pt>
                <c:pt idx="310">
                  <c:v>1910</c:v>
                </c:pt>
                <c:pt idx="311">
                  <c:v>1911</c:v>
                </c:pt>
                <c:pt idx="312">
                  <c:v>1912</c:v>
                </c:pt>
                <c:pt idx="313">
                  <c:v>1913</c:v>
                </c:pt>
                <c:pt idx="314">
                  <c:v>1914</c:v>
                </c:pt>
                <c:pt idx="315">
                  <c:v>1915</c:v>
                </c:pt>
                <c:pt idx="316">
                  <c:v>1916</c:v>
                </c:pt>
                <c:pt idx="317">
                  <c:v>1917</c:v>
                </c:pt>
                <c:pt idx="318">
                  <c:v>1918</c:v>
                </c:pt>
                <c:pt idx="319">
                  <c:v>1919</c:v>
                </c:pt>
                <c:pt idx="320">
                  <c:v>1920</c:v>
                </c:pt>
                <c:pt idx="321">
                  <c:v>1921</c:v>
                </c:pt>
                <c:pt idx="322">
                  <c:v>1922</c:v>
                </c:pt>
                <c:pt idx="323">
                  <c:v>1923</c:v>
                </c:pt>
                <c:pt idx="324">
                  <c:v>1924</c:v>
                </c:pt>
                <c:pt idx="325">
                  <c:v>1925</c:v>
                </c:pt>
                <c:pt idx="326">
                  <c:v>1926</c:v>
                </c:pt>
                <c:pt idx="327">
                  <c:v>1927</c:v>
                </c:pt>
                <c:pt idx="328">
                  <c:v>1928</c:v>
                </c:pt>
                <c:pt idx="329">
                  <c:v>1929</c:v>
                </c:pt>
                <c:pt idx="330">
                  <c:v>1930</c:v>
                </c:pt>
                <c:pt idx="331">
                  <c:v>1931</c:v>
                </c:pt>
                <c:pt idx="332">
                  <c:v>1932</c:v>
                </c:pt>
                <c:pt idx="333">
                  <c:v>1933</c:v>
                </c:pt>
                <c:pt idx="334">
                  <c:v>1934</c:v>
                </c:pt>
                <c:pt idx="335">
                  <c:v>1935</c:v>
                </c:pt>
                <c:pt idx="336">
                  <c:v>1936</c:v>
                </c:pt>
                <c:pt idx="337">
                  <c:v>1937</c:v>
                </c:pt>
                <c:pt idx="338">
                  <c:v>1938</c:v>
                </c:pt>
                <c:pt idx="339">
                  <c:v>1939</c:v>
                </c:pt>
                <c:pt idx="340">
                  <c:v>1940</c:v>
                </c:pt>
                <c:pt idx="341">
                  <c:v>1941</c:v>
                </c:pt>
                <c:pt idx="342">
                  <c:v>1942</c:v>
                </c:pt>
                <c:pt idx="343">
                  <c:v>1943</c:v>
                </c:pt>
                <c:pt idx="344">
                  <c:v>1944</c:v>
                </c:pt>
                <c:pt idx="345">
                  <c:v>1945</c:v>
                </c:pt>
                <c:pt idx="346">
                  <c:v>1946</c:v>
                </c:pt>
                <c:pt idx="347">
                  <c:v>1947</c:v>
                </c:pt>
                <c:pt idx="348">
                  <c:v>1948</c:v>
                </c:pt>
                <c:pt idx="349">
                  <c:v>1949</c:v>
                </c:pt>
                <c:pt idx="350">
                  <c:v>1950</c:v>
                </c:pt>
                <c:pt idx="351">
                  <c:v>1951</c:v>
                </c:pt>
                <c:pt idx="352">
                  <c:v>1952</c:v>
                </c:pt>
                <c:pt idx="353">
                  <c:v>1953</c:v>
                </c:pt>
                <c:pt idx="354">
                  <c:v>1954</c:v>
                </c:pt>
                <c:pt idx="355">
                  <c:v>1955</c:v>
                </c:pt>
                <c:pt idx="356">
                  <c:v>1956</c:v>
                </c:pt>
                <c:pt idx="357">
                  <c:v>1957</c:v>
                </c:pt>
                <c:pt idx="358">
                  <c:v>1958</c:v>
                </c:pt>
                <c:pt idx="359">
                  <c:v>1959</c:v>
                </c:pt>
                <c:pt idx="360">
                  <c:v>1960</c:v>
                </c:pt>
                <c:pt idx="361">
                  <c:v>1961</c:v>
                </c:pt>
                <c:pt idx="362">
                  <c:v>1962</c:v>
                </c:pt>
                <c:pt idx="363">
                  <c:v>1963</c:v>
                </c:pt>
                <c:pt idx="364">
                  <c:v>1964</c:v>
                </c:pt>
                <c:pt idx="365">
                  <c:v>1965</c:v>
                </c:pt>
                <c:pt idx="366">
                  <c:v>1966</c:v>
                </c:pt>
                <c:pt idx="367">
                  <c:v>1967</c:v>
                </c:pt>
                <c:pt idx="368">
                  <c:v>1968</c:v>
                </c:pt>
                <c:pt idx="369">
                  <c:v>1969</c:v>
                </c:pt>
                <c:pt idx="370">
                  <c:v>1970</c:v>
                </c:pt>
                <c:pt idx="371">
                  <c:v>1971</c:v>
                </c:pt>
                <c:pt idx="372">
                  <c:v>1972</c:v>
                </c:pt>
                <c:pt idx="373">
                  <c:v>1973</c:v>
                </c:pt>
                <c:pt idx="374">
                  <c:v>1974</c:v>
                </c:pt>
                <c:pt idx="375">
                  <c:v>1975</c:v>
                </c:pt>
                <c:pt idx="376">
                  <c:v>1976</c:v>
                </c:pt>
                <c:pt idx="377">
                  <c:v>1977</c:v>
                </c:pt>
                <c:pt idx="378">
                  <c:v>1978</c:v>
                </c:pt>
                <c:pt idx="379">
                  <c:v>1979</c:v>
                </c:pt>
                <c:pt idx="380">
                  <c:v>1980</c:v>
                </c:pt>
                <c:pt idx="381">
                  <c:v>1981</c:v>
                </c:pt>
                <c:pt idx="382">
                  <c:v>1982</c:v>
                </c:pt>
                <c:pt idx="383">
                  <c:v>1983</c:v>
                </c:pt>
                <c:pt idx="384">
                  <c:v>1984</c:v>
                </c:pt>
                <c:pt idx="385">
                  <c:v>1985</c:v>
                </c:pt>
                <c:pt idx="386">
                  <c:v>1986</c:v>
                </c:pt>
                <c:pt idx="387">
                  <c:v>1987</c:v>
                </c:pt>
                <c:pt idx="388">
                  <c:v>1988</c:v>
                </c:pt>
                <c:pt idx="389">
                  <c:v>1989</c:v>
                </c:pt>
                <c:pt idx="390">
                  <c:v>1990</c:v>
                </c:pt>
                <c:pt idx="391">
                  <c:v>1991</c:v>
                </c:pt>
                <c:pt idx="392">
                  <c:v>1992</c:v>
                </c:pt>
                <c:pt idx="393">
                  <c:v>1993</c:v>
                </c:pt>
                <c:pt idx="394">
                  <c:v>1994</c:v>
                </c:pt>
                <c:pt idx="395">
                  <c:v>1995</c:v>
                </c:pt>
                <c:pt idx="396">
                  <c:v>1996</c:v>
                </c:pt>
                <c:pt idx="397">
                  <c:v>1997</c:v>
                </c:pt>
                <c:pt idx="398">
                  <c:v>1998</c:v>
                </c:pt>
                <c:pt idx="399">
                  <c:v>1999</c:v>
                </c:pt>
                <c:pt idx="400">
                  <c:v>2000</c:v>
                </c:pt>
                <c:pt idx="401">
                  <c:v>2001</c:v>
                </c:pt>
                <c:pt idx="402">
                  <c:v>2002</c:v>
                </c:pt>
                <c:pt idx="403">
                  <c:v>2003</c:v>
                </c:pt>
              </c:numCache>
            </c:numRef>
          </c:cat>
          <c:val>
            <c:numRef>
              <c:f>'Alps Moraine'!$H$1603:$H$2006</c:f>
              <c:numCache>
                <c:formatCode>General</c:formatCode>
                <c:ptCount val="404"/>
                <c:pt idx="41">
                  <c:v>-1.032</c:v>
                </c:pt>
                <c:pt idx="61">
                  <c:v>-0.06</c:v>
                </c:pt>
                <c:pt idx="101">
                  <c:v>-2.605</c:v>
                </c:pt>
                <c:pt idx="136">
                  <c:v>-0.749</c:v>
                </c:pt>
                <c:pt idx="150">
                  <c:v>-2.3519999999999999</c:v>
                </c:pt>
                <c:pt idx="169">
                  <c:v>-0.99199999999999999</c:v>
                </c:pt>
                <c:pt idx="214">
                  <c:v>-2.5710000000000002</c:v>
                </c:pt>
                <c:pt idx="222">
                  <c:v>-2.839</c:v>
                </c:pt>
                <c:pt idx="223">
                  <c:v>-2.59</c:v>
                </c:pt>
                <c:pt idx="274">
                  <c:v>0.29799999999999999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A-4775-9572-3B03A4A8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544544"/>
        <c:axId val="539521912"/>
      </c:barChart>
      <c:scatterChart>
        <c:scatterStyle val="lineMarker"/>
        <c:varyColors val="0"/>
        <c:ser>
          <c:idx val="1"/>
          <c:order val="0"/>
          <c:tx>
            <c:v>Temperature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'Alps Moraine'!$F$1603:$F$2006</c:f>
              <c:numCache>
                <c:formatCode>General</c:formatCode>
                <c:ptCount val="404"/>
                <c:pt idx="0">
                  <c:v>1600</c:v>
                </c:pt>
                <c:pt idx="1">
                  <c:v>1601</c:v>
                </c:pt>
                <c:pt idx="2">
                  <c:v>1602</c:v>
                </c:pt>
                <c:pt idx="3">
                  <c:v>1603</c:v>
                </c:pt>
                <c:pt idx="4">
                  <c:v>1604</c:v>
                </c:pt>
                <c:pt idx="5">
                  <c:v>1605</c:v>
                </c:pt>
                <c:pt idx="6">
                  <c:v>1606</c:v>
                </c:pt>
                <c:pt idx="7">
                  <c:v>1607</c:v>
                </c:pt>
                <c:pt idx="8">
                  <c:v>1608</c:v>
                </c:pt>
                <c:pt idx="9">
                  <c:v>1609</c:v>
                </c:pt>
                <c:pt idx="10">
                  <c:v>1610</c:v>
                </c:pt>
                <c:pt idx="11">
                  <c:v>1611</c:v>
                </c:pt>
                <c:pt idx="12">
                  <c:v>1612</c:v>
                </c:pt>
                <c:pt idx="13">
                  <c:v>1613</c:v>
                </c:pt>
                <c:pt idx="14">
                  <c:v>1614</c:v>
                </c:pt>
                <c:pt idx="15">
                  <c:v>1615</c:v>
                </c:pt>
                <c:pt idx="16">
                  <c:v>1616</c:v>
                </c:pt>
                <c:pt idx="17">
                  <c:v>1617</c:v>
                </c:pt>
                <c:pt idx="18">
                  <c:v>1618</c:v>
                </c:pt>
                <c:pt idx="19">
                  <c:v>1619</c:v>
                </c:pt>
                <c:pt idx="20">
                  <c:v>1620</c:v>
                </c:pt>
                <c:pt idx="21">
                  <c:v>1621</c:v>
                </c:pt>
                <c:pt idx="22">
                  <c:v>1622</c:v>
                </c:pt>
                <c:pt idx="23">
                  <c:v>1623</c:v>
                </c:pt>
                <c:pt idx="24">
                  <c:v>1624</c:v>
                </c:pt>
                <c:pt idx="25">
                  <c:v>1625</c:v>
                </c:pt>
                <c:pt idx="26">
                  <c:v>1626</c:v>
                </c:pt>
                <c:pt idx="27">
                  <c:v>1627</c:v>
                </c:pt>
                <c:pt idx="28">
                  <c:v>1628</c:v>
                </c:pt>
                <c:pt idx="29">
                  <c:v>1629</c:v>
                </c:pt>
                <c:pt idx="30">
                  <c:v>1630</c:v>
                </c:pt>
                <c:pt idx="31">
                  <c:v>1631</c:v>
                </c:pt>
                <c:pt idx="32">
                  <c:v>1632</c:v>
                </c:pt>
                <c:pt idx="33">
                  <c:v>1633</c:v>
                </c:pt>
                <c:pt idx="34">
                  <c:v>1634</c:v>
                </c:pt>
                <c:pt idx="35">
                  <c:v>1635</c:v>
                </c:pt>
                <c:pt idx="36">
                  <c:v>1636</c:v>
                </c:pt>
                <c:pt idx="37">
                  <c:v>1637</c:v>
                </c:pt>
                <c:pt idx="38">
                  <c:v>1638</c:v>
                </c:pt>
                <c:pt idx="39">
                  <c:v>1639</c:v>
                </c:pt>
                <c:pt idx="40">
                  <c:v>1640</c:v>
                </c:pt>
                <c:pt idx="41">
                  <c:v>1641</c:v>
                </c:pt>
                <c:pt idx="42">
                  <c:v>1642</c:v>
                </c:pt>
                <c:pt idx="43">
                  <c:v>1643</c:v>
                </c:pt>
                <c:pt idx="44">
                  <c:v>1644</c:v>
                </c:pt>
                <c:pt idx="45">
                  <c:v>1645</c:v>
                </c:pt>
                <c:pt idx="46">
                  <c:v>1646</c:v>
                </c:pt>
                <c:pt idx="47">
                  <c:v>1647</c:v>
                </c:pt>
                <c:pt idx="48">
                  <c:v>1648</c:v>
                </c:pt>
                <c:pt idx="49">
                  <c:v>1649</c:v>
                </c:pt>
                <c:pt idx="50">
                  <c:v>1650</c:v>
                </c:pt>
                <c:pt idx="51">
                  <c:v>1651</c:v>
                </c:pt>
                <c:pt idx="52">
                  <c:v>1652</c:v>
                </c:pt>
                <c:pt idx="53">
                  <c:v>1653</c:v>
                </c:pt>
                <c:pt idx="54">
                  <c:v>1654</c:v>
                </c:pt>
                <c:pt idx="55">
                  <c:v>1655</c:v>
                </c:pt>
                <c:pt idx="56">
                  <c:v>1656</c:v>
                </c:pt>
                <c:pt idx="57">
                  <c:v>1657</c:v>
                </c:pt>
                <c:pt idx="58">
                  <c:v>1658</c:v>
                </c:pt>
                <c:pt idx="59">
                  <c:v>1659</c:v>
                </c:pt>
                <c:pt idx="60">
                  <c:v>1660</c:v>
                </c:pt>
                <c:pt idx="61">
                  <c:v>1661</c:v>
                </c:pt>
                <c:pt idx="62">
                  <c:v>1662</c:v>
                </c:pt>
                <c:pt idx="63">
                  <c:v>1663</c:v>
                </c:pt>
                <c:pt idx="64">
                  <c:v>1664</c:v>
                </c:pt>
                <c:pt idx="65">
                  <c:v>1665</c:v>
                </c:pt>
                <c:pt idx="66">
                  <c:v>1666</c:v>
                </c:pt>
                <c:pt idx="67">
                  <c:v>1667</c:v>
                </c:pt>
                <c:pt idx="68">
                  <c:v>1668</c:v>
                </c:pt>
                <c:pt idx="69">
                  <c:v>1669</c:v>
                </c:pt>
                <c:pt idx="70">
                  <c:v>1670</c:v>
                </c:pt>
                <c:pt idx="71">
                  <c:v>1671</c:v>
                </c:pt>
                <c:pt idx="72">
                  <c:v>1672</c:v>
                </c:pt>
                <c:pt idx="73">
                  <c:v>1673</c:v>
                </c:pt>
                <c:pt idx="74">
                  <c:v>1674</c:v>
                </c:pt>
                <c:pt idx="75">
                  <c:v>1675</c:v>
                </c:pt>
                <c:pt idx="76">
                  <c:v>1676</c:v>
                </c:pt>
                <c:pt idx="77">
                  <c:v>1677</c:v>
                </c:pt>
                <c:pt idx="78">
                  <c:v>1678</c:v>
                </c:pt>
                <c:pt idx="79">
                  <c:v>1679</c:v>
                </c:pt>
                <c:pt idx="80">
                  <c:v>1680</c:v>
                </c:pt>
                <c:pt idx="81">
                  <c:v>1681</c:v>
                </c:pt>
                <c:pt idx="82">
                  <c:v>1682</c:v>
                </c:pt>
                <c:pt idx="83">
                  <c:v>1683</c:v>
                </c:pt>
                <c:pt idx="84">
                  <c:v>1684</c:v>
                </c:pt>
                <c:pt idx="85">
                  <c:v>1685</c:v>
                </c:pt>
                <c:pt idx="86">
                  <c:v>1686</c:v>
                </c:pt>
                <c:pt idx="87">
                  <c:v>1687</c:v>
                </c:pt>
                <c:pt idx="88">
                  <c:v>1688</c:v>
                </c:pt>
                <c:pt idx="89">
                  <c:v>1689</c:v>
                </c:pt>
                <c:pt idx="90">
                  <c:v>1690</c:v>
                </c:pt>
                <c:pt idx="91">
                  <c:v>1691</c:v>
                </c:pt>
                <c:pt idx="92">
                  <c:v>1692</c:v>
                </c:pt>
                <c:pt idx="93">
                  <c:v>1693</c:v>
                </c:pt>
                <c:pt idx="94">
                  <c:v>1694</c:v>
                </c:pt>
                <c:pt idx="95">
                  <c:v>1695</c:v>
                </c:pt>
                <c:pt idx="96">
                  <c:v>1696</c:v>
                </c:pt>
                <c:pt idx="97">
                  <c:v>1697</c:v>
                </c:pt>
                <c:pt idx="98">
                  <c:v>1698</c:v>
                </c:pt>
                <c:pt idx="99">
                  <c:v>1699</c:v>
                </c:pt>
                <c:pt idx="100">
                  <c:v>1700</c:v>
                </c:pt>
                <c:pt idx="101">
                  <c:v>1701</c:v>
                </c:pt>
                <c:pt idx="102">
                  <c:v>1702</c:v>
                </c:pt>
                <c:pt idx="103">
                  <c:v>1703</c:v>
                </c:pt>
                <c:pt idx="104">
                  <c:v>1704</c:v>
                </c:pt>
                <c:pt idx="105">
                  <c:v>1705</c:v>
                </c:pt>
                <c:pt idx="106">
                  <c:v>1706</c:v>
                </c:pt>
                <c:pt idx="107">
                  <c:v>1707</c:v>
                </c:pt>
                <c:pt idx="108">
                  <c:v>1708</c:v>
                </c:pt>
                <c:pt idx="109">
                  <c:v>1709</c:v>
                </c:pt>
                <c:pt idx="110">
                  <c:v>1710</c:v>
                </c:pt>
                <c:pt idx="111">
                  <c:v>1711</c:v>
                </c:pt>
                <c:pt idx="112">
                  <c:v>1712</c:v>
                </c:pt>
                <c:pt idx="113">
                  <c:v>1713</c:v>
                </c:pt>
                <c:pt idx="114">
                  <c:v>1714</c:v>
                </c:pt>
                <c:pt idx="115">
                  <c:v>1715</c:v>
                </c:pt>
                <c:pt idx="116">
                  <c:v>1716</c:v>
                </c:pt>
                <c:pt idx="117">
                  <c:v>1717</c:v>
                </c:pt>
                <c:pt idx="118">
                  <c:v>1718</c:v>
                </c:pt>
                <c:pt idx="119">
                  <c:v>1719</c:v>
                </c:pt>
                <c:pt idx="120">
                  <c:v>1720</c:v>
                </c:pt>
                <c:pt idx="121">
                  <c:v>1721</c:v>
                </c:pt>
                <c:pt idx="122">
                  <c:v>1722</c:v>
                </c:pt>
                <c:pt idx="123">
                  <c:v>1723</c:v>
                </c:pt>
                <c:pt idx="124">
                  <c:v>1724</c:v>
                </c:pt>
                <c:pt idx="125">
                  <c:v>1725</c:v>
                </c:pt>
                <c:pt idx="126">
                  <c:v>1726</c:v>
                </c:pt>
                <c:pt idx="127">
                  <c:v>1727</c:v>
                </c:pt>
                <c:pt idx="128">
                  <c:v>1728</c:v>
                </c:pt>
                <c:pt idx="129">
                  <c:v>1729</c:v>
                </c:pt>
                <c:pt idx="130">
                  <c:v>1730</c:v>
                </c:pt>
                <c:pt idx="131">
                  <c:v>1731</c:v>
                </c:pt>
                <c:pt idx="132">
                  <c:v>1732</c:v>
                </c:pt>
                <c:pt idx="133">
                  <c:v>1733</c:v>
                </c:pt>
                <c:pt idx="134">
                  <c:v>1734</c:v>
                </c:pt>
                <c:pt idx="135">
                  <c:v>1735</c:v>
                </c:pt>
                <c:pt idx="136">
                  <c:v>1736</c:v>
                </c:pt>
                <c:pt idx="137">
                  <c:v>1737</c:v>
                </c:pt>
                <c:pt idx="138">
                  <c:v>1738</c:v>
                </c:pt>
                <c:pt idx="139">
                  <c:v>1739</c:v>
                </c:pt>
                <c:pt idx="140">
                  <c:v>1740</c:v>
                </c:pt>
                <c:pt idx="141">
                  <c:v>1741</c:v>
                </c:pt>
                <c:pt idx="142">
                  <c:v>1742</c:v>
                </c:pt>
                <c:pt idx="143">
                  <c:v>1743</c:v>
                </c:pt>
                <c:pt idx="144">
                  <c:v>1744</c:v>
                </c:pt>
                <c:pt idx="145">
                  <c:v>1745</c:v>
                </c:pt>
                <c:pt idx="146">
                  <c:v>1746</c:v>
                </c:pt>
                <c:pt idx="147">
                  <c:v>1747</c:v>
                </c:pt>
                <c:pt idx="148">
                  <c:v>1748</c:v>
                </c:pt>
                <c:pt idx="149">
                  <c:v>1749</c:v>
                </c:pt>
                <c:pt idx="150">
                  <c:v>1750</c:v>
                </c:pt>
                <c:pt idx="151">
                  <c:v>1751</c:v>
                </c:pt>
                <c:pt idx="152">
                  <c:v>1752</c:v>
                </c:pt>
                <c:pt idx="153">
                  <c:v>1753</c:v>
                </c:pt>
                <c:pt idx="154">
                  <c:v>1754</c:v>
                </c:pt>
                <c:pt idx="155">
                  <c:v>1755</c:v>
                </c:pt>
                <c:pt idx="156">
                  <c:v>1756</c:v>
                </c:pt>
                <c:pt idx="157">
                  <c:v>1757</c:v>
                </c:pt>
                <c:pt idx="158">
                  <c:v>1758</c:v>
                </c:pt>
                <c:pt idx="159">
                  <c:v>1759</c:v>
                </c:pt>
                <c:pt idx="160">
                  <c:v>1760</c:v>
                </c:pt>
                <c:pt idx="161">
                  <c:v>1761</c:v>
                </c:pt>
                <c:pt idx="162">
                  <c:v>1762</c:v>
                </c:pt>
                <c:pt idx="163">
                  <c:v>1763</c:v>
                </c:pt>
                <c:pt idx="164">
                  <c:v>1764</c:v>
                </c:pt>
                <c:pt idx="165">
                  <c:v>1765</c:v>
                </c:pt>
                <c:pt idx="166">
                  <c:v>1766</c:v>
                </c:pt>
                <c:pt idx="167">
                  <c:v>1767</c:v>
                </c:pt>
                <c:pt idx="168">
                  <c:v>1768</c:v>
                </c:pt>
                <c:pt idx="169">
                  <c:v>1769</c:v>
                </c:pt>
                <c:pt idx="170">
                  <c:v>1770</c:v>
                </c:pt>
                <c:pt idx="171">
                  <c:v>1771</c:v>
                </c:pt>
                <c:pt idx="172">
                  <c:v>1772</c:v>
                </c:pt>
                <c:pt idx="173">
                  <c:v>1773</c:v>
                </c:pt>
                <c:pt idx="174">
                  <c:v>1774</c:v>
                </c:pt>
                <c:pt idx="175">
                  <c:v>1775</c:v>
                </c:pt>
                <c:pt idx="176">
                  <c:v>1776</c:v>
                </c:pt>
                <c:pt idx="177">
                  <c:v>1777</c:v>
                </c:pt>
                <c:pt idx="178">
                  <c:v>1778</c:v>
                </c:pt>
                <c:pt idx="179">
                  <c:v>1779</c:v>
                </c:pt>
                <c:pt idx="180">
                  <c:v>1780</c:v>
                </c:pt>
                <c:pt idx="181">
                  <c:v>1781</c:v>
                </c:pt>
                <c:pt idx="182">
                  <c:v>1782</c:v>
                </c:pt>
                <c:pt idx="183">
                  <c:v>1783</c:v>
                </c:pt>
                <c:pt idx="184">
                  <c:v>1784</c:v>
                </c:pt>
                <c:pt idx="185">
                  <c:v>1785</c:v>
                </c:pt>
                <c:pt idx="186">
                  <c:v>1786</c:v>
                </c:pt>
                <c:pt idx="187">
                  <c:v>1787</c:v>
                </c:pt>
                <c:pt idx="188">
                  <c:v>1788</c:v>
                </c:pt>
                <c:pt idx="189">
                  <c:v>1789</c:v>
                </c:pt>
                <c:pt idx="190">
                  <c:v>1790</c:v>
                </c:pt>
                <c:pt idx="191">
                  <c:v>1791</c:v>
                </c:pt>
                <c:pt idx="192">
                  <c:v>1792</c:v>
                </c:pt>
                <c:pt idx="193">
                  <c:v>1793</c:v>
                </c:pt>
                <c:pt idx="194">
                  <c:v>1794</c:v>
                </c:pt>
                <c:pt idx="195">
                  <c:v>1795</c:v>
                </c:pt>
                <c:pt idx="196">
                  <c:v>1796</c:v>
                </c:pt>
                <c:pt idx="197">
                  <c:v>1797</c:v>
                </c:pt>
                <c:pt idx="198">
                  <c:v>1798</c:v>
                </c:pt>
                <c:pt idx="199">
                  <c:v>1799</c:v>
                </c:pt>
                <c:pt idx="200">
                  <c:v>1800</c:v>
                </c:pt>
                <c:pt idx="201">
                  <c:v>1801</c:v>
                </c:pt>
                <c:pt idx="202">
                  <c:v>1802</c:v>
                </c:pt>
                <c:pt idx="203">
                  <c:v>1803</c:v>
                </c:pt>
                <c:pt idx="204">
                  <c:v>1804</c:v>
                </c:pt>
                <c:pt idx="205">
                  <c:v>1805</c:v>
                </c:pt>
                <c:pt idx="206">
                  <c:v>1806</c:v>
                </c:pt>
                <c:pt idx="207">
                  <c:v>1807</c:v>
                </c:pt>
                <c:pt idx="208">
                  <c:v>1808</c:v>
                </c:pt>
                <c:pt idx="209">
                  <c:v>1809</c:v>
                </c:pt>
                <c:pt idx="210">
                  <c:v>1810</c:v>
                </c:pt>
                <c:pt idx="211">
                  <c:v>1811</c:v>
                </c:pt>
                <c:pt idx="212">
                  <c:v>1812</c:v>
                </c:pt>
                <c:pt idx="213">
                  <c:v>1813</c:v>
                </c:pt>
                <c:pt idx="214">
                  <c:v>1814</c:v>
                </c:pt>
                <c:pt idx="215">
                  <c:v>1815</c:v>
                </c:pt>
                <c:pt idx="216">
                  <c:v>1816</c:v>
                </c:pt>
                <c:pt idx="217">
                  <c:v>1817</c:v>
                </c:pt>
                <c:pt idx="218">
                  <c:v>1818</c:v>
                </c:pt>
                <c:pt idx="219">
                  <c:v>1819</c:v>
                </c:pt>
                <c:pt idx="220">
                  <c:v>1820</c:v>
                </c:pt>
                <c:pt idx="221">
                  <c:v>1821</c:v>
                </c:pt>
                <c:pt idx="222">
                  <c:v>1822</c:v>
                </c:pt>
                <c:pt idx="223">
                  <c:v>1823</c:v>
                </c:pt>
                <c:pt idx="224">
                  <c:v>1824</c:v>
                </c:pt>
                <c:pt idx="225">
                  <c:v>1825</c:v>
                </c:pt>
                <c:pt idx="226">
                  <c:v>1826</c:v>
                </c:pt>
                <c:pt idx="227">
                  <c:v>1827</c:v>
                </c:pt>
                <c:pt idx="228">
                  <c:v>1828</c:v>
                </c:pt>
                <c:pt idx="229">
                  <c:v>1829</c:v>
                </c:pt>
                <c:pt idx="230">
                  <c:v>1830</c:v>
                </c:pt>
                <c:pt idx="231">
                  <c:v>1831</c:v>
                </c:pt>
                <c:pt idx="232">
                  <c:v>1832</c:v>
                </c:pt>
                <c:pt idx="233">
                  <c:v>1833</c:v>
                </c:pt>
                <c:pt idx="234">
                  <c:v>1834</c:v>
                </c:pt>
                <c:pt idx="235">
                  <c:v>1835</c:v>
                </c:pt>
                <c:pt idx="236">
                  <c:v>1836</c:v>
                </c:pt>
                <c:pt idx="237">
                  <c:v>1837</c:v>
                </c:pt>
                <c:pt idx="238">
                  <c:v>1838</c:v>
                </c:pt>
                <c:pt idx="239">
                  <c:v>1839</c:v>
                </c:pt>
                <c:pt idx="240">
                  <c:v>1840</c:v>
                </c:pt>
                <c:pt idx="241">
                  <c:v>1841</c:v>
                </c:pt>
                <c:pt idx="242">
                  <c:v>1842</c:v>
                </c:pt>
                <c:pt idx="243">
                  <c:v>1843</c:v>
                </c:pt>
                <c:pt idx="244">
                  <c:v>1844</c:v>
                </c:pt>
                <c:pt idx="245">
                  <c:v>1845</c:v>
                </c:pt>
                <c:pt idx="246">
                  <c:v>1846</c:v>
                </c:pt>
                <c:pt idx="247">
                  <c:v>1847</c:v>
                </c:pt>
                <c:pt idx="248">
                  <c:v>1848</c:v>
                </c:pt>
                <c:pt idx="249">
                  <c:v>1849</c:v>
                </c:pt>
                <c:pt idx="250">
                  <c:v>1850</c:v>
                </c:pt>
                <c:pt idx="251">
                  <c:v>1851</c:v>
                </c:pt>
                <c:pt idx="252">
                  <c:v>1852</c:v>
                </c:pt>
                <c:pt idx="253">
                  <c:v>1853</c:v>
                </c:pt>
                <c:pt idx="254">
                  <c:v>1854</c:v>
                </c:pt>
                <c:pt idx="255">
                  <c:v>1855</c:v>
                </c:pt>
                <c:pt idx="256">
                  <c:v>1856</c:v>
                </c:pt>
                <c:pt idx="257">
                  <c:v>1857</c:v>
                </c:pt>
                <c:pt idx="258">
                  <c:v>1858</c:v>
                </c:pt>
                <c:pt idx="259">
                  <c:v>1859</c:v>
                </c:pt>
                <c:pt idx="260">
                  <c:v>1860</c:v>
                </c:pt>
                <c:pt idx="261">
                  <c:v>1861</c:v>
                </c:pt>
                <c:pt idx="262">
                  <c:v>1862</c:v>
                </c:pt>
                <c:pt idx="263">
                  <c:v>1863</c:v>
                </c:pt>
                <c:pt idx="264">
                  <c:v>1864</c:v>
                </c:pt>
                <c:pt idx="265">
                  <c:v>1865</c:v>
                </c:pt>
                <c:pt idx="266">
                  <c:v>1866</c:v>
                </c:pt>
                <c:pt idx="267">
                  <c:v>1867</c:v>
                </c:pt>
                <c:pt idx="268">
                  <c:v>1868</c:v>
                </c:pt>
                <c:pt idx="269">
                  <c:v>1869</c:v>
                </c:pt>
                <c:pt idx="270">
                  <c:v>1870</c:v>
                </c:pt>
                <c:pt idx="271">
                  <c:v>1871</c:v>
                </c:pt>
                <c:pt idx="272">
                  <c:v>1872</c:v>
                </c:pt>
                <c:pt idx="273">
                  <c:v>1873</c:v>
                </c:pt>
                <c:pt idx="274">
                  <c:v>1874</c:v>
                </c:pt>
                <c:pt idx="275">
                  <c:v>1875</c:v>
                </c:pt>
                <c:pt idx="276">
                  <c:v>1876</c:v>
                </c:pt>
                <c:pt idx="277">
                  <c:v>1877</c:v>
                </c:pt>
                <c:pt idx="278">
                  <c:v>1878</c:v>
                </c:pt>
                <c:pt idx="279">
                  <c:v>1879</c:v>
                </c:pt>
                <c:pt idx="280">
                  <c:v>1880</c:v>
                </c:pt>
                <c:pt idx="281">
                  <c:v>1881</c:v>
                </c:pt>
                <c:pt idx="282">
                  <c:v>1882</c:v>
                </c:pt>
                <c:pt idx="283">
                  <c:v>1883</c:v>
                </c:pt>
                <c:pt idx="284">
                  <c:v>1884</c:v>
                </c:pt>
                <c:pt idx="285">
                  <c:v>1885</c:v>
                </c:pt>
                <c:pt idx="286">
                  <c:v>1886</c:v>
                </c:pt>
                <c:pt idx="287">
                  <c:v>1887</c:v>
                </c:pt>
                <c:pt idx="288">
                  <c:v>1888</c:v>
                </c:pt>
                <c:pt idx="289">
                  <c:v>1889</c:v>
                </c:pt>
                <c:pt idx="290">
                  <c:v>1890</c:v>
                </c:pt>
                <c:pt idx="291">
                  <c:v>1891</c:v>
                </c:pt>
                <c:pt idx="292">
                  <c:v>1892</c:v>
                </c:pt>
                <c:pt idx="293">
                  <c:v>1893</c:v>
                </c:pt>
                <c:pt idx="294">
                  <c:v>1894</c:v>
                </c:pt>
                <c:pt idx="295">
                  <c:v>1895</c:v>
                </c:pt>
                <c:pt idx="296">
                  <c:v>1896</c:v>
                </c:pt>
                <c:pt idx="297">
                  <c:v>1897</c:v>
                </c:pt>
                <c:pt idx="298">
                  <c:v>1898</c:v>
                </c:pt>
                <c:pt idx="299">
                  <c:v>1899</c:v>
                </c:pt>
                <c:pt idx="300">
                  <c:v>1900</c:v>
                </c:pt>
                <c:pt idx="301">
                  <c:v>1901</c:v>
                </c:pt>
                <c:pt idx="302">
                  <c:v>1902</c:v>
                </c:pt>
                <c:pt idx="303">
                  <c:v>1903</c:v>
                </c:pt>
                <c:pt idx="304">
                  <c:v>1904</c:v>
                </c:pt>
                <c:pt idx="305">
                  <c:v>1905</c:v>
                </c:pt>
                <c:pt idx="306">
                  <c:v>1906</c:v>
                </c:pt>
                <c:pt idx="307">
                  <c:v>1907</c:v>
                </c:pt>
                <c:pt idx="308">
                  <c:v>1908</c:v>
                </c:pt>
                <c:pt idx="309">
                  <c:v>1909</c:v>
                </c:pt>
                <c:pt idx="310">
                  <c:v>1910</c:v>
                </c:pt>
                <c:pt idx="311">
                  <c:v>1911</c:v>
                </c:pt>
                <c:pt idx="312">
                  <c:v>1912</c:v>
                </c:pt>
                <c:pt idx="313">
                  <c:v>1913</c:v>
                </c:pt>
                <c:pt idx="314">
                  <c:v>1914</c:v>
                </c:pt>
                <c:pt idx="315">
                  <c:v>1915</c:v>
                </c:pt>
                <c:pt idx="316">
                  <c:v>1916</c:v>
                </c:pt>
                <c:pt idx="317">
                  <c:v>1917</c:v>
                </c:pt>
                <c:pt idx="318">
                  <c:v>1918</c:v>
                </c:pt>
                <c:pt idx="319">
                  <c:v>1919</c:v>
                </c:pt>
                <c:pt idx="320">
                  <c:v>1920</c:v>
                </c:pt>
                <c:pt idx="321">
                  <c:v>1921</c:v>
                </c:pt>
                <c:pt idx="322">
                  <c:v>1922</c:v>
                </c:pt>
                <c:pt idx="323">
                  <c:v>1923</c:v>
                </c:pt>
                <c:pt idx="324">
                  <c:v>1924</c:v>
                </c:pt>
                <c:pt idx="325">
                  <c:v>1925</c:v>
                </c:pt>
                <c:pt idx="326">
                  <c:v>1926</c:v>
                </c:pt>
                <c:pt idx="327">
                  <c:v>1927</c:v>
                </c:pt>
                <c:pt idx="328">
                  <c:v>1928</c:v>
                </c:pt>
                <c:pt idx="329">
                  <c:v>1929</c:v>
                </c:pt>
                <c:pt idx="330">
                  <c:v>1930</c:v>
                </c:pt>
                <c:pt idx="331">
                  <c:v>1931</c:v>
                </c:pt>
                <c:pt idx="332">
                  <c:v>1932</c:v>
                </c:pt>
                <c:pt idx="333">
                  <c:v>1933</c:v>
                </c:pt>
                <c:pt idx="334">
                  <c:v>1934</c:v>
                </c:pt>
                <c:pt idx="335">
                  <c:v>1935</c:v>
                </c:pt>
                <c:pt idx="336">
                  <c:v>1936</c:v>
                </c:pt>
                <c:pt idx="337">
                  <c:v>1937</c:v>
                </c:pt>
                <c:pt idx="338">
                  <c:v>1938</c:v>
                </c:pt>
                <c:pt idx="339">
                  <c:v>1939</c:v>
                </c:pt>
                <c:pt idx="340">
                  <c:v>1940</c:v>
                </c:pt>
                <c:pt idx="341">
                  <c:v>1941</c:v>
                </c:pt>
                <c:pt idx="342">
                  <c:v>1942</c:v>
                </c:pt>
                <c:pt idx="343">
                  <c:v>1943</c:v>
                </c:pt>
                <c:pt idx="344">
                  <c:v>1944</c:v>
                </c:pt>
                <c:pt idx="345">
                  <c:v>1945</c:v>
                </c:pt>
                <c:pt idx="346">
                  <c:v>1946</c:v>
                </c:pt>
                <c:pt idx="347">
                  <c:v>1947</c:v>
                </c:pt>
                <c:pt idx="348">
                  <c:v>1948</c:v>
                </c:pt>
                <c:pt idx="349">
                  <c:v>1949</c:v>
                </c:pt>
                <c:pt idx="350">
                  <c:v>1950</c:v>
                </c:pt>
                <c:pt idx="351">
                  <c:v>1951</c:v>
                </c:pt>
                <c:pt idx="352">
                  <c:v>1952</c:v>
                </c:pt>
                <c:pt idx="353">
                  <c:v>1953</c:v>
                </c:pt>
                <c:pt idx="354">
                  <c:v>1954</c:v>
                </c:pt>
                <c:pt idx="355">
                  <c:v>1955</c:v>
                </c:pt>
                <c:pt idx="356">
                  <c:v>1956</c:v>
                </c:pt>
                <c:pt idx="357">
                  <c:v>1957</c:v>
                </c:pt>
                <c:pt idx="358">
                  <c:v>1958</c:v>
                </c:pt>
                <c:pt idx="359">
                  <c:v>1959</c:v>
                </c:pt>
                <c:pt idx="360">
                  <c:v>1960</c:v>
                </c:pt>
                <c:pt idx="361">
                  <c:v>1961</c:v>
                </c:pt>
                <c:pt idx="362">
                  <c:v>1962</c:v>
                </c:pt>
                <c:pt idx="363">
                  <c:v>1963</c:v>
                </c:pt>
                <c:pt idx="364">
                  <c:v>1964</c:v>
                </c:pt>
                <c:pt idx="365">
                  <c:v>1965</c:v>
                </c:pt>
                <c:pt idx="366">
                  <c:v>1966</c:v>
                </c:pt>
                <c:pt idx="367">
                  <c:v>1967</c:v>
                </c:pt>
                <c:pt idx="368">
                  <c:v>1968</c:v>
                </c:pt>
                <c:pt idx="369">
                  <c:v>1969</c:v>
                </c:pt>
                <c:pt idx="370">
                  <c:v>1970</c:v>
                </c:pt>
                <c:pt idx="371">
                  <c:v>1971</c:v>
                </c:pt>
                <c:pt idx="372">
                  <c:v>1972</c:v>
                </c:pt>
                <c:pt idx="373">
                  <c:v>1973</c:v>
                </c:pt>
                <c:pt idx="374">
                  <c:v>1974</c:v>
                </c:pt>
                <c:pt idx="375">
                  <c:v>1975</c:v>
                </c:pt>
                <c:pt idx="376">
                  <c:v>1976</c:v>
                </c:pt>
                <c:pt idx="377">
                  <c:v>1977</c:v>
                </c:pt>
                <c:pt idx="378">
                  <c:v>1978</c:v>
                </c:pt>
                <c:pt idx="379">
                  <c:v>1979</c:v>
                </c:pt>
                <c:pt idx="380">
                  <c:v>1980</c:v>
                </c:pt>
                <c:pt idx="381">
                  <c:v>1981</c:v>
                </c:pt>
                <c:pt idx="382">
                  <c:v>1982</c:v>
                </c:pt>
                <c:pt idx="383">
                  <c:v>1983</c:v>
                </c:pt>
                <c:pt idx="384">
                  <c:v>1984</c:v>
                </c:pt>
                <c:pt idx="385">
                  <c:v>1985</c:v>
                </c:pt>
                <c:pt idx="386">
                  <c:v>1986</c:v>
                </c:pt>
                <c:pt idx="387">
                  <c:v>1987</c:v>
                </c:pt>
                <c:pt idx="388">
                  <c:v>1988</c:v>
                </c:pt>
                <c:pt idx="389">
                  <c:v>1989</c:v>
                </c:pt>
                <c:pt idx="390">
                  <c:v>1990</c:v>
                </c:pt>
                <c:pt idx="391">
                  <c:v>1991</c:v>
                </c:pt>
                <c:pt idx="392">
                  <c:v>1992</c:v>
                </c:pt>
                <c:pt idx="393">
                  <c:v>1993</c:v>
                </c:pt>
                <c:pt idx="394">
                  <c:v>1994</c:v>
                </c:pt>
                <c:pt idx="395">
                  <c:v>1995</c:v>
                </c:pt>
                <c:pt idx="396">
                  <c:v>1996</c:v>
                </c:pt>
                <c:pt idx="397">
                  <c:v>1997</c:v>
                </c:pt>
                <c:pt idx="398">
                  <c:v>1998</c:v>
                </c:pt>
                <c:pt idx="399">
                  <c:v>1999</c:v>
                </c:pt>
                <c:pt idx="400">
                  <c:v>2000</c:v>
                </c:pt>
                <c:pt idx="401">
                  <c:v>2001</c:v>
                </c:pt>
                <c:pt idx="402">
                  <c:v>2002</c:v>
                </c:pt>
                <c:pt idx="403">
                  <c:v>2003</c:v>
                </c:pt>
              </c:numCache>
            </c:numRef>
          </c:xVal>
          <c:yVal>
            <c:numRef>
              <c:f>'Alps Moraine'!$G$1603:$G$2006</c:f>
              <c:numCache>
                <c:formatCode>General</c:formatCode>
                <c:ptCount val="404"/>
                <c:pt idx="0">
                  <c:v>-3.1309999999999998</c:v>
                </c:pt>
                <c:pt idx="1">
                  <c:v>-3.8010000000000002</c:v>
                </c:pt>
                <c:pt idx="2">
                  <c:v>-3.5529999999999999</c:v>
                </c:pt>
                <c:pt idx="3">
                  <c:v>-2.923</c:v>
                </c:pt>
                <c:pt idx="4">
                  <c:v>-2.3570000000000002</c:v>
                </c:pt>
                <c:pt idx="5">
                  <c:v>-2.5310000000000001</c:v>
                </c:pt>
                <c:pt idx="6">
                  <c:v>-2.9820000000000002</c:v>
                </c:pt>
                <c:pt idx="7">
                  <c:v>-2.8929999999999998</c:v>
                </c:pt>
                <c:pt idx="8">
                  <c:v>-2.625</c:v>
                </c:pt>
                <c:pt idx="9">
                  <c:v>-2.8439999999999999</c:v>
                </c:pt>
                <c:pt idx="10">
                  <c:v>-2.0099999999999998</c:v>
                </c:pt>
                <c:pt idx="11">
                  <c:v>-1.5229999999999999</c:v>
                </c:pt>
                <c:pt idx="12">
                  <c:v>-2.149</c:v>
                </c:pt>
                <c:pt idx="13">
                  <c:v>-1.31</c:v>
                </c:pt>
                <c:pt idx="14">
                  <c:v>-0.873</c:v>
                </c:pt>
                <c:pt idx="15">
                  <c:v>-0.71</c:v>
                </c:pt>
                <c:pt idx="16">
                  <c:v>-0.57099999999999995</c:v>
                </c:pt>
                <c:pt idx="17">
                  <c:v>-1.33</c:v>
                </c:pt>
                <c:pt idx="18">
                  <c:v>-1.5089999999999999</c:v>
                </c:pt>
                <c:pt idx="19">
                  <c:v>-0.93300000000000005</c:v>
                </c:pt>
                <c:pt idx="20">
                  <c:v>-1.2110000000000001</c:v>
                </c:pt>
                <c:pt idx="21">
                  <c:v>-0.84899999999999998</c:v>
                </c:pt>
                <c:pt idx="22">
                  <c:v>-1.4239999999999999</c:v>
                </c:pt>
                <c:pt idx="23">
                  <c:v>-1.3939999999999999</c:v>
                </c:pt>
                <c:pt idx="24">
                  <c:v>-1.2509999999999999</c:v>
                </c:pt>
                <c:pt idx="25">
                  <c:v>-1.087</c:v>
                </c:pt>
                <c:pt idx="26">
                  <c:v>-1.796</c:v>
                </c:pt>
                <c:pt idx="27">
                  <c:v>-0.878</c:v>
                </c:pt>
                <c:pt idx="28">
                  <c:v>-3.097</c:v>
                </c:pt>
                <c:pt idx="29">
                  <c:v>-1.36</c:v>
                </c:pt>
                <c:pt idx="30">
                  <c:v>-1.891</c:v>
                </c:pt>
                <c:pt idx="31">
                  <c:v>-1.657</c:v>
                </c:pt>
                <c:pt idx="32">
                  <c:v>-2.2229999999999999</c:v>
                </c:pt>
                <c:pt idx="33">
                  <c:v>-2.4020000000000001</c:v>
                </c:pt>
                <c:pt idx="34">
                  <c:v>-1.8160000000000001</c:v>
                </c:pt>
                <c:pt idx="35">
                  <c:v>-1.0469999999999999</c:v>
                </c:pt>
                <c:pt idx="36">
                  <c:v>-0.98299999999999998</c:v>
                </c:pt>
                <c:pt idx="37">
                  <c:v>-0.56599999999999995</c:v>
                </c:pt>
                <c:pt idx="38">
                  <c:v>-0.129</c:v>
                </c:pt>
                <c:pt idx="39">
                  <c:v>-2.476</c:v>
                </c:pt>
                <c:pt idx="40">
                  <c:v>-0.58099999999999996</c:v>
                </c:pt>
                <c:pt idx="41">
                  <c:v>-1.032</c:v>
                </c:pt>
                <c:pt idx="42">
                  <c:v>-1.206</c:v>
                </c:pt>
                <c:pt idx="43">
                  <c:v>-0.44700000000000001</c:v>
                </c:pt>
                <c:pt idx="44">
                  <c:v>-0.93799999999999994</c:v>
                </c:pt>
                <c:pt idx="45">
                  <c:v>-0.67500000000000004</c:v>
                </c:pt>
                <c:pt idx="46">
                  <c:v>-0.57599999999999996</c:v>
                </c:pt>
                <c:pt idx="47">
                  <c:v>-2.0590000000000002</c:v>
                </c:pt>
                <c:pt idx="48">
                  <c:v>-1.4590000000000001</c:v>
                </c:pt>
                <c:pt idx="49">
                  <c:v>-1.1759999999999999</c:v>
                </c:pt>
                <c:pt idx="50">
                  <c:v>-1.9059999999999999</c:v>
                </c:pt>
                <c:pt idx="51">
                  <c:v>-1.7470000000000001</c:v>
                </c:pt>
                <c:pt idx="52">
                  <c:v>-1.98</c:v>
                </c:pt>
                <c:pt idx="53">
                  <c:v>-1.4990000000000001</c:v>
                </c:pt>
                <c:pt idx="54">
                  <c:v>-2.3370000000000002</c:v>
                </c:pt>
                <c:pt idx="55">
                  <c:v>-1.37</c:v>
                </c:pt>
                <c:pt idx="56">
                  <c:v>-1.171</c:v>
                </c:pt>
                <c:pt idx="57">
                  <c:v>-1.4690000000000001</c:v>
                </c:pt>
                <c:pt idx="58">
                  <c:v>-1.5089999999999999</c:v>
                </c:pt>
                <c:pt idx="59">
                  <c:v>-1.37</c:v>
                </c:pt>
                <c:pt idx="60">
                  <c:v>-1.881</c:v>
                </c:pt>
                <c:pt idx="61">
                  <c:v>-0.06</c:v>
                </c:pt>
                <c:pt idx="62">
                  <c:v>-0.91300000000000003</c:v>
                </c:pt>
                <c:pt idx="63">
                  <c:v>-1.806</c:v>
                </c:pt>
                <c:pt idx="64">
                  <c:v>-0.30299999999999999</c:v>
                </c:pt>
                <c:pt idx="65">
                  <c:v>-0.13900000000000001</c:v>
                </c:pt>
                <c:pt idx="66">
                  <c:v>0.34699999999999998</c:v>
                </c:pt>
                <c:pt idx="67">
                  <c:v>-0.749</c:v>
                </c:pt>
                <c:pt idx="68">
                  <c:v>-1.9159999999999999</c:v>
                </c:pt>
                <c:pt idx="69">
                  <c:v>-1.3939999999999999</c:v>
                </c:pt>
                <c:pt idx="70">
                  <c:v>-1.9550000000000001</c:v>
                </c:pt>
                <c:pt idx="71">
                  <c:v>-1.6970000000000001</c:v>
                </c:pt>
                <c:pt idx="72">
                  <c:v>-1.5089999999999999</c:v>
                </c:pt>
                <c:pt idx="73">
                  <c:v>-1.365</c:v>
                </c:pt>
                <c:pt idx="74">
                  <c:v>-1.7170000000000001</c:v>
                </c:pt>
                <c:pt idx="75">
                  <c:v>-3.6469999999999998</c:v>
                </c:pt>
                <c:pt idx="76">
                  <c:v>-2.1539999999999999</c:v>
                </c:pt>
                <c:pt idx="77">
                  <c:v>-3.1459999999999999</c:v>
                </c:pt>
                <c:pt idx="78">
                  <c:v>-2.581</c:v>
                </c:pt>
                <c:pt idx="79">
                  <c:v>-1.5529999999999999</c:v>
                </c:pt>
                <c:pt idx="80">
                  <c:v>-2.0350000000000001</c:v>
                </c:pt>
                <c:pt idx="81">
                  <c:v>-1.4390000000000001</c:v>
                </c:pt>
                <c:pt idx="82">
                  <c:v>-1.409</c:v>
                </c:pt>
                <c:pt idx="83">
                  <c:v>-0.997</c:v>
                </c:pt>
                <c:pt idx="84">
                  <c:v>-0.84899999999999998</c:v>
                </c:pt>
                <c:pt idx="85">
                  <c:v>-2.1339999999999999</c:v>
                </c:pt>
                <c:pt idx="86">
                  <c:v>-1.097</c:v>
                </c:pt>
                <c:pt idx="87">
                  <c:v>-0.23300000000000001</c:v>
                </c:pt>
                <c:pt idx="88">
                  <c:v>-1.2749999999999999</c:v>
                </c:pt>
                <c:pt idx="89">
                  <c:v>-2.198</c:v>
                </c:pt>
                <c:pt idx="90">
                  <c:v>-1.5780000000000001</c:v>
                </c:pt>
                <c:pt idx="91">
                  <c:v>-1.633</c:v>
                </c:pt>
                <c:pt idx="92">
                  <c:v>-1.8460000000000001</c:v>
                </c:pt>
                <c:pt idx="93">
                  <c:v>-2.0150000000000001</c:v>
                </c:pt>
                <c:pt idx="94">
                  <c:v>-1.5780000000000001</c:v>
                </c:pt>
                <c:pt idx="95">
                  <c:v>-2.5310000000000001</c:v>
                </c:pt>
                <c:pt idx="96">
                  <c:v>-2.8780000000000001</c:v>
                </c:pt>
                <c:pt idx="97">
                  <c:v>-2.3969999999999998</c:v>
                </c:pt>
                <c:pt idx="98">
                  <c:v>-2.6150000000000002</c:v>
                </c:pt>
                <c:pt idx="99">
                  <c:v>-3.2360000000000002</c:v>
                </c:pt>
                <c:pt idx="100">
                  <c:v>-2.4169999999999998</c:v>
                </c:pt>
                <c:pt idx="101">
                  <c:v>-2.605</c:v>
                </c:pt>
                <c:pt idx="102">
                  <c:v>-2.4660000000000002</c:v>
                </c:pt>
                <c:pt idx="103">
                  <c:v>-2.4119999999999999</c:v>
                </c:pt>
                <c:pt idx="104">
                  <c:v>-2.0590000000000002</c:v>
                </c:pt>
                <c:pt idx="105">
                  <c:v>-2.3420000000000001</c:v>
                </c:pt>
                <c:pt idx="106">
                  <c:v>-1.494</c:v>
                </c:pt>
                <c:pt idx="107">
                  <c:v>-1.27</c:v>
                </c:pt>
                <c:pt idx="108">
                  <c:v>-2.089</c:v>
                </c:pt>
                <c:pt idx="109">
                  <c:v>-2.1139999999999999</c:v>
                </c:pt>
                <c:pt idx="110">
                  <c:v>-1.429</c:v>
                </c:pt>
                <c:pt idx="111">
                  <c:v>-1.375</c:v>
                </c:pt>
                <c:pt idx="112">
                  <c:v>-1.196</c:v>
                </c:pt>
                <c:pt idx="113">
                  <c:v>-1.484</c:v>
                </c:pt>
                <c:pt idx="114">
                  <c:v>-1.37</c:v>
                </c:pt>
                <c:pt idx="115">
                  <c:v>-1.484</c:v>
                </c:pt>
                <c:pt idx="116">
                  <c:v>-1.881</c:v>
                </c:pt>
                <c:pt idx="117">
                  <c:v>-2.8929999999999998</c:v>
                </c:pt>
                <c:pt idx="118">
                  <c:v>-2.2429999999999999</c:v>
                </c:pt>
                <c:pt idx="119">
                  <c:v>-1.4990000000000001</c:v>
                </c:pt>
                <c:pt idx="120">
                  <c:v>-0.64</c:v>
                </c:pt>
                <c:pt idx="121">
                  <c:v>-2.5209999999999999</c:v>
                </c:pt>
                <c:pt idx="122">
                  <c:v>-1.653</c:v>
                </c:pt>
                <c:pt idx="123">
                  <c:v>-2.3919999999999999</c:v>
                </c:pt>
                <c:pt idx="124">
                  <c:v>-0.83899999999999997</c:v>
                </c:pt>
                <c:pt idx="125">
                  <c:v>-1.4890000000000001</c:v>
                </c:pt>
                <c:pt idx="126">
                  <c:v>-1.022</c:v>
                </c:pt>
                <c:pt idx="127">
                  <c:v>-0.873</c:v>
                </c:pt>
                <c:pt idx="128">
                  <c:v>-0.437</c:v>
                </c:pt>
                <c:pt idx="129">
                  <c:v>-0.36699999999999999</c:v>
                </c:pt>
                <c:pt idx="130">
                  <c:v>-0.77900000000000003</c:v>
                </c:pt>
                <c:pt idx="131">
                  <c:v>-0.80900000000000005</c:v>
                </c:pt>
                <c:pt idx="132">
                  <c:v>-1.6919999999999999</c:v>
                </c:pt>
                <c:pt idx="133">
                  <c:v>-0.873</c:v>
                </c:pt>
                <c:pt idx="134">
                  <c:v>-1.0669999999999999</c:v>
                </c:pt>
                <c:pt idx="135">
                  <c:v>-1.4239999999999999</c:v>
                </c:pt>
                <c:pt idx="136">
                  <c:v>-0.749</c:v>
                </c:pt>
                <c:pt idx="137">
                  <c:v>-0.78400000000000003</c:v>
                </c:pt>
                <c:pt idx="138">
                  <c:v>-0.69499999999999995</c:v>
                </c:pt>
                <c:pt idx="139">
                  <c:v>0.53100000000000003</c:v>
                </c:pt>
                <c:pt idx="140">
                  <c:v>-0.60499999999999998</c:v>
                </c:pt>
                <c:pt idx="141">
                  <c:v>-2.089</c:v>
                </c:pt>
                <c:pt idx="142">
                  <c:v>-0.93300000000000005</c:v>
                </c:pt>
                <c:pt idx="143">
                  <c:v>-2.3769999999999998</c:v>
                </c:pt>
                <c:pt idx="144">
                  <c:v>-2.069</c:v>
                </c:pt>
                <c:pt idx="145">
                  <c:v>-2.2530000000000001</c:v>
                </c:pt>
                <c:pt idx="146">
                  <c:v>-1.474</c:v>
                </c:pt>
                <c:pt idx="147">
                  <c:v>-2.1389999999999998</c:v>
                </c:pt>
                <c:pt idx="148">
                  <c:v>-0.78400000000000003</c:v>
                </c:pt>
                <c:pt idx="149">
                  <c:v>-1.6479999999999999</c:v>
                </c:pt>
                <c:pt idx="150">
                  <c:v>-2.3519999999999999</c:v>
                </c:pt>
                <c:pt idx="151">
                  <c:v>-1.5529999999999999</c:v>
                </c:pt>
                <c:pt idx="152">
                  <c:v>-1.2649999999999999</c:v>
                </c:pt>
                <c:pt idx="153">
                  <c:v>-1.4139999999999999</c:v>
                </c:pt>
                <c:pt idx="154">
                  <c:v>-1.022</c:v>
                </c:pt>
                <c:pt idx="155">
                  <c:v>-0.81899999999999995</c:v>
                </c:pt>
                <c:pt idx="156">
                  <c:v>-1.1459999999999999</c:v>
                </c:pt>
                <c:pt idx="157">
                  <c:v>-0.501</c:v>
                </c:pt>
                <c:pt idx="158">
                  <c:v>-2.0299999999999998</c:v>
                </c:pt>
                <c:pt idx="159">
                  <c:v>-1.5880000000000001</c:v>
                </c:pt>
                <c:pt idx="160">
                  <c:v>-1.1220000000000001</c:v>
                </c:pt>
                <c:pt idx="161">
                  <c:v>-1.37</c:v>
                </c:pt>
                <c:pt idx="162">
                  <c:v>-1.6719999999999999</c:v>
                </c:pt>
                <c:pt idx="163">
                  <c:v>-0.308</c:v>
                </c:pt>
                <c:pt idx="164">
                  <c:v>-0.19800000000000001</c:v>
                </c:pt>
                <c:pt idx="165">
                  <c:v>-1.925</c:v>
                </c:pt>
                <c:pt idx="166">
                  <c:v>-1.389</c:v>
                </c:pt>
                <c:pt idx="167">
                  <c:v>-0.84399999999999997</c:v>
                </c:pt>
                <c:pt idx="168">
                  <c:v>-1.7669999999999999</c:v>
                </c:pt>
                <c:pt idx="169">
                  <c:v>-0.99199999999999999</c:v>
                </c:pt>
                <c:pt idx="170">
                  <c:v>-1.93</c:v>
                </c:pt>
                <c:pt idx="171">
                  <c:v>-2.1440000000000001</c:v>
                </c:pt>
                <c:pt idx="172">
                  <c:v>-1.891</c:v>
                </c:pt>
                <c:pt idx="173">
                  <c:v>-1.7769999999999999</c:v>
                </c:pt>
                <c:pt idx="174">
                  <c:v>-1.27</c:v>
                </c:pt>
                <c:pt idx="175">
                  <c:v>-0.85399999999999998</c:v>
                </c:pt>
                <c:pt idx="176">
                  <c:v>-1.1910000000000001</c:v>
                </c:pt>
                <c:pt idx="177">
                  <c:v>-1.9159999999999999</c:v>
                </c:pt>
                <c:pt idx="178">
                  <c:v>-0.80900000000000005</c:v>
                </c:pt>
                <c:pt idx="179">
                  <c:v>-2.3570000000000002</c:v>
                </c:pt>
                <c:pt idx="180">
                  <c:v>-0.442</c:v>
                </c:pt>
                <c:pt idx="181">
                  <c:v>-0.63500000000000001</c:v>
                </c:pt>
                <c:pt idx="182">
                  <c:v>-0.36199999999999999</c:v>
                </c:pt>
                <c:pt idx="183">
                  <c:v>-0.59099999999999997</c:v>
                </c:pt>
                <c:pt idx="184">
                  <c:v>0.92300000000000004</c:v>
                </c:pt>
                <c:pt idx="185">
                  <c:v>-0.45200000000000001</c:v>
                </c:pt>
                <c:pt idx="186">
                  <c:v>-0.80900000000000005</c:v>
                </c:pt>
                <c:pt idx="187">
                  <c:v>-0.63500000000000001</c:v>
                </c:pt>
                <c:pt idx="188">
                  <c:v>-0.33200000000000002</c:v>
                </c:pt>
                <c:pt idx="189">
                  <c:v>-1.002</c:v>
                </c:pt>
                <c:pt idx="190">
                  <c:v>-1.0169999999999999</c:v>
                </c:pt>
                <c:pt idx="191">
                  <c:v>-0.73399999999999999</c:v>
                </c:pt>
                <c:pt idx="192">
                  <c:v>-1.583</c:v>
                </c:pt>
                <c:pt idx="193">
                  <c:v>-1.2310000000000001</c:v>
                </c:pt>
                <c:pt idx="194">
                  <c:v>-1.0069999999999999</c:v>
                </c:pt>
                <c:pt idx="195">
                  <c:v>-1.8959999999999999</c:v>
                </c:pt>
                <c:pt idx="196">
                  <c:v>-0.80400000000000005</c:v>
                </c:pt>
                <c:pt idx="197">
                  <c:v>-0.63500000000000001</c:v>
                </c:pt>
                <c:pt idx="198">
                  <c:v>-7.9000000000000001E-2</c:v>
                </c:pt>
                <c:pt idx="199">
                  <c:v>-1.151</c:v>
                </c:pt>
                <c:pt idx="200">
                  <c:v>-1.151</c:v>
                </c:pt>
                <c:pt idx="201">
                  <c:v>-1.762</c:v>
                </c:pt>
                <c:pt idx="202">
                  <c:v>-0.65500000000000003</c:v>
                </c:pt>
                <c:pt idx="203">
                  <c:v>-0.85799999999999998</c:v>
                </c:pt>
                <c:pt idx="204">
                  <c:v>-1.2549999999999999</c:v>
                </c:pt>
                <c:pt idx="205">
                  <c:v>-1.722</c:v>
                </c:pt>
                <c:pt idx="206">
                  <c:v>-1.762</c:v>
                </c:pt>
                <c:pt idx="207">
                  <c:v>-0.51600000000000001</c:v>
                </c:pt>
                <c:pt idx="208">
                  <c:v>-1.0569999999999999</c:v>
                </c:pt>
                <c:pt idx="209">
                  <c:v>-2.3769999999999998</c:v>
                </c:pt>
                <c:pt idx="210">
                  <c:v>-2.7690000000000001</c:v>
                </c:pt>
                <c:pt idx="211">
                  <c:v>-1.454</c:v>
                </c:pt>
                <c:pt idx="212">
                  <c:v>-1.494</c:v>
                </c:pt>
                <c:pt idx="213">
                  <c:v>-3.1859999999999999</c:v>
                </c:pt>
                <c:pt idx="214">
                  <c:v>-2.5710000000000002</c:v>
                </c:pt>
                <c:pt idx="215">
                  <c:v>-3.8260000000000001</c:v>
                </c:pt>
                <c:pt idx="216">
                  <c:v>-3.9249999999999998</c:v>
                </c:pt>
                <c:pt idx="217">
                  <c:v>-3.8660000000000001</c:v>
                </c:pt>
                <c:pt idx="218">
                  <c:v>-4.1589999999999998</c:v>
                </c:pt>
                <c:pt idx="219">
                  <c:v>-4.1539999999999999</c:v>
                </c:pt>
                <c:pt idx="220">
                  <c:v>-4.1829999999999998</c:v>
                </c:pt>
                <c:pt idx="221">
                  <c:v>-4.7590000000000003</c:v>
                </c:pt>
                <c:pt idx="222">
                  <c:v>-2.839</c:v>
                </c:pt>
                <c:pt idx="223">
                  <c:v>-2.59</c:v>
                </c:pt>
                <c:pt idx="224">
                  <c:v>-2.5409999999999999</c:v>
                </c:pt>
                <c:pt idx="225">
                  <c:v>-2.2829999999999999</c:v>
                </c:pt>
                <c:pt idx="226">
                  <c:v>-2.5059999999999998</c:v>
                </c:pt>
                <c:pt idx="227">
                  <c:v>-1.9950000000000001</c:v>
                </c:pt>
                <c:pt idx="228">
                  <c:v>-1.9450000000000001</c:v>
                </c:pt>
                <c:pt idx="229">
                  <c:v>-1.7170000000000001</c:v>
                </c:pt>
                <c:pt idx="230">
                  <c:v>-2.129</c:v>
                </c:pt>
                <c:pt idx="231">
                  <c:v>-2.069</c:v>
                </c:pt>
                <c:pt idx="232">
                  <c:v>-2.5510000000000002</c:v>
                </c:pt>
                <c:pt idx="233">
                  <c:v>-2.1589999999999998</c:v>
                </c:pt>
                <c:pt idx="234">
                  <c:v>-1.375</c:v>
                </c:pt>
                <c:pt idx="235">
                  <c:v>-1.5329999999999999</c:v>
                </c:pt>
                <c:pt idx="236">
                  <c:v>-2.7440000000000002</c:v>
                </c:pt>
                <c:pt idx="237">
                  <c:v>-2.1880000000000002</c:v>
                </c:pt>
                <c:pt idx="238">
                  <c:v>-2.581</c:v>
                </c:pt>
                <c:pt idx="239">
                  <c:v>-1.9059999999999999</c:v>
                </c:pt>
                <c:pt idx="240">
                  <c:v>-1.623</c:v>
                </c:pt>
                <c:pt idx="241">
                  <c:v>-1.732</c:v>
                </c:pt>
                <c:pt idx="242">
                  <c:v>-0.432</c:v>
                </c:pt>
                <c:pt idx="243">
                  <c:v>-2.61</c:v>
                </c:pt>
                <c:pt idx="244">
                  <c:v>-1.37</c:v>
                </c:pt>
                <c:pt idx="245">
                  <c:v>-1.514</c:v>
                </c:pt>
                <c:pt idx="246">
                  <c:v>-0.94799999999999995</c:v>
                </c:pt>
                <c:pt idx="247">
                  <c:v>-0.77900000000000003</c:v>
                </c:pt>
                <c:pt idx="248">
                  <c:v>-1.6279999999999999</c:v>
                </c:pt>
                <c:pt idx="249">
                  <c:v>-1.335</c:v>
                </c:pt>
                <c:pt idx="250">
                  <c:v>-1.742</c:v>
                </c:pt>
                <c:pt idx="251">
                  <c:v>-2.645</c:v>
                </c:pt>
                <c:pt idx="252">
                  <c:v>-2.278</c:v>
                </c:pt>
                <c:pt idx="253">
                  <c:v>-1.94</c:v>
                </c:pt>
                <c:pt idx="254">
                  <c:v>-2.625</c:v>
                </c:pt>
                <c:pt idx="255">
                  <c:v>-2.5609999999999999</c:v>
                </c:pt>
                <c:pt idx="256">
                  <c:v>-1.613</c:v>
                </c:pt>
                <c:pt idx="257">
                  <c:v>-1.573</c:v>
                </c:pt>
                <c:pt idx="258">
                  <c:v>-1.9059999999999999</c:v>
                </c:pt>
                <c:pt idx="259">
                  <c:v>-1.4890000000000001</c:v>
                </c:pt>
                <c:pt idx="260">
                  <c:v>-1.2949999999999999</c:v>
                </c:pt>
                <c:pt idx="261">
                  <c:v>-0.6</c:v>
                </c:pt>
                <c:pt idx="262">
                  <c:v>-0.24299999999999999</c:v>
                </c:pt>
                <c:pt idx="263">
                  <c:v>5.0000000000000001E-3</c:v>
                </c:pt>
                <c:pt idx="264">
                  <c:v>-0.38700000000000001</c:v>
                </c:pt>
                <c:pt idx="265">
                  <c:v>-0.73899999999999999</c:v>
                </c:pt>
                <c:pt idx="266">
                  <c:v>-0.69499999999999995</c:v>
                </c:pt>
                <c:pt idx="267">
                  <c:v>-0.7</c:v>
                </c:pt>
                <c:pt idx="268">
                  <c:v>-0.68500000000000005</c:v>
                </c:pt>
                <c:pt idx="269">
                  <c:v>-0.06</c:v>
                </c:pt>
                <c:pt idx="270">
                  <c:v>0.13900000000000001</c:v>
                </c:pt>
                <c:pt idx="271">
                  <c:v>-1.31</c:v>
                </c:pt>
                <c:pt idx="272">
                  <c:v>-1.33</c:v>
                </c:pt>
                <c:pt idx="273">
                  <c:v>-0.56599999999999995</c:v>
                </c:pt>
                <c:pt idx="274">
                  <c:v>0.29799999999999999</c:v>
                </c:pt>
                <c:pt idx="275">
                  <c:v>0.24299999999999999</c:v>
                </c:pt>
                <c:pt idx="276">
                  <c:v>-0.47099999999999997</c:v>
                </c:pt>
                <c:pt idx="277">
                  <c:v>-0.64500000000000002</c:v>
                </c:pt>
                <c:pt idx="278">
                  <c:v>-1.1359999999999999</c:v>
                </c:pt>
                <c:pt idx="279">
                  <c:v>-0.62</c:v>
                </c:pt>
                <c:pt idx="280">
                  <c:v>-0.93300000000000005</c:v>
                </c:pt>
                <c:pt idx="281">
                  <c:v>-0.26300000000000001</c:v>
                </c:pt>
                <c:pt idx="282">
                  <c:v>-1.1859999999999999</c:v>
                </c:pt>
                <c:pt idx="283">
                  <c:v>-0.58599999999999997</c:v>
                </c:pt>
                <c:pt idx="284">
                  <c:v>-1.1120000000000001</c:v>
                </c:pt>
                <c:pt idx="285">
                  <c:v>-0.52100000000000002</c:v>
                </c:pt>
                <c:pt idx="286">
                  <c:v>-1.2509999999999999</c:v>
                </c:pt>
                <c:pt idx="287">
                  <c:v>-0.39200000000000002</c:v>
                </c:pt>
                <c:pt idx="288">
                  <c:v>-1.4139999999999999</c:v>
                </c:pt>
                <c:pt idx="289">
                  <c:v>-0.58599999999999997</c:v>
                </c:pt>
                <c:pt idx="290">
                  <c:v>-1.92</c:v>
                </c:pt>
                <c:pt idx="291">
                  <c:v>-2.069</c:v>
                </c:pt>
                <c:pt idx="292">
                  <c:v>-1.2010000000000001</c:v>
                </c:pt>
                <c:pt idx="293">
                  <c:v>-1.2410000000000001</c:v>
                </c:pt>
                <c:pt idx="294">
                  <c:v>-1.1659999999999999</c:v>
                </c:pt>
                <c:pt idx="295">
                  <c:v>-1.375</c:v>
                </c:pt>
                <c:pt idx="296">
                  <c:v>-1.6479999999999999</c:v>
                </c:pt>
                <c:pt idx="297">
                  <c:v>-1.911</c:v>
                </c:pt>
                <c:pt idx="298">
                  <c:v>-1.901</c:v>
                </c:pt>
                <c:pt idx="299">
                  <c:v>-1.8859999999999999</c:v>
                </c:pt>
                <c:pt idx="300">
                  <c:v>-1.389</c:v>
                </c:pt>
                <c:pt idx="301">
                  <c:v>-1.3049999999999999</c:v>
                </c:pt>
                <c:pt idx="302">
                  <c:v>-1.355</c:v>
                </c:pt>
                <c:pt idx="303">
                  <c:v>-0.86799999999999999</c:v>
                </c:pt>
                <c:pt idx="304">
                  <c:v>0.313</c:v>
                </c:pt>
                <c:pt idx="305">
                  <c:v>-0.35699999999999998</c:v>
                </c:pt>
                <c:pt idx="306">
                  <c:v>-1.389</c:v>
                </c:pt>
                <c:pt idx="307">
                  <c:v>-0.81899999999999995</c:v>
                </c:pt>
                <c:pt idx="308">
                  <c:v>-7.3999999999999996E-2</c:v>
                </c:pt>
                <c:pt idx="309">
                  <c:v>-1.0569999999999999</c:v>
                </c:pt>
                <c:pt idx="310">
                  <c:v>-1.4590000000000001</c:v>
                </c:pt>
                <c:pt idx="311">
                  <c:v>-0.873</c:v>
                </c:pt>
                <c:pt idx="312">
                  <c:v>-0.77400000000000002</c:v>
                </c:pt>
                <c:pt idx="313">
                  <c:v>-3.012</c:v>
                </c:pt>
                <c:pt idx="314">
                  <c:v>-2.089</c:v>
                </c:pt>
                <c:pt idx="315">
                  <c:v>-2.089</c:v>
                </c:pt>
                <c:pt idx="316">
                  <c:v>-2.5310000000000001</c:v>
                </c:pt>
                <c:pt idx="317">
                  <c:v>-0.97799999999999998</c:v>
                </c:pt>
                <c:pt idx="318">
                  <c:v>-2.3919999999999999</c:v>
                </c:pt>
                <c:pt idx="319">
                  <c:v>-2.0150000000000001</c:v>
                </c:pt>
                <c:pt idx="320">
                  <c:v>-2.62</c:v>
                </c:pt>
                <c:pt idx="321">
                  <c:v>-1.2210000000000001</c:v>
                </c:pt>
                <c:pt idx="322">
                  <c:v>-1.3939999999999999</c:v>
                </c:pt>
                <c:pt idx="323">
                  <c:v>-1.2849999999999999</c:v>
                </c:pt>
                <c:pt idx="324">
                  <c:v>-0.61499999999999999</c:v>
                </c:pt>
                <c:pt idx="325">
                  <c:v>-1.236</c:v>
                </c:pt>
                <c:pt idx="326">
                  <c:v>-2.3769999999999998</c:v>
                </c:pt>
                <c:pt idx="327">
                  <c:v>-0.64500000000000002</c:v>
                </c:pt>
                <c:pt idx="328">
                  <c:v>-0.437</c:v>
                </c:pt>
                <c:pt idx="329">
                  <c:v>-0.45200000000000001</c:v>
                </c:pt>
                <c:pt idx="330">
                  <c:v>-1.0920000000000001</c:v>
                </c:pt>
                <c:pt idx="331">
                  <c:v>0.11899999999999999</c:v>
                </c:pt>
                <c:pt idx="332">
                  <c:v>-0.372</c:v>
                </c:pt>
                <c:pt idx="333">
                  <c:v>-1.4039999999999999</c:v>
                </c:pt>
                <c:pt idx="334">
                  <c:v>-1.4139999999999999</c:v>
                </c:pt>
                <c:pt idx="335">
                  <c:v>-0.53100000000000003</c:v>
                </c:pt>
                <c:pt idx="336">
                  <c:v>-0.80400000000000005</c:v>
                </c:pt>
                <c:pt idx="337">
                  <c:v>-0.89800000000000002</c:v>
                </c:pt>
                <c:pt idx="338">
                  <c:v>-0.26300000000000001</c:v>
                </c:pt>
                <c:pt idx="339">
                  <c:v>-0.59499999999999997</c:v>
                </c:pt>
                <c:pt idx="340">
                  <c:v>-1.335</c:v>
                </c:pt>
                <c:pt idx="341">
                  <c:v>-1.226</c:v>
                </c:pt>
                <c:pt idx="342">
                  <c:v>-1.32</c:v>
                </c:pt>
                <c:pt idx="343">
                  <c:v>-0.58599999999999997</c:v>
                </c:pt>
                <c:pt idx="344">
                  <c:v>-0.47599999999999998</c:v>
                </c:pt>
                <c:pt idx="345">
                  <c:v>-0.82899999999999996</c:v>
                </c:pt>
                <c:pt idx="346">
                  <c:v>-0.41199999999999998</c:v>
                </c:pt>
                <c:pt idx="347">
                  <c:v>0.16900000000000001</c:v>
                </c:pt>
                <c:pt idx="348">
                  <c:v>-1.6180000000000001</c:v>
                </c:pt>
                <c:pt idx="349">
                  <c:v>0.03</c:v>
                </c:pt>
                <c:pt idx="350">
                  <c:v>0.21299999999999999</c:v>
                </c:pt>
                <c:pt idx="351">
                  <c:v>0.88800000000000001</c:v>
                </c:pt>
                <c:pt idx="352">
                  <c:v>0.88800000000000001</c:v>
                </c:pt>
                <c:pt idx="353">
                  <c:v>-0.57099999999999995</c:v>
                </c:pt>
                <c:pt idx="354">
                  <c:v>-0.65500000000000003</c:v>
                </c:pt>
                <c:pt idx="355">
                  <c:v>-1.35</c:v>
                </c:pt>
                <c:pt idx="356">
                  <c:v>-1.8560000000000001</c:v>
                </c:pt>
                <c:pt idx="357">
                  <c:v>-2.1040000000000001</c:v>
                </c:pt>
                <c:pt idx="358">
                  <c:v>-0.58599999999999997</c:v>
                </c:pt>
                <c:pt idx="359">
                  <c:v>-1.4239999999999999</c:v>
                </c:pt>
                <c:pt idx="360">
                  <c:v>-1.5880000000000001</c:v>
                </c:pt>
                <c:pt idx="361">
                  <c:v>-1.6870000000000001</c:v>
                </c:pt>
                <c:pt idx="362">
                  <c:v>-0.98799999999999999</c:v>
                </c:pt>
                <c:pt idx="363">
                  <c:v>-1.8109999999999999</c:v>
                </c:pt>
                <c:pt idx="364">
                  <c:v>-1.5189999999999999</c:v>
                </c:pt>
                <c:pt idx="365">
                  <c:v>-1.8759999999999999</c:v>
                </c:pt>
                <c:pt idx="366">
                  <c:v>-1.7170000000000001</c:v>
                </c:pt>
                <c:pt idx="367">
                  <c:v>-0.749</c:v>
                </c:pt>
                <c:pt idx="368">
                  <c:v>-0.89800000000000002</c:v>
                </c:pt>
                <c:pt idx="369">
                  <c:v>0.253</c:v>
                </c:pt>
                <c:pt idx="370">
                  <c:v>9.9000000000000005E-2</c:v>
                </c:pt>
                <c:pt idx="371">
                  <c:v>0.32300000000000001</c:v>
                </c:pt>
                <c:pt idx="372">
                  <c:v>-1.0920000000000001</c:v>
                </c:pt>
                <c:pt idx="373">
                  <c:v>-1.464</c:v>
                </c:pt>
                <c:pt idx="374">
                  <c:v>-1.5189999999999999</c:v>
                </c:pt>
                <c:pt idx="375">
                  <c:v>-2.9630000000000001</c:v>
                </c:pt>
                <c:pt idx="376">
                  <c:v>-1.34</c:v>
                </c:pt>
                <c:pt idx="377">
                  <c:v>-1.444</c:v>
                </c:pt>
                <c:pt idx="378">
                  <c:v>-1.5329999999999999</c:v>
                </c:pt>
                <c:pt idx="379">
                  <c:v>-1.131</c:v>
                </c:pt>
                <c:pt idx="380">
                  <c:v>-1.4139999999999999</c:v>
                </c:pt>
                <c:pt idx="381">
                  <c:v>-1.4690000000000001</c:v>
                </c:pt>
                <c:pt idx="382">
                  <c:v>0.318</c:v>
                </c:pt>
                <c:pt idx="383">
                  <c:v>0.248</c:v>
                </c:pt>
                <c:pt idx="384">
                  <c:v>-0.73399999999999999</c:v>
                </c:pt>
                <c:pt idx="385">
                  <c:v>-0.193</c:v>
                </c:pt>
                <c:pt idx="386">
                  <c:v>-0.30299999999999999</c:v>
                </c:pt>
                <c:pt idx="387">
                  <c:v>-0.442</c:v>
                </c:pt>
                <c:pt idx="388">
                  <c:v>0.59599999999999997</c:v>
                </c:pt>
                <c:pt idx="389">
                  <c:v>-0.75900000000000001</c:v>
                </c:pt>
                <c:pt idx="390">
                  <c:v>-0.78900000000000003</c:v>
                </c:pt>
                <c:pt idx="391">
                  <c:v>-7.3999999999999996E-2</c:v>
                </c:pt>
                <c:pt idx="392">
                  <c:v>0.11899999999999999</c:v>
                </c:pt>
                <c:pt idx="393">
                  <c:v>0.377</c:v>
                </c:pt>
                <c:pt idx="394">
                  <c:v>1.236</c:v>
                </c:pt>
                <c:pt idx="395">
                  <c:v>1.107</c:v>
                </c:pt>
                <c:pt idx="396">
                  <c:v>-0.69499999999999995</c:v>
                </c:pt>
                <c:pt idx="397">
                  <c:v>-0.79400000000000004</c:v>
                </c:pt>
                <c:pt idx="398">
                  <c:v>1.96</c:v>
                </c:pt>
                <c:pt idx="399">
                  <c:v>0.54600000000000004</c:v>
                </c:pt>
                <c:pt idx="400">
                  <c:v>0.90300000000000002</c:v>
                </c:pt>
                <c:pt idx="401">
                  <c:v>2.169</c:v>
                </c:pt>
                <c:pt idx="402">
                  <c:v>1.4</c:v>
                </c:pt>
                <c:pt idx="403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8A-4775-9572-3B03A4A8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73448"/>
        <c:axId val="580678040"/>
      </c:scatterChart>
      <c:valAx>
        <c:axId val="580673448"/>
        <c:scaling>
          <c:orientation val="minMax"/>
          <c:max val="2000"/>
          <c:min val="16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Year (AD)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78040"/>
        <c:crosses val="autoZero"/>
        <c:crossBetween val="midCat"/>
        <c:majorUnit val="25"/>
      </c:valAx>
      <c:valAx>
        <c:axId val="580678040"/>
        <c:scaling>
          <c:orientation val="minMax"/>
          <c:max val="3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solidFill>
                      <a:sysClr val="windowText" lastClr="000000"/>
                    </a:solidFill>
                  </a:defRPr>
                </a:pPr>
                <a:r>
                  <a:rPr lang="en-GB" b="0">
                    <a:solidFill>
                      <a:sysClr val="windowText" lastClr="000000"/>
                    </a:solidFill>
                  </a:rPr>
                  <a:t>Temperature (</a:t>
                </a:r>
                <a:r>
                  <a:rPr lang="en-GB" b="0">
                    <a:solidFill>
                      <a:sysClr val="windowText" lastClr="000000"/>
                    </a:solidFill>
                    <a:latin typeface="Tw Cen MT" panose="020B0602020104020603" pitchFamily="34" charset="0"/>
                  </a:rPr>
                  <a:t>°</a:t>
                </a:r>
                <a:r>
                  <a:rPr lang="en-GB" b="0">
                    <a:solidFill>
                      <a:sysClr val="windowText" lastClr="000000"/>
                    </a:solidFill>
                  </a:rPr>
                  <a:t>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73448"/>
        <c:crosses val="autoZero"/>
        <c:crossBetween val="midCat"/>
      </c:valAx>
      <c:valAx>
        <c:axId val="539521912"/>
        <c:scaling>
          <c:orientation val="minMax"/>
          <c:max val="3"/>
          <c:min val="-5"/>
        </c:scaling>
        <c:delete val="1"/>
        <c:axPos val="r"/>
        <c:numFmt formatCode="General" sourceLinked="1"/>
        <c:majorTickMark val="out"/>
        <c:minorTickMark val="none"/>
        <c:tickLblPos val="nextTo"/>
        <c:crossAx val="539544544"/>
        <c:crosses val="max"/>
        <c:crossBetween val="between"/>
      </c:valAx>
      <c:catAx>
        <c:axId val="53954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521912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01310167708463E-2"/>
          <c:y val="4.1896300698261772E-2"/>
          <c:w val="0.7304027004520004"/>
          <c:h val="0.76316683999405732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'Alps Moraine'!$W$2</c:f>
              <c:strCache>
                <c:ptCount val="1"/>
                <c:pt idx="0">
                  <c:v>Moraines</c:v>
                </c:pt>
              </c:strCache>
            </c:strRef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</c:spPr>
          <c:invertIfNegative val="0"/>
          <c:cat>
            <c:numRef>
              <c:f>'Alps Moraine'!$U$111:$U$611</c:f>
              <c:numCache>
                <c:formatCode>General</c:formatCode>
                <c:ptCount val="501"/>
                <c:pt idx="0">
                  <c:v>1900</c:v>
                </c:pt>
                <c:pt idx="1">
                  <c:v>1899</c:v>
                </c:pt>
                <c:pt idx="2">
                  <c:v>1898</c:v>
                </c:pt>
                <c:pt idx="3">
                  <c:v>1897</c:v>
                </c:pt>
                <c:pt idx="4">
                  <c:v>1896</c:v>
                </c:pt>
                <c:pt idx="5">
                  <c:v>1895</c:v>
                </c:pt>
                <c:pt idx="6">
                  <c:v>1894</c:v>
                </c:pt>
                <c:pt idx="7">
                  <c:v>1893</c:v>
                </c:pt>
                <c:pt idx="8">
                  <c:v>1892</c:v>
                </c:pt>
                <c:pt idx="9">
                  <c:v>1891</c:v>
                </c:pt>
                <c:pt idx="10">
                  <c:v>1890</c:v>
                </c:pt>
                <c:pt idx="11">
                  <c:v>1889</c:v>
                </c:pt>
                <c:pt idx="12">
                  <c:v>1888</c:v>
                </c:pt>
                <c:pt idx="13">
                  <c:v>1887</c:v>
                </c:pt>
                <c:pt idx="14">
                  <c:v>1886</c:v>
                </c:pt>
                <c:pt idx="15">
                  <c:v>1885</c:v>
                </c:pt>
                <c:pt idx="16">
                  <c:v>1884</c:v>
                </c:pt>
                <c:pt idx="17">
                  <c:v>1883</c:v>
                </c:pt>
                <c:pt idx="18">
                  <c:v>1882</c:v>
                </c:pt>
                <c:pt idx="19">
                  <c:v>1881</c:v>
                </c:pt>
                <c:pt idx="20">
                  <c:v>1880</c:v>
                </c:pt>
                <c:pt idx="21">
                  <c:v>1879</c:v>
                </c:pt>
                <c:pt idx="22">
                  <c:v>1878</c:v>
                </c:pt>
                <c:pt idx="23">
                  <c:v>1877</c:v>
                </c:pt>
                <c:pt idx="24">
                  <c:v>1876</c:v>
                </c:pt>
                <c:pt idx="25">
                  <c:v>1875</c:v>
                </c:pt>
                <c:pt idx="26">
                  <c:v>1874</c:v>
                </c:pt>
                <c:pt idx="27">
                  <c:v>1873</c:v>
                </c:pt>
                <c:pt idx="28">
                  <c:v>1872</c:v>
                </c:pt>
                <c:pt idx="29">
                  <c:v>1871</c:v>
                </c:pt>
                <c:pt idx="30">
                  <c:v>1870</c:v>
                </c:pt>
                <c:pt idx="31">
                  <c:v>1869</c:v>
                </c:pt>
                <c:pt idx="32">
                  <c:v>1868</c:v>
                </c:pt>
                <c:pt idx="33">
                  <c:v>1867</c:v>
                </c:pt>
                <c:pt idx="34">
                  <c:v>1866</c:v>
                </c:pt>
                <c:pt idx="35">
                  <c:v>1865</c:v>
                </c:pt>
                <c:pt idx="36">
                  <c:v>1864</c:v>
                </c:pt>
                <c:pt idx="37">
                  <c:v>1863</c:v>
                </c:pt>
                <c:pt idx="38">
                  <c:v>1862</c:v>
                </c:pt>
                <c:pt idx="39">
                  <c:v>1861</c:v>
                </c:pt>
                <c:pt idx="40">
                  <c:v>1860</c:v>
                </c:pt>
                <c:pt idx="41">
                  <c:v>1859</c:v>
                </c:pt>
                <c:pt idx="42">
                  <c:v>1858</c:v>
                </c:pt>
                <c:pt idx="43">
                  <c:v>1857</c:v>
                </c:pt>
                <c:pt idx="44">
                  <c:v>1856</c:v>
                </c:pt>
                <c:pt idx="45">
                  <c:v>1855</c:v>
                </c:pt>
                <c:pt idx="46">
                  <c:v>1854</c:v>
                </c:pt>
                <c:pt idx="47">
                  <c:v>1853</c:v>
                </c:pt>
                <c:pt idx="48">
                  <c:v>1852</c:v>
                </c:pt>
                <c:pt idx="49">
                  <c:v>1851</c:v>
                </c:pt>
                <c:pt idx="50">
                  <c:v>1850</c:v>
                </c:pt>
                <c:pt idx="51">
                  <c:v>1849</c:v>
                </c:pt>
                <c:pt idx="52">
                  <c:v>1848</c:v>
                </c:pt>
                <c:pt idx="53">
                  <c:v>1847</c:v>
                </c:pt>
                <c:pt idx="54">
                  <c:v>1846</c:v>
                </c:pt>
                <c:pt idx="55">
                  <c:v>1845</c:v>
                </c:pt>
                <c:pt idx="56">
                  <c:v>1844</c:v>
                </c:pt>
                <c:pt idx="57">
                  <c:v>1843</c:v>
                </c:pt>
                <c:pt idx="58">
                  <c:v>1842</c:v>
                </c:pt>
                <c:pt idx="59">
                  <c:v>1841</c:v>
                </c:pt>
                <c:pt idx="60">
                  <c:v>1840</c:v>
                </c:pt>
                <c:pt idx="61">
                  <c:v>1839</c:v>
                </c:pt>
                <c:pt idx="62">
                  <c:v>1838</c:v>
                </c:pt>
                <c:pt idx="63">
                  <c:v>1837</c:v>
                </c:pt>
                <c:pt idx="64">
                  <c:v>1836</c:v>
                </c:pt>
                <c:pt idx="65">
                  <c:v>1835</c:v>
                </c:pt>
                <c:pt idx="66">
                  <c:v>1834</c:v>
                </c:pt>
                <c:pt idx="67">
                  <c:v>1833</c:v>
                </c:pt>
                <c:pt idx="68">
                  <c:v>1832</c:v>
                </c:pt>
                <c:pt idx="69">
                  <c:v>1831</c:v>
                </c:pt>
                <c:pt idx="70">
                  <c:v>1830</c:v>
                </c:pt>
                <c:pt idx="71">
                  <c:v>1829</c:v>
                </c:pt>
                <c:pt idx="72">
                  <c:v>1828</c:v>
                </c:pt>
                <c:pt idx="73">
                  <c:v>1827</c:v>
                </c:pt>
                <c:pt idx="74">
                  <c:v>1826</c:v>
                </c:pt>
                <c:pt idx="75">
                  <c:v>1825</c:v>
                </c:pt>
                <c:pt idx="76">
                  <c:v>1824</c:v>
                </c:pt>
                <c:pt idx="77">
                  <c:v>1823</c:v>
                </c:pt>
                <c:pt idx="78">
                  <c:v>1822</c:v>
                </c:pt>
                <c:pt idx="79">
                  <c:v>1821</c:v>
                </c:pt>
                <c:pt idx="80">
                  <c:v>1820</c:v>
                </c:pt>
                <c:pt idx="81">
                  <c:v>1819</c:v>
                </c:pt>
                <c:pt idx="82">
                  <c:v>1818</c:v>
                </c:pt>
                <c:pt idx="83">
                  <c:v>1817</c:v>
                </c:pt>
                <c:pt idx="84">
                  <c:v>1816</c:v>
                </c:pt>
                <c:pt idx="85">
                  <c:v>1815</c:v>
                </c:pt>
                <c:pt idx="86">
                  <c:v>1814</c:v>
                </c:pt>
                <c:pt idx="87">
                  <c:v>1813</c:v>
                </c:pt>
                <c:pt idx="88">
                  <c:v>1812</c:v>
                </c:pt>
                <c:pt idx="89">
                  <c:v>1811</c:v>
                </c:pt>
                <c:pt idx="90">
                  <c:v>1810</c:v>
                </c:pt>
                <c:pt idx="91">
                  <c:v>1809</c:v>
                </c:pt>
                <c:pt idx="92">
                  <c:v>1808</c:v>
                </c:pt>
                <c:pt idx="93">
                  <c:v>1807</c:v>
                </c:pt>
                <c:pt idx="94">
                  <c:v>1806</c:v>
                </c:pt>
                <c:pt idx="95">
                  <c:v>1805</c:v>
                </c:pt>
                <c:pt idx="96">
                  <c:v>1804</c:v>
                </c:pt>
                <c:pt idx="97">
                  <c:v>1803</c:v>
                </c:pt>
                <c:pt idx="98">
                  <c:v>1802</c:v>
                </c:pt>
                <c:pt idx="99">
                  <c:v>1801</c:v>
                </c:pt>
                <c:pt idx="100">
                  <c:v>1800</c:v>
                </c:pt>
                <c:pt idx="101">
                  <c:v>1799</c:v>
                </c:pt>
                <c:pt idx="102">
                  <c:v>1798</c:v>
                </c:pt>
                <c:pt idx="103">
                  <c:v>1797</c:v>
                </c:pt>
                <c:pt idx="104">
                  <c:v>1796</c:v>
                </c:pt>
                <c:pt idx="105">
                  <c:v>1795</c:v>
                </c:pt>
                <c:pt idx="106">
                  <c:v>1794</c:v>
                </c:pt>
                <c:pt idx="107">
                  <c:v>1793</c:v>
                </c:pt>
                <c:pt idx="108">
                  <c:v>1792</c:v>
                </c:pt>
                <c:pt idx="109">
                  <c:v>1791</c:v>
                </c:pt>
                <c:pt idx="110">
                  <c:v>1790</c:v>
                </c:pt>
                <c:pt idx="111">
                  <c:v>1789</c:v>
                </c:pt>
                <c:pt idx="112">
                  <c:v>1788</c:v>
                </c:pt>
                <c:pt idx="113">
                  <c:v>1787</c:v>
                </c:pt>
                <c:pt idx="114">
                  <c:v>1786</c:v>
                </c:pt>
                <c:pt idx="115">
                  <c:v>1785</c:v>
                </c:pt>
                <c:pt idx="116">
                  <c:v>1784</c:v>
                </c:pt>
                <c:pt idx="117">
                  <c:v>1783</c:v>
                </c:pt>
                <c:pt idx="118">
                  <c:v>1782</c:v>
                </c:pt>
                <c:pt idx="119">
                  <c:v>1781</c:v>
                </c:pt>
                <c:pt idx="120">
                  <c:v>1780</c:v>
                </c:pt>
                <c:pt idx="121">
                  <c:v>1779</c:v>
                </c:pt>
                <c:pt idx="122">
                  <c:v>1778</c:v>
                </c:pt>
                <c:pt idx="123">
                  <c:v>1777</c:v>
                </c:pt>
                <c:pt idx="124">
                  <c:v>1776</c:v>
                </c:pt>
                <c:pt idx="125">
                  <c:v>1775</c:v>
                </c:pt>
                <c:pt idx="126">
                  <c:v>1774</c:v>
                </c:pt>
                <c:pt idx="127">
                  <c:v>1773</c:v>
                </c:pt>
                <c:pt idx="128">
                  <c:v>1772</c:v>
                </c:pt>
                <c:pt idx="129">
                  <c:v>1771</c:v>
                </c:pt>
                <c:pt idx="130">
                  <c:v>1770</c:v>
                </c:pt>
                <c:pt idx="131">
                  <c:v>1769</c:v>
                </c:pt>
                <c:pt idx="132">
                  <c:v>1768</c:v>
                </c:pt>
                <c:pt idx="133">
                  <c:v>1767</c:v>
                </c:pt>
                <c:pt idx="134">
                  <c:v>1766</c:v>
                </c:pt>
                <c:pt idx="135">
                  <c:v>1765</c:v>
                </c:pt>
                <c:pt idx="136">
                  <c:v>1764</c:v>
                </c:pt>
                <c:pt idx="137">
                  <c:v>1763</c:v>
                </c:pt>
                <c:pt idx="138">
                  <c:v>1762</c:v>
                </c:pt>
                <c:pt idx="139">
                  <c:v>1761</c:v>
                </c:pt>
                <c:pt idx="140">
                  <c:v>1760</c:v>
                </c:pt>
                <c:pt idx="141">
                  <c:v>1759</c:v>
                </c:pt>
                <c:pt idx="142">
                  <c:v>1758</c:v>
                </c:pt>
                <c:pt idx="143">
                  <c:v>1757</c:v>
                </c:pt>
                <c:pt idx="144">
                  <c:v>1756</c:v>
                </c:pt>
                <c:pt idx="145">
                  <c:v>1755</c:v>
                </c:pt>
                <c:pt idx="146">
                  <c:v>1754</c:v>
                </c:pt>
                <c:pt idx="147">
                  <c:v>1753</c:v>
                </c:pt>
                <c:pt idx="148">
                  <c:v>1752</c:v>
                </c:pt>
                <c:pt idx="149">
                  <c:v>1751</c:v>
                </c:pt>
                <c:pt idx="150">
                  <c:v>1750</c:v>
                </c:pt>
                <c:pt idx="151">
                  <c:v>1749</c:v>
                </c:pt>
                <c:pt idx="152">
                  <c:v>1748</c:v>
                </c:pt>
                <c:pt idx="153">
                  <c:v>1747</c:v>
                </c:pt>
                <c:pt idx="154">
                  <c:v>1746</c:v>
                </c:pt>
                <c:pt idx="155">
                  <c:v>1745</c:v>
                </c:pt>
                <c:pt idx="156">
                  <c:v>1744</c:v>
                </c:pt>
                <c:pt idx="157">
                  <c:v>1743</c:v>
                </c:pt>
                <c:pt idx="158">
                  <c:v>1742</c:v>
                </c:pt>
                <c:pt idx="159">
                  <c:v>1741</c:v>
                </c:pt>
                <c:pt idx="160">
                  <c:v>1740</c:v>
                </c:pt>
                <c:pt idx="161">
                  <c:v>1739</c:v>
                </c:pt>
                <c:pt idx="162">
                  <c:v>1738</c:v>
                </c:pt>
                <c:pt idx="163">
                  <c:v>1737</c:v>
                </c:pt>
                <c:pt idx="164">
                  <c:v>1736</c:v>
                </c:pt>
                <c:pt idx="165">
                  <c:v>1735</c:v>
                </c:pt>
                <c:pt idx="166">
                  <c:v>1734</c:v>
                </c:pt>
                <c:pt idx="167">
                  <c:v>1733</c:v>
                </c:pt>
                <c:pt idx="168">
                  <c:v>1732</c:v>
                </c:pt>
                <c:pt idx="169">
                  <c:v>1731</c:v>
                </c:pt>
                <c:pt idx="170">
                  <c:v>1730</c:v>
                </c:pt>
                <c:pt idx="171">
                  <c:v>1729</c:v>
                </c:pt>
                <c:pt idx="172">
                  <c:v>1728</c:v>
                </c:pt>
                <c:pt idx="173">
                  <c:v>1727</c:v>
                </c:pt>
                <c:pt idx="174">
                  <c:v>1726</c:v>
                </c:pt>
                <c:pt idx="175">
                  <c:v>1725</c:v>
                </c:pt>
                <c:pt idx="176">
                  <c:v>1724</c:v>
                </c:pt>
                <c:pt idx="177">
                  <c:v>1723</c:v>
                </c:pt>
                <c:pt idx="178">
                  <c:v>1722</c:v>
                </c:pt>
                <c:pt idx="179">
                  <c:v>1721</c:v>
                </c:pt>
                <c:pt idx="180">
                  <c:v>1720</c:v>
                </c:pt>
                <c:pt idx="181">
                  <c:v>1719</c:v>
                </c:pt>
                <c:pt idx="182">
                  <c:v>1718</c:v>
                </c:pt>
                <c:pt idx="183">
                  <c:v>1717</c:v>
                </c:pt>
                <c:pt idx="184">
                  <c:v>1716</c:v>
                </c:pt>
                <c:pt idx="185">
                  <c:v>1715</c:v>
                </c:pt>
                <c:pt idx="186">
                  <c:v>1714</c:v>
                </c:pt>
                <c:pt idx="187">
                  <c:v>1713</c:v>
                </c:pt>
                <c:pt idx="188">
                  <c:v>1712</c:v>
                </c:pt>
                <c:pt idx="189">
                  <c:v>1711</c:v>
                </c:pt>
                <c:pt idx="190">
                  <c:v>1710</c:v>
                </c:pt>
                <c:pt idx="191">
                  <c:v>1709</c:v>
                </c:pt>
                <c:pt idx="192">
                  <c:v>1708</c:v>
                </c:pt>
                <c:pt idx="193">
                  <c:v>1707</c:v>
                </c:pt>
                <c:pt idx="194">
                  <c:v>1706</c:v>
                </c:pt>
                <c:pt idx="195">
                  <c:v>1705</c:v>
                </c:pt>
                <c:pt idx="196">
                  <c:v>1704</c:v>
                </c:pt>
                <c:pt idx="197">
                  <c:v>1703</c:v>
                </c:pt>
                <c:pt idx="198">
                  <c:v>1702</c:v>
                </c:pt>
                <c:pt idx="199">
                  <c:v>1701</c:v>
                </c:pt>
                <c:pt idx="200">
                  <c:v>1700</c:v>
                </c:pt>
                <c:pt idx="201">
                  <c:v>1699</c:v>
                </c:pt>
                <c:pt idx="202">
                  <c:v>1698</c:v>
                </c:pt>
                <c:pt idx="203">
                  <c:v>1697</c:v>
                </c:pt>
                <c:pt idx="204">
                  <c:v>1696</c:v>
                </c:pt>
                <c:pt idx="205">
                  <c:v>1695</c:v>
                </c:pt>
                <c:pt idx="206">
                  <c:v>1694</c:v>
                </c:pt>
                <c:pt idx="207">
                  <c:v>1693</c:v>
                </c:pt>
                <c:pt idx="208">
                  <c:v>1692</c:v>
                </c:pt>
                <c:pt idx="209">
                  <c:v>1691</c:v>
                </c:pt>
                <c:pt idx="210">
                  <c:v>1690</c:v>
                </c:pt>
                <c:pt idx="211">
                  <c:v>1689</c:v>
                </c:pt>
                <c:pt idx="212">
                  <c:v>1688</c:v>
                </c:pt>
                <c:pt idx="213">
                  <c:v>1687</c:v>
                </c:pt>
                <c:pt idx="214">
                  <c:v>1686</c:v>
                </c:pt>
                <c:pt idx="215">
                  <c:v>1685</c:v>
                </c:pt>
                <c:pt idx="216">
                  <c:v>1684</c:v>
                </c:pt>
                <c:pt idx="217">
                  <c:v>1683</c:v>
                </c:pt>
                <c:pt idx="218">
                  <c:v>1682</c:v>
                </c:pt>
                <c:pt idx="219">
                  <c:v>1681</c:v>
                </c:pt>
                <c:pt idx="220">
                  <c:v>1680</c:v>
                </c:pt>
                <c:pt idx="221">
                  <c:v>1679</c:v>
                </c:pt>
                <c:pt idx="222">
                  <c:v>1678</c:v>
                </c:pt>
                <c:pt idx="223">
                  <c:v>1677</c:v>
                </c:pt>
                <c:pt idx="224">
                  <c:v>1676</c:v>
                </c:pt>
                <c:pt idx="225">
                  <c:v>1675</c:v>
                </c:pt>
                <c:pt idx="226">
                  <c:v>1674</c:v>
                </c:pt>
                <c:pt idx="227">
                  <c:v>1673</c:v>
                </c:pt>
                <c:pt idx="228">
                  <c:v>1672</c:v>
                </c:pt>
                <c:pt idx="229">
                  <c:v>1671</c:v>
                </c:pt>
                <c:pt idx="230">
                  <c:v>1670</c:v>
                </c:pt>
                <c:pt idx="231">
                  <c:v>1669</c:v>
                </c:pt>
                <c:pt idx="232">
                  <c:v>1668</c:v>
                </c:pt>
                <c:pt idx="233">
                  <c:v>1667</c:v>
                </c:pt>
                <c:pt idx="234">
                  <c:v>1666</c:v>
                </c:pt>
                <c:pt idx="235">
                  <c:v>1665</c:v>
                </c:pt>
                <c:pt idx="236">
                  <c:v>1664</c:v>
                </c:pt>
                <c:pt idx="237">
                  <c:v>1663</c:v>
                </c:pt>
                <c:pt idx="238">
                  <c:v>1662</c:v>
                </c:pt>
                <c:pt idx="239">
                  <c:v>1661</c:v>
                </c:pt>
                <c:pt idx="240">
                  <c:v>1660</c:v>
                </c:pt>
                <c:pt idx="241">
                  <c:v>1659</c:v>
                </c:pt>
                <c:pt idx="242">
                  <c:v>1658</c:v>
                </c:pt>
                <c:pt idx="243">
                  <c:v>1657</c:v>
                </c:pt>
                <c:pt idx="244">
                  <c:v>1656</c:v>
                </c:pt>
                <c:pt idx="245">
                  <c:v>1655</c:v>
                </c:pt>
                <c:pt idx="246">
                  <c:v>1654</c:v>
                </c:pt>
                <c:pt idx="247">
                  <c:v>1653</c:v>
                </c:pt>
                <c:pt idx="248">
                  <c:v>1652</c:v>
                </c:pt>
                <c:pt idx="249">
                  <c:v>1651</c:v>
                </c:pt>
                <c:pt idx="250">
                  <c:v>1650</c:v>
                </c:pt>
                <c:pt idx="251">
                  <c:v>1649</c:v>
                </c:pt>
                <c:pt idx="252">
                  <c:v>1648</c:v>
                </c:pt>
                <c:pt idx="253">
                  <c:v>1647</c:v>
                </c:pt>
                <c:pt idx="254">
                  <c:v>1646</c:v>
                </c:pt>
                <c:pt idx="255">
                  <c:v>1645</c:v>
                </c:pt>
                <c:pt idx="256">
                  <c:v>1644</c:v>
                </c:pt>
                <c:pt idx="257">
                  <c:v>1643</c:v>
                </c:pt>
                <c:pt idx="258">
                  <c:v>1642</c:v>
                </c:pt>
                <c:pt idx="259">
                  <c:v>1641</c:v>
                </c:pt>
                <c:pt idx="260">
                  <c:v>1640</c:v>
                </c:pt>
                <c:pt idx="261">
                  <c:v>1639</c:v>
                </c:pt>
                <c:pt idx="262">
                  <c:v>1638</c:v>
                </c:pt>
                <c:pt idx="263">
                  <c:v>1637</c:v>
                </c:pt>
                <c:pt idx="264">
                  <c:v>1636</c:v>
                </c:pt>
                <c:pt idx="265">
                  <c:v>1635</c:v>
                </c:pt>
                <c:pt idx="266">
                  <c:v>1634</c:v>
                </c:pt>
                <c:pt idx="267">
                  <c:v>1633</c:v>
                </c:pt>
                <c:pt idx="268">
                  <c:v>1632</c:v>
                </c:pt>
                <c:pt idx="269">
                  <c:v>1631</c:v>
                </c:pt>
                <c:pt idx="270">
                  <c:v>1630</c:v>
                </c:pt>
                <c:pt idx="271">
                  <c:v>1629</c:v>
                </c:pt>
                <c:pt idx="272">
                  <c:v>1628</c:v>
                </c:pt>
                <c:pt idx="273">
                  <c:v>1627</c:v>
                </c:pt>
                <c:pt idx="274">
                  <c:v>1626</c:v>
                </c:pt>
                <c:pt idx="275">
                  <c:v>1625</c:v>
                </c:pt>
                <c:pt idx="276">
                  <c:v>1624</c:v>
                </c:pt>
                <c:pt idx="277">
                  <c:v>1623</c:v>
                </c:pt>
                <c:pt idx="278">
                  <c:v>1622</c:v>
                </c:pt>
                <c:pt idx="279">
                  <c:v>1621</c:v>
                </c:pt>
                <c:pt idx="280">
                  <c:v>1620</c:v>
                </c:pt>
                <c:pt idx="281">
                  <c:v>1619</c:v>
                </c:pt>
                <c:pt idx="282">
                  <c:v>1618</c:v>
                </c:pt>
                <c:pt idx="283">
                  <c:v>1617</c:v>
                </c:pt>
                <c:pt idx="284">
                  <c:v>1616</c:v>
                </c:pt>
                <c:pt idx="285">
                  <c:v>1615</c:v>
                </c:pt>
                <c:pt idx="286">
                  <c:v>1614</c:v>
                </c:pt>
                <c:pt idx="287">
                  <c:v>1613</c:v>
                </c:pt>
                <c:pt idx="288">
                  <c:v>1612</c:v>
                </c:pt>
                <c:pt idx="289">
                  <c:v>1611</c:v>
                </c:pt>
                <c:pt idx="290">
                  <c:v>1610</c:v>
                </c:pt>
                <c:pt idx="291">
                  <c:v>1609</c:v>
                </c:pt>
                <c:pt idx="292">
                  <c:v>1608</c:v>
                </c:pt>
                <c:pt idx="293">
                  <c:v>1607</c:v>
                </c:pt>
                <c:pt idx="294">
                  <c:v>1606</c:v>
                </c:pt>
                <c:pt idx="295">
                  <c:v>1605</c:v>
                </c:pt>
                <c:pt idx="296">
                  <c:v>1604</c:v>
                </c:pt>
                <c:pt idx="297">
                  <c:v>1603</c:v>
                </c:pt>
                <c:pt idx="298">
                  <c:v>1602</c:v>
                </c:pt>
                <c:pt idx="299">
                  <c:v>1601</c:v>
                </c:pt>
                <c:pt idx="300">
                  <c:v>1600</c:v>
                </c:pt>
                <c:pt idx="301">
                  <c:v>1599</c:v>
                </c:pt>
                <c:pt idx="302">
                  <c:v>1598</c:v>
                </c:pt>
                <c:pt idx="303">
                  <c:v>1597</c:v>
                </c:pt>
                <c:pt idx="304">
                  <c:v>1596</c:v>
                </c:pt>
                <c:pt idx="305">
                  <c:v>1595</c:v>
                </c:pt>
                <c:pt idx="306">
                  <c:v>1594</c:v>
                </c:pt>
                <c:pt idx="307">
                  <c:v>1593</c:v>
                </c:pt>
                <c:pt idx="308">
                  <c:v>1592</c:v>
                </c:pt>
                <c:pt idx="309">
                  <c:v>1591</c:v>
                </c:pt>
                <c:pt idx="310">
                  <c:v>1590</c:v>
                </c:pt>
                <c:pt idx="311">
                  <c:v>1589</c:v>
                </c:pt>
                <c:pt idx="312">
                  <c:v>1588</c:v>
                </c:pt>
                <c:pt idx="313">
                  <c:v>1587</c:v>
                </c:pt>
                <c:pt idx="314">
                  <c:v>1586</c:v>
                </c:pt>
                <c:pt idx="315">
                  <c:v>1585</c:v>
                </c:pt>
                <c:pt idx="316">
                  <c:v>1584</c:v>
                </c:pt>
                <c:pt idx="317">
                  <c:v>1583</c:v>
                </c:pt>
                <c:pt idx="318">
                  <c:v>1582</c:v>
                </c:pt>
                <c:pt idx="319">
                  <c:v>1581</c:v>
                </c:pt>
                <c:pt idx="320">
                  <c:v>1580</c:v>
                </c:pt>
                <c:pt idx="321">
                  <c:v>1579</c:v>
                </c:pt>
                <c:pt idx="322">
                  <c:v>1578</c:v>
                </c:pt>
                <c:pt idx="323">
                  <c:v>1577</c:v>
                </c:pt>
                <c:pt idx="324">
                  <c:v>1576</c:v>
                </c:pt>
                <c:pt idx="325">
                  <c:v>1575</c:v>
                </c:pt>
                <c:pt idx="326">
                  <c:v>1574</c:v>
                </c:pt>
                <c:pt idx="327">
                  <c:v>1573</c:v>
                </c:pt>
                <c:pt idx="328">
                  <c:v>1572</c:v>
                </c:pt>
                <c:pt idx="329">
                  <c:v>1571</c:v>
                </c:pt>
                <c:pt idx="330">
                  <c:v>1570</c:v>
                </c:pt>
                <c:pt idx="331">
                  <c:v>1569</c:v>
                </c:pt>
                <c:pt idx="332">
                  <c:v>1568</c:v>
                </c:pt>
                <c:pt idx="333">
                  <c:v>1567</c:v>
                </c:pt>
                <c:pt idx="334">
                  <c:v>1566</c:v>
                </c:pt>
                <c:pt idx="335">
                  <c:v>1565</c:v>
                </c:pt>
                <c:pt idx="336">
                  <c:v>1564</c:v>
                </c:pt>
                <c:pt idx="337">
                  <c:v>1563</c:v>
                </c:pt>
                <c:pt idx="338">
                  <c:v>1562</c:v>
                </c:pt>
                <c:pt idx="339">
                  <c:v>1561</c:v>
                </c:pt>
                <c:pt idx="340">
                  <c:v>1560</c:v>
                </c:pt>
                <c:pt idx="341">
                  <c:v>1559</c:v>
                </c:pt>
                <c:pt idx="342">
                  <c:v>1558</c:v>
                </c:pt>
                <c:pt idx="343">
                  <c:v>1557</c:v>
                </c:pt>
                <c:pt idx="344">
                  <c:v>1556</c:v>
                </c:pt>
                <c:pt idx="345">
                  <c:v>1555</c:v>
                </c:pt>
                <c:pt idx="346">
                  <c:v>1554</c:v>
                </c:pt>
                <c:pt idx="347">
                  <c:v>1553</c:v>
                </c:pt>
                <c:pt idx="348">
                  <c:v>1552</c:v>
                </c:pt>
                <c:pt idx="349">
                  <c:v>1551</c:v>
                </c:pt>
                <c:pt idx="350">
                  <c:v>1550</c:v>
                </c:pt>
                <c:pt idx="351">
                  <c:v>1549</c:v>
                </c:pt>
                <c:pt idx="352">
                  <c:v>1548</c:v>
                </c:pt>
                <c:pt idx="353">
                  <c:v>1547</c:v>
                </c:pt>
                <c:pt idx="354">
                  <c:v>1546</c:v>
                </c:pt>
                <c:pt idx="355">
                  <c:v>1545</c:v>
                </c:pt>
                <c:pt idx="356">
                  <c:v>1544</c:v>
                </c:pt>
                <c:pt idx="357">
                  <c:v>1543</c:v>
                </c:pt>
                <c:pt idx="358">
                  <c:v>1542</c:v>
                </c:pt>
                <c:pt idx="359">
                  <c:v>1541</c:v>
                </c:pt>
                <c:pt idx="360">
                  <c:v>1540</c:v>
                </c:pt>
                <c:pt idx="361">
                  <c:v>1539</c:v>
                </c:pt>
                <c:pt idx="362">
                  <c:v>1538</c:v>
                </c:pt>
                <c:pt idx="363">
                  <c:v>1537</c:v>
                </c:pt>
                <c:pt idx="364">
                  <c:v>1536</c:v>
                </c:pt>
                <c:pt idx="365">
                  <c:v>1535</c:v>
                </c:pt>
                <c:pt idx="366">
                  <c:v>1534</c:v>
                </c:pt>
                <c:pt idx="367">
                  <c:v>1533</c:v>
                </c:pt>
                <c:pt idx="368">
                  <c:v>1532</c:v>
                </c:pt>
                <c:pt idx="369">
                  <c:v>1531</c:v>
                </c:pt>
                <c:pt idx="370">
                  <c:v>1530</c:v>
                </c:pt>
                <c:pt idx="371">
                  <c:v>1529</c:v>
                </c:pt>
                <c:pt idx="372">
                  <c:v>1528</c:v>
                </c:pt>
                <c:pt idx="373">
                  <c:v>1527</c:v>
                </c:pt>
                <c:pt idx="374">
                  <c:v>1526</c:v>
                </c:pt>
                <c:pt idx="375">
                  <c:v>1525</c:v>
                </c:pt>
                <c:pt idx="376">
                  <c:v>1524</c:v>
                </c:pt>
                <c:pt idx="377">
                  <c:v>1523</c:v>
                </c:pt>
                <c:pt idx="378">
                  <c:v>1522</c:v>
                </c:pt>
                <c:pt idx="379">
                  <c:v>1521</c:v>
                </c:pt>
                <c:pt idx="380">
                  <c:v>1520</c:v>
                </c:pt>
                <c:pt idx="381">
                  <c:v>1519</c:v>
                </c:pt>
                <c:pt idx="382">
                  <c:v>1518</c:v>
                </c:pt>
                <c:pt idx="383">
                  <c:v>1517</c:v>
                </c:pt>
                <c:pt idx="384">
                  <c:v>1516</c:v>
                </c:pt>
                <c:pt idx="385">
                  <c:v>1515</c:v>
                </c:pt>
                <c:pt idx="386">
                  <c:v>1514</c:v>
                </c:pt>
                <c:pt idx="387">
                  <c:v>1513</c:v>
                </c:pt>
                <c:pt idx="388">
                  <c:v>1512</c:v>
                </c:pt>
                <c:pt idx="389">
                  <c:v>1511</c:v>
                </c:pt>
                <c:pt idx="390">
                  <c:v>1510</c:v>
                </c:pt>
                <c:pt idx="391">
                  <c:v>1509</c:v>
                </c:pt>
                <c:pt idx="392">
                  <c:v>1508</c:v>
                </c:pt>
                <c:pt idx="393">
                  <c:v>1507</c:v>
                </c:pt>
                <c:pt idx="394">
                  <c:v>1506</c:v>
                </c:pt>
                <c:pt idx="395">
                  <c:v>1505</c:v>
                </c:pt>
                <c:pt idx="396">
                  <c:v>1504</c:v>
                </c:pt>
                <c:pt idx="397">
                  <c:v>1503</c:v>
                </c:pt>
                <c:pt idx="398">
                  <c:v>1502</c:v>
                </c:pt>
                <c:pt idx="399">
                  <c:v>1501</c:v>
                </c:pt>
                <c:pt idx="400">
                  <c:v>1500</c:v>
                </c:pt>
                <c:pt idx="401">
                  <c:v>1499</c:v>
                </c:pt>
                <c:pt idx="402">
                  <c:v>1498</c:v>
                </c:pt>
                <c:pt idx="403">
                  <c:v>1497</c:v>
                </c:pt>
                <c:pt idx="404">
                  <c:v>1496</c:v>
                </c:pt>
                <c:pt idx="405">
                  <c:v>1495</c:v>
                </c:pt>
                <c:pt idx="406">
                  <c:v>1494</c:v>
                </c:pt>
                <c:pt idx="407">
                  <c:v>1493</c:v>
                </c:pt>
                <c:pt idx="408">
                  <c:v>1492</c:v>
                </c:pt>
                <c:pt idx="409">
                  <c:v>1491</c:v>
                </c:pt>
                <c:pt idx="410">
                  <c:v>1490</c:v>
                </c:pt>
                <c:pt idx="411">
                  <c:v>1489</c:v>
                </c:pt>
                <c:pt idx="412">
                  <c:v>1488</c:v>
                </c:pt>
                <c:pt idx="413">
                  <c:v>1487</c:v>
                </c:pt>
                <c:pt idx="414">
                  <c:v>1486</c:v>
                </c:pt>
                <c:pt idx="415">
                  <c:v>1485</c:v>
                </c:pt>
                <c:pt idx="416">
                  <c:v>1484</c:v>
                </c:pt>
                <c:pt idx="417">
                  <c:v>1483</c:v>
                </c:pt>
                <c:pt idx="418">
                  <c:v>1482</c:v>
                </c:pt>
                <c:pt idx="419">
                  <c:v>1481</c:v>
                </c:pt>
                <c:pt idx="420">
                  <c:v>1480</c:v>
                </c:pt>
                <c:pt idx="421">
                  <c:v>1479</c:v>
                </c:pt>
                <c:pt idx="422">
                  <c:v>1478</c:v>
                </c:pt>
                <c:pt idx="423">
                  <c:v>1477</c:v>
                </c:pt>
                <c:pt idx="424">
                  <c:v>1476</c:v>
                </c:pt>
                <c:pt idx="425">
                  <c:v>1475</c:v>
                </c:pt>
                <c:pt idx="426">
                  <c:v>1474</c:v>
                </c:pt>
                <c:pt idx="427">
                  <c:v>1473</c:v>
                </c:pt>
                <c:pt idx="428">
                  <c:v>1472</c:v>
                </c:pt>
                <c:pt idx="429">
                  <c:v>1471</c:v>
                </c:pt>
                <c:pt idx="430">
                  <c:v>1470</c:v>
                </c:pt>
                <c:pt idx="431">
                  <c:v>1469</c:v>
                </c:pt>
                <c:pt idx="432">
                  <c:v>1468</c:v>
                </c:pt>
                <c:pt idx="433">
                  <c:v>1467</c:v>
                </c:pt>
                <c:pt idx="434">
                  <c:v>1466</c:v>
                </c:pt>
                <c:pt idx="435">
                  <c:v>1465</c:v>
                </c:pt>
                <c:pt idx="436">
                  <c:v>1464</c:v>
                </c:pt>
                <c:pt idx="437">
                  <c:v>1463</c:v>
                </c:pt>
                <c:pt idx="438">
                  <c:v>1462</c:v>
                </c:pt>
                <c:pt idx="439">
                  <c:v>1461</c:v>
                </c:pt>
                <c:pt idx="440">
                  <c:v>1460</c:v>
                </c:pt>
                <c:pt idx="441">
                  <c:v>1459</c:v>
                </c:pt>
                <c:pt idx="442">
                  <c:v>1458</c:v>
                </c:pt>
                <c:pt idx="443">
                  <c:v>1457</c:v>
                </c:pt>
                <c:pt idx="444">
                  <c:v>1456</c:v>
                </c:pt>
                <c:pt idx="445">
                  <c:v>1455</c:v>
                </c:pt>
                <c:pt idx="446">
                  <c:v>1454</c:v>
                </c:pt>
                <c:pt idx="447">
                  <c:v>1453</c:v>
                </c:pt>
                <c:pt idx="448">
                  <c:v>1452</c:v>
                </c:pt>
                <c:pt idx="449">
                  <c:v>1451</c:v>
                </c:pt>
                <c:pt idx="450">
                  <c:v>1450</c:v>
                </c:pt>
                <c:pt idx="451">
                  <c:v>1449</c:v>
                </c:pt>
                <c:pt idx="452">
                  <c:v>1448</c:v>
                </c:pt>
                <c:pt idx="453">
                  <c:v>1447</c:v>
                </c:pt>
                <c:pt idx="454">
                  <c:v>1446</c:v>
                </c:pt>
                <c:pt idx="455">
                  <c:v>1445</c:v>
                </c:pt>
                <c:pt idx="456">
                  <c:v>1444</c:v>
                </c:pt>
                <c:pt idx="457">
                  <c:v>1443</c:v>
                </c:pt>
                <c:pt idx="458">
                  <c:v>1442</c:v>
                </c:pt>
                <c:pt idx="459">
                  <c:v>1441</c:v>
                </c:pt>
                <c:pt idx="460">
                  <c:v>1440</c:v>
                </c:pt>
                <c:pt idx="461">
                  <c:v>1439</c:v>
                </c:pt>
                <c:pt idx="462">
                  <c:v>1438</c:v>
                </c:pt>
                <c:pt idx="463">
                  <c:v>1437</c:v>
                </c:pt>
                <c:pt idx="464">
                  <c:v>1436</c:v>
                </c:pt>
                <c:pt idx="465">
                  <c:v>1435</c:v>
                </c:pt>
                <c:pt idx="466">
                  <c:v>1434</c:v>
                </c:pt>
                <c:pt idx="467">
                  <c:v>1433</c:v>
                </c:pt>
                <c:pt idx="468">
                  <c:v>1432</c:v>
                </c:pt>
                <c:pt idx="469">
                  <c:v>1431</c:v>
                </c:pt>
                <c:pt idx="470">
                  <c:v>1430</c:v>
                </c:pt>
                <c:pt idx="471">
                  <c:v>1429</c:v>
                </c:pt>
                <c:pt idx="472">
                  <c:v>1428</c:v>
                </c:pt>
                <c:pt idx="473">
                  <c:v>1427</c:v>
                </c:pt>
                <c:pt idx="474">
                  <c:v>1426</c:v>
                </c:pt>
                <c:pt idx="475">
                  <c:v>1425</c:v>
                </c:pt>
                <c:pt idx="476">
                  <c:v>1424</c:v>
                </c:pt>
                <c:pt idx="477">
                  <c:v>1423</c:v>
                </c:pt>
                <c:pt idx="478">
                  <c:v>1422</c:v>
                </c:pt>
                <c:pt idx="479">
                  <c:v>1421</c:v>
                </c:pt>
                <c:pt idx="480">
                  <c:v>1420</c:v>
                </c:pt>
                <c:pt idx="481">
                  <c:v>1419</c:v>
                </c:pt>
                <c:pt idx="482">
                  <c:v>1418</c:v>
                </c:pt>
                <c:pt idx="483">
                  <c:v>1417</c:v>
                </c:pt>
                <c:pt idx="484">
                  <c:v>1416</c:v>
                </c:pt>
                <c:pt idx="485">
                  <c:v>1415</c:v>
                </c:pt>
                <c:pt idx="486">
                  <c:v>1414</c:v>
                </c:pt>
                <c:pt idx="487">
                  <c:v>1413</c:v>
                </c:pt>
                <c:pt idx="488">
                  <c:v>1412</c:v>
                </c:pt>
                <c:pt idx="489">
                  <c:v>1411</c:v>
                </c:pt>
                <c:pt idx="490">
                  <c:v>1410</c:v>
                </c:pt>
                <c:pt idx="491">
                  <c:v>1409</c:v>
                </c:pt>
                <c:pt idx="492">
                  <c:v>1408</c:v>
                </c:pt>
                <c:pt idx="493">
                  <c:v>1407</c:v>
                </c:pt>
                <c:pt idx="494">
                  <c:v>1406</c:v>
                </c:pt>
                <c:pt idx="495">
                  <c:v>1405</c:v>
                </c:pt>
                <c:pt idx="496">
                  <c:v>1404</c:v>
                </c:pt>
                <c:pt idx="497">
                  <c:v>1403</c:v>
                </c:pt>
                <c:pt idx="498">
                  <c:v>1402</c:v>
                </c:pt>
                <c:pt idx="499">
                  <c:v>1401</c:v>
                </c:pt>
                <c:pt idx="500">
                  <c:v>1400</c:v>
                </c:pt>
              </c:numCache>
            </c:numRef>
          </c:cat>
          <c:val>
            <c:numRef>
              <c:f>'Alps Moraine'!$W$111:$W$611</c:f>
              <c:numCache>
                <c:formatCode>General</c:formatCode>
                <c:ptCount val="501"/>
                <c:pt idx="26">
                  <c:v>502.31</c:v>
                </c:pt>
                <c:pt idx="77">
                  <c:v>623.89200000000005</c:v>
                </c:pt>
                <c:pt idx="78">
                  <c:v>489.01100000000002</c:v>
                </c:pt>
                <c:pt idx="86">
                  <c:v>513.721</c:v>
                </c:pt>
                <c:pt idx="131">
                  <c:v>433.76499999999999</c:v>
                </c:pt>
                <c:pt idx="150">
                  <c:v>510.70699999999999</c:v>
                </c:pt>
                <c:pt idx="164">
                  <c:v>508.45699999999999</c:v>
                </c:pt>
                <c:pt idx="199">
                  <c:v>487.92599999999999</c:v>
                </c:pt>
                <c:pt idx="239">
                  <c:v>533.60900000000004</c:v>
                </c:pt>
                <c:pt idx="259">
                  <c:v>469.32299999999998</c:v>
                </c:pt>
                <c:pt idx="354">
                  <c:v>488.20699999999999</c:v>
                </c:pt>
                <c:pt idx="416">
                  <c:v>457.43</c:v>
                </c:pt>
                <c:pt idx="424">
                  <c:v>492.988</c:v>
                </c:pt>
                <c:pt idx="466">
                  <c:v>477.43900000000002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12-4817-B462-D4FC8DE4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78"/>
        <c:axId val="541993824"/>
        <c:axId val="541992512"/>
      </c:barChart>
      <c:barChart>
        <c:barDir val="col"/>
        <c:grouping val="clustered"/>
        <c:varyColors val="0"/>
        <c:ser>
          <c:idx val="0"/>
          <c:order val="0"/>
          <c:tx>
            <c:strRef>
              <c:f>'Alps Moraine'!$V$2</c:f>
              <c:strCache>
                <c:ptCount val="1"/>
                <c:pt idx="0">
                  <c:v>MJJA Precipitation</c:v>
                </c:pt>
              </c:strCache>
            </c:strRef>
          </c:tx>
          <c:spPr>
            <a:solidFill>
              <a:schemeClr val="accent1">
                <a:alpha val="66000"/>
              </a:schemeClr>
            </a:solidFill>
            <a:ln>
              <a:noFill/>
            </a:ln>
            <a:effectLst/>
          </c:spPr>
          <c:invertIfNegative val="0"/>
          <c:cat>
            <c:numRef>
              <c:f>'Alps Moraine'!$U$111:$U$611</c:f>
              <c:numCache>
                <c:formatCode>General</c:formatCode>
                <c:ptCount val="501"/>
                <c:pt idx="0">
                  <c:v>1900</c:v>
                </c:pt>
                <c:pt idx="1">
                  <c:v>1899</c:v>
                </c:pt>
                <c:pt idx="2">
                  <c:v>1898</c:v>
                </c:pt>
                <c:pt idx="3">
                  <c:v>1897</c:v>
                </c:pt>
                <c:pt idx="4">
                  <c:v>1896</c:v>
                </c:pt>
                <c:pt idx="5">
                  <c:v>1895</c:v>
                </c:pt>
                <c:pt idx="6">
                  <c:v>1894</c:v>
                </c:pt>
                <c:pt idx="7">
                  <c:v>1893</c:v>
                </c:pt>
                <c:pt idx="8">
                  <c:v>1892</c:v>
                </c:pt>
                <c:pt idx="9">
                  <c:v>1891</c:v>
                </c:pt>
                <c:pt idx="10">
                  <c:v>1890</c:v>
                </c:pt>
                <c:pt idx="11">
                  <c:v>1889</c:v>
                </c:pt>
                <c:pt idx="12">
                  <c:v>1888</c:v>
                </c:pt>
                <c:pt idx="13">
                  <c:v>1887</c:v>
                </c:pt>
                <c:pt idx="14">
                  <c:v>1886</c:v>
                </c:pt>
                <c:pt idx="15">
                  <c:v>1885</c:v>
                </c:pt>
                <c:pt idx="16">
                  <c:v>1884</c:v>
                </c:pt>
                <c:pt idx="17">
                  <c:v>1883</c:v>
                </c:pt>
                <c:pt idx="18">
                  <c:v>1882</c:v>
                </c:pt>
                <c:pt idx="19">
                  <c:v>1881</c:v>
                </c:pt>
                <c:pt idx="20">
                  <c:v>1880</c:v>
                </c:pt>
                <c:pt idx="21">
                  <c:v>1879</c:v>
                </c:pt>
                <c:pt idx="22">
                  <c:v>1878</c:v>
                </c:pt>
                <c:pt idx="23">
                  <c:v>1877</c:v>
                </c:pt>
                <c:pt idx="24">
                  <c:v>1876</c:v>
                </c:pt>
                <c:pt idx="25">
                  <c:v>1875</c:v>
                </c:pt>
                <c:pt idx="26">
                  <c:v>1874</c:v>
                </c:pt>
                <c:pt idx="27">
                  <c:v>1873</c:v>
                </c:pt>
                <c:pt idx="28">
                  <c:v>1872</c:v>
                </c:pt>
                <c:pt idx="29">
                  <c:v>1871</c:v>
                </c:pt>
                <c:pt idx="30">
                  <c:v>1870</c:v>
                </c:pt>
                <c:pt idx="31">
                  <c:v>1869</c:v>
                </c:pt>
                <c:pt idx="32">
                  <c:v>1868</c:v>
                </c:pt>
                <c:pt idx="33">
                  <c:v>1867</c:v>
                </c:pt>
                <c:pt idx="34">
                  <c:v>1866</c:v>
                </c:pt>
                <c:pt idx="35">
                  <c:v>1865</c:v>
                </c:pt>
                <c:pt idx="36">
                  <c:v>1864</c:v>
                </c:pt>
                <c:pt idx="37">
                  <c:v>1863</c:v>
                </c:pt>
                <c:pt idx="38">
                  <c:v>1862</c:v>
                </c:pt>
                <c:pt idx="39">
                  <c:v>1861</c:v>
                </c:pt>
                <c:pt idx="40">
                  <c:v>1860</c:v>
                </c:pt>
                <c:pt idx="41">
                  <c:v>1859</c:v>
                </c:pt>
                <c:pt idx="42">
                  <c:v>1858</c:v>
                </c:pt>
                <c:pt idx="43">
                  <c:v>1857</c:v>
                </c:pt>
                <c:pt idx="44">
                  <c:v>1856</c:v>
                </c:pt>
                <c:pt idx="45">
                  <c:v>1855</c:v>
                </c:pt>
                <c:pt idx="46">
                  <c:v>1854</c:v>
                </c:pt>
                <c:pt idx="47">
                  <c:v>1853</c:v>
                </c:pt>
                <c:pt idx="48">
                  <c:v>1852</c:v>
                </c:pt>
                <c:pt idx="49">
                  <c:v>1851</c:v>
                </c:pt>
                <c:pt idx="50">
                  <c:v>1850</c:v>
                </c:pt>
                <c:pt idx="51">
                  <c:v>1849</c:v>
                </c:pt>
                <c:pt idx="52">
                  <c:v>1848</c:v>
                </c:pt>
                <c:pt idx="53">
                  <c:v>1847</c:v>
                </c:pt>
                <c:pt idx="54">
                  <c:v>1846</c:v>
                </c:pt>
                <c:pt idx="55">
                  <c:v>1845</c:v>
                </c:pt>
                <c:pt idx="56">
                  <c:v>1844</c:v>
                </c:pt>
                <c:pt idx="57">
                  <c:v>1843</c:v>
                </c:pt>
                <c:pt idx="58">
                  <c:v>1842</c:v>
                </c:pt>
                <c:pt idx="59">
                  <c:v>1841</c:v>
                </c:pt>
                <c:pt idx="60">
                  <c:v>1840</c:v>
                </c:pt>
                <c:pt idx="61">
                  <c:v>1839</c:v>
                </c:pt>
                <c:pt idx="62">
                  <c:v>1838</c:v>
                </c:pt>
                <c:pt idx="63">
                  <c:v>1837</c:v>
                </c:pt>
                <c:pt idx="64">
                  <c:v>1836</c:v>
                </c:pt>
                <c:pt idx="65">
                  <c:v>1835</c:v>
                </c:pt>
                <c:pt idx="66">
                  <c:v>1834</c:v>
                </c:pt>
                <c:pt idx="67">
                  <c:v>1833</c:v>
                </c:pt>
                <c:pt idx="68">
                  <c:v>1832</c:v>
                </c:pt>
                <c:pt idx="69">
                  <c:v>1831</c:v>
                </c:pt>
                <c:pt idx="70">
                  <c:v>1830</c:v>
                </c:pt>
                <c:pt idx="71">
                  <c:v>1829</c:v>
                </c:pt>
                <c:pt idx="72">
                  <c:v>1828</c:v>
                </c:pt>
                <c:pt idx="73">
                  <c:v>1827</c:v>
                </c:pt>
                <c:pt idx="74">
                  <c:v>1826</c:v>
                </c:pt>
                <c:pt idx="75">
                  <c:v>1825</c:v>
                </c:pt>
                <c:pt idx="76">
                  <c:v>1824</c:v>
                </c:pt>
                <c:pt idx="77">
                  <c:v>1823</c:v>
                </c:pt>
                <c:pt idx="78">
                  <c:v>1822</c:v>
                </c:pt>
                <c:pt idx="79">
                  <c:v>1821</c:v>
                </c:pt>
                <c:pt idx="80">
                  <c:v>1820</c:v>
                </c:pt>
                <c:pt idx="81">
                  <c:v>1819</c:v>
                </c:pt>
                <c:pt idx="82">
                  <c:v>1818</c:v>
                </c:pt>
                <c:pt idx="83">
                  <c:v>1817</c:v>
                </c:pt>
                <c:pt idx="84">
                  <c:v>1816</c:v>
                </c:pt>
                <c:pt idx="85">
                  <c:v>1815</c:v>
                </c:pt>
                <c:pt idx="86">
                  <c:v>1814</c:v>
                </c:pt>
                <c:pt idx="87">
                  <c:v>1813</c:v>
                </c:pt>
                <c:pt idx="88">
                  <c:v>1812</c:v>
                </c:pt>
                <c:pt idx="89">
                  <c:v>1811</c:v>
                </c:pt>
                <c:pt idx="90">
                  <c:v>1810</c:v>
                </c:pt>
                <c:pt idx="91">
                  <c:v>1809</c:v>
                </c:pt>
                <c:pt idx="92">
                  <c:v>1808</c:v>
                </c:pt>
                <c:pt idx="93">
                  <c:v>1807</c:v>
                </c:pt>
                <c:pt idx="94">
                  <c:v>1806</c:v>
                </c:pt>
                <c:pt idx="95">
                  <c:v>1805</c:v>
                </c:pt>
                <c:pt idx="96">
                  <c:v>1804</c:v>
                </c:pt>
                <c:pt idx="97">
                  <c:v>1803</c:v>
                </c:pt>
                <c:pt idx="98">
                  <c:v>1802</c:v>
                </c:pt>
                <c:pt idx="99">
                  <c:v>1801</c:v>
                </c:pt>
                <c:pt idx="100">
                  <c:v>1800</c:v>
                </c:pt>
                <c:pt idx="101">
                  <c:v>1799</c:v>
                </c:pt>
                <c:pt idx="102">
                  <c:v>1798</c:v>
                </c:pt>
                <c:pt idx="103">
                  <c:v>1797</c:v>
                </c:pt>
                <c:pt idx="104">
                  <c:v>1796</c:v>
                </c:pt>
                <c:pt idx="105">
                  <c:v>1795</c:v>
                </c:pt>
                <c:pt idx="106">
                  <c:v>1794</c:v>
                </c:pt>
                <c:pt idx="107">
                  <c:v>1793</c:v>
                </c:pt>
                <c:pt idx="108">
                  <c:v>1792</c:v>
                </c:pt>
                <c:pt idx="109">
                  <c:v>1791</c:v>
                </c:pt>
                <c:pt idx="110">
                  <c:v>1790</c:v>
                </c:pt>
                <c:pt idx="111">
                  <c:v>1789</c:v>
                </c:pt>
                <c:pt idx="112">
                  <c:v>1788</c:v>
                </c:pt>
                <c:pt idx="113">
                  <c:v>1787</c:v>
                </c:pt>
                <c:pt idx="114">
                  <c:v>1786</c:v>
                </c:pt>
                <c:pt idx="115">
                  <c:v>1785</c:v>
                </c:pt>
                <c:pt idx="116">
                  <c:v>1784</c:v>
                </c:pt>
                <c:pt idx="117">
                  <c:v>1783</c:v>
                </c:pt>
                <c:pt idx="118">
                  <c:v>1782</c:v>
                </c:pt>
                <c:pt idx="119">
                  <c:v>1781</c:v>
                </c:pt>
                <c:pt idx="120">
                  <c:v>1780</c:v>
                </c:pt>
                <c:pt idx="121">
                  <c:v>1779</c:v>
                </c:pt>
                <c:pt idx="122">
                  <c:v>1778</c:v>
                </c:pt>
                <c:pt idx="123">
                  <c:v>1777</c:v>
                </c:pt>
                <c:pt idx="124">
                  <c:v>1776</c:v>
                </c:pt>
                <c:pt idx="125">
                  <c:v>1775</c:v>
                </c:pt>
                <c:pt idx="126">
                  <c:v>1774</c:v>
                </c:pt>
                <c:pt idx="127">
                  <c:v>1773</c:v>
                </c:pt>
                <c:pt idx="128">
                  <c:v>1772</c:v>
                </c:pt>
                <c:pt idx="129">
                  <c:v>1771</c:v>
                </c:pt>
                <c:pt idx="130">
                  <c:v>1770</c:v>
                </c:pt>
                <c:pt idx="131">
                  <c:v>1769</c:v>
                </c:pt>
                <c:pt idx="132">
                  <c:v>1768</c:v>
                </c:pt>
                <c:pt idx="133">
                  <c:v>1767</c:v>
                </c:pt>
                <c:pt idx="134">
                  <c:v>1766</c:v>
                </c:pt>
                <c:pt idx="135">
                  <c:v>1765</c:v>
                </c:pt>
                <c:pt idx="136">
                  <c:v>1764</c:v>
                </c:pt>
                <c:pt idx="137">
                  <c:v>1763</c:v>
                </c:pt>
                <c:pt idx="138">
                  <c:v>1762</c:v>
                </c:pt>
                <c:pt idx="139">
                  <c:v>1761</c:v>
                </c:pt>
                <c:pt idx="140">
                  <c:v>1760</c:v>
                </c:pt>
                <c:pt idx="141">
                  <c:v>1759</c:v>
                </c:pt>
                <c:pt idx="142">
                  <c:v>1758</c:v>
                </c:pt>
                <c:pt idx="143">
                  <c:v>1757</c:v>
                </c:pt>
                <c:pt idx="144">
                  <c:v>1756</c:v>
                </c:pt>
                <c:pt idx="145">
                  <c:v>1755</c:v>
                </c:pt>
                <c:pt idx="146">
                  <c:v>1754</c:v>
                </c:pt>
                <c:pt idx="147">
                  <c:v>1753</c:v>
                </c:pt>
                <c:pt idx="148">
                  <c:v>1752</c:v>
                </c:pt>
                <c:pt idx="149">
                  <c:v>1751</c:v>
                </c:pt>
                <c:pt idx="150">
                  <c:v>1750</c:v>
                </c:pt>
                <c:pt idx="151">
                  <c:v>1749</c:v>
                </c:pt>
                <c:pt idx="152">
                  <c:v>1748</c:v>
                </c:pt>
                <c:pt idx="153">
                  <c:v>1747</c:v>
                </c:pt>
                <c:pt idx="154">
                  <c:v>1746</c:v>
                </c:pt>
                <c:pt idx="155">
                  <c:v>1745</c:v>
                </c:pt>
                <c:pt idx="156">
                  <c:v>1744</c:v>
                </c:pt>
                <c:pt idx="157">
                  <c:v>1743</c:v>
                </c:pt>
                <c:pt idx="158">
                  <c:v>1742</c:v>
                </c:pt>
                <c:pt idx="159">
                  <c:v>1741</c:v>
                </c:pt>
                <c:pt idx="160">
                  <c:v>1740</c:v>
                </c:pt>
                <c:pt idx="161">
                  <c:v>1739</c:v>
                </c:pt>
                <c:pt idx="162">
                  <c:v>1738</c:v>
                </c:pt>
                <c:pt idx="163">
                  <c:v>1737</c:v>
                </c:pt>
                <c:pt idx="164">
                  <c:v>1736</c:v>
                </c:pt>
                <c:pt idx="165">
                  <c:v>1735</c:v>
                </c:pt>
                <c:pt idx="166">
                  <c:v>1734</c:v>
                </c:pt>
                <c:pt idx="167">
                  <c:v>1733</c:v>
                </c:pt>
                <c:pt idx="168">
                  <c:v>1732</c:v>
                </c:pt>
                <c:pt idx="169">
                  <c:v>1731</c:v>
                </c:pt>
                <c:pt idx="170">
                  <c:v>1730</c:v>
                </c:pt>
                <c:pt idx="171">
                  <c:v>1729</c:v>
                </c:pt>
                <c:pt idx="172">
                  <c:v>1728</c:v>
                </c:pt>
                <c:pt idx="173">
                  <c:v>1727</c:v>
                </c:pt>
                <c:pt idx="174">
                  <c:v>1726</c:v>
                </c:pt>
                <c:pt idx="175">
                  <c:v>1725</c:v>
                </c:pt>
                <c:pt idx="176">
                  <c:v>1724</c:v>
                </c:pt>
                <c:pt idx="177">
                  <c:v>1723</c:v>
                </c:pt>
                <c:pt idx="178">
                  <c:v>1722</c:v>
                </c:pt>
                <c:pt idx="179">
                  <c:v>1721</c:v>
                </c:pt>
                <c:pt idx="180">
                  <c:v>1720</c:v>
                </c:pt>
                <c:pt idx="181">
                  <c:v>1719</c:v>
                </c:pt>
                <c:pt idx="182">
                  <c:v>1718</c:v>
                </c:pt>
                <c:pt idx="183">
                  <c:v>1717</c:v>
                </c:pt>
                <c:pt idx="184">
                  <c:v>1716</c:v>
                </c:pt>
                <c:pt idx="185">
                  <c:v>1715</c:v>
                </c:pt>
                <c:pt idx="186">
                  <c:v>1714</c:v>
                </c:pt>
                <c:pt idx="187">
                  <c:v>1713</c:v>
                </c:pt>
                <c:pt idx="188">
                  <c:v>1712</c:v>
                </c:pt>
                <c:pt idx="189">
                  <c:v>1711</c:v>
                </c:pt>
                <c:pt idx="190">
                  <c:v>1710</c:v>
                </c:pt>
                <c:pt idx="191">
                  <c:v>1709</c:v>
                </c:pt>
                <c:pt idx="192">
                  <c:v>1708</c:v>
                </c:pt>
                <c:pt idx="193">
                  <c:v>1707</c:v>
                </c:pt>
                <c:pt idx="194">
                  <c:v>1706</c:v>
                </c:pt>
                <c:pt idx="195">
                  <c:v>1705</c:v>
                </c:pt>
                <c:pt idx="196">
                  <c:v>1704</c:v>
                </c:pt>
                <c:pt idx="197">
                  <c:v>1703</c:v>
                </c:pt>
                <c:pt idx="198">
                  <c:v>1702</c:v>
                </c:pt>
                <c:pt idx="199">
                  <c:v>1701</c:v>
                </c:pt>
                <c:pt idx="200">
                  <c:v>1700</c:v>
                </c:pt>
                <c:pt idx="201">
                  <c:v>1699</c:v>
                </c:pt>
                <c:pt idx="202">
                  <c:v>1698</c:v>
                </c:pt>
                <c:pt idx="203">
                  <c:v>1697</c:v>
                </c:pt>
                <c:pt idx="204">
                  <c:v>1696</c:v>
                </c:pt>
                <c:pt idx="205">
                  <c:v>1695</c:v>
                </c:pt>
                <c:pt idx="206">
                  <c:v>1694</c:v>
                </c:pt>
                <c:pt idx="207">
                  <c:v>1693</c:v>
                </c:pt>
                <c:pt idx="208">
                  <c:v>1692</c:v>
                </c:pt>
                <c:pt idx="209">
                  <c:v>1691</c:v>
                </c:pt>
                <c:pt idx="210">
                  <c:v>1690</c:v>
                </c:pt>
                <c:pt idx="211">
                  <c:v>1689</c:v>
                </c:pt>
                <c:pt idx="212">
                  <c:v>1688</c:v>
                </c:pt>
                <c:pt idx="213">
                  <c:v>1687</c:v>
                </c:pt>
                <c:pt idx="214">
                  <c:v>1686</c:v>
                </c:pt>
                <c:pt idx="215">
                  <c:v>1685</c:v>
                </c:pt>
                <c:pt idx="216">
                  <c:v>1684</c:v>
                </c:pt>
                <c:pt idx="217">
                  <c:v>1683</c:v>
                </c:pt>
                <c:pt idx="218">
                  <c:v>1682</c:v>
                </c:pt>
                <c:pt idx="219">
                  <c:v>1681</c:v>
                </c:pt>
                <c:pt idx="220">
                  <c:v>1680</c:v>
                </c:pt>
                <c:pt idx="221">
                  <c:v>1679</c:v>
                </c:pt>
                <c:pt idx="222">
                  <c:v>1678</c:v>
                </c:pt>
                <c:pt idx="223">
                  <c:v>1677</c:v>
                </c:pt>
                <c:pt idx="224">
                  <c:v>1676</c:v>
                </c:pt>
                <c:pt idx="225">
                  <c:v>1675</c:v>
                </c:pt>
                <c:pt idx="226">
                  <c:v>1674</c:v>
                </c:pt>
                <c:pt idx="227">
                  <c:v>1673</c:v>
                </c:pt>
                <c:pt idx="228">
                  <c:v>1672</c:v>
                </c:pt>
                <c:pt idx="229">
                  <c:v>1671</c:v>
                </c:pt>
                <c:pt idx="230">
                  <c:v>1670</c:v>
                </c:pt>
                <c:pt idx="231">
                  <c:v>1669</c:v>
                </c:pt>
                <c:pt idx="232">
                  <c:v>1668</c:v>
                </c:pt>
                <c:pt idx="233">
                  <c:v>1667</c:v>
                </c:pt>
                <c:pt idx="234">
                  <c:v>1666</c:v>
                </c:pt>
                <c:pt idx="235">
                  <c:v>1665</c:v>
                </c:pt>
                <c:pt idx="236">
                  <c:v>1664</c:v>
                </c:pt>
                <c:pt idx="237">
                  <c:v>1663</c:v>
                </c:pt>
                <c:pt idx="238">
                  <c:v>1662</c:v>
                </c:pt>
                <c:pt idx="239">
                  <c:v>1661</c:v>
                </c:pt>
                <c:pt idx="240">
                  <c:v>1660</c:v>
                </c:pt>
                <c:pt idx="241">
                  <c:v>1659</c:v>
                </c:pt>
                <c:pt idx="242">
                  <c:v>1658</c:v>
                </c:pt>
                <c:pt idx="243">
                  <c:v>1657</c:v>
                </c:pt>
                <c:pt idx="244">
                  <c:v>1656</c:v>
                </c:pt>
                <c:pt idx="245">
                  <c:v>1655</c:v>
                </c:pt>
                <c:pt idx="246">
                  <c:v>1654</c:v>
                </c:pt>
                <c:pt idx="247">
                  <c:v>1653</c:v>
                </c:pt>
                <c:pt idx="248">
                  <c:v>1652</c:v>
                </c:pt>
                <c:pt idx="249">
                  <c:v>1651</c:v>
                </c:pt>
                <c:pt idx="250">
                  <c:v>1650</c:v>
                </c:pt>
                <c:pt idx="251">
                  <c:v>1649</c:v>
                </c:pt>
                <c:pt idx="252">
                  <c:v>1648</c:v>
                </c:pt>
                <c:pt idx="253">
                  <c:v>1647</c:v>
                </c:pt>
                <c:pt idx="254">
                  <c:v>1646</c:v>
                </c:pt>
                <c:pt idx="255">
                  <c:v>1645</c:v>
                </c:pt>
                <c:pt idx="256">
                  <c:v>1644</c:v>
                </c:pt>
                <c:pt idx="257">
                  <c:v>1643</c:v>
                </c:pt>
                <c:pt idx="258">
                  <c:v>1642</c:v>
                </c:pt>
                <c:pt idx="259">
                  <c:v>1641</c:v>
                </c:pt>
                <c:pt idx="260">
                  <c:v>1640</c:v>
                </c:pt>
                <c:pt idx="261">
                  <c:v>1639</c:v>
                </c:pt>
                <c:pt idx="262">
                  <c:v>1638</c:v>
                </c:pt>
                <c:pt idx="263">
                  <c:v>1637</c:v>
                </c:pt>
                <c:pt idx="264">
                  <c:v>1636</c:v>
                </c:pt>
                <c:pt idx="265">
                  <c:v>1635</c:v>
                </c:pt>
                <c:pt idx="266">
                  <c:v>1634</c:v>
                </c:pt>
                <c:pt idx="267">
                  <c:v>1633</c:v>
                </c:pt>
                <c:pt idx="268">
                  <c:v>1632</c:v>
                </c:pt>
                <c:pt idx="269">
                  <c:v>1631</c:v>
                </c:pt>
                <c:pt idx="270">
                  <c:v>1630</c:v>
                </c:pt>
                <c:pt idx="271">
                  <c:v>1629</c:v>
                </c:pt>
                <c:pt idx="272">
                  <c:v>1628</c:v>
                </c:pt>
                <c:pt idx="273">
                  <c:v>1627</c:v>
                </c:pt>
                <c:pt idx="274">
                  <c:v>1626</c:v>
                </c:pt>
                <c:pt idx="275">
                  <c:v>1625</c:v>
                </c:pt>
                <c:pt idx="276">
                  <c:v>1624</c:v>
                </c:pt>
                <c:pt idx="277">
                  <c:v>1623</c:v>
                </c:pt>
                <c:pt idx="278">
                  <c:v>1622</c:v>
                </c:pt>
                <c:pt idx="279">
                  <c:v>1621</c:v>
                </c:pt>
                <c:pt idx="280">
                  <c:v>1620</c:v>
                </c:pt>
                <c:pt idx="281">
                  <c:v>1619</c:v>
                </c:pt>
                <c:pt idx="282">
                  <c:v>1618</c:v>
                </c:pt>
                <c:pt idx="283">
                  <c:v>1617</c:v>
                </c:pt>
                <c:pt idx="284">
                  <c:v>1616</c:v>
                </c:pt>
                <c:pt idx="285">
                  <c:v>1615</c:v>
                </c:pt>
                <c:pt idx="286">
                  <c:v>1614</c:v>
                </c:pt>
                <c:pt idx="287">
                  <c:v>1613</c:v>
                </c:pt>
                <c:pt idx="288">
                  <c:v>1612</c:v>
                </c:pt>
                <c:pt idx="289">
                  <c:v>1611</c:v>
                </c:pt>
                <c:pt idx="290">
                  <c:v>1610</c:v>
                </c:pt>
                <c:pt idx="291">
                  <c:v>1609</c:v>
                </c:pt>
                <c:pt idx="292">
                  <c:v>1608</c:v>
                </c:pt>
                <c:pt idx="293">
                  <c:v>1607</c:v>
                </c:pt>
                <c:pt idx="294">
                  <c:v>1606</c:v>
                </c:pt>
                <c:pt idx="295">
                  <c:v>1605</c:v>
                </c:pt>
                <c:pt idx="296">
                  <c:v>1604</c:v>
                </c:pt>
                <c:pt idx="297">
                  <c:v>1603</c:v>
                </c:pt>
                <c:pt idx="298">
                  <c:v>1602</c:v>
                </c:pt>
                <c:pt idx="299">
                  <c:v>1601</c:v>
                </c:pt>
                <c:pt idx="300">
                  <c:v>1600</c:v>
                </c:pt>
                <c:pt idx="301">
                  <c:v>1599</c:v>
                </c:pt>
                <c:pt idx="302">
                  <c:v>1598</c:v>
                </c:pt>
                <c:pt idx="303">
                  <c:v>1597</c:v>
                </c:pt>
                <c:pt idx="304">
                  <c:v>1596</c:v>
                </c:pt>
                <c:pt idx="305">
                  <c:v>1595</c:v>
                </c:pt>
                <c:pt idx="306">
                  <c:v>1594</c:v>
                </c:pt>
                <c:pt idx="307">
                  <c:v>1593</c:v>
                </c:pt>
                <c:pt idx="308">
                  <c:v>1592</c:v>
                </c:pt>
                <c:pt idx="309">
                  <c:v>1591</c:v>
                </c:pt>
                <c:pt idx="310">
                  <c:v>1590</c:v>
                </c:pt>
                <c:pt idx="311">
                  <c:v>1589</c:v>
                </c:pt>
                <c:pt idx="312">
                  <c:v>1588</c:v>
                </c:pt>
                <c:pt idx="313">
                  <c:v>1587</c:v>
                </c:pt>
                <c:pt idx="314">
                  <c:v>1586</c:v>
                </c:pt>
                <c:pt idx="315">
                  <c:v>1585</c:v>
                </c:pt>
                <c:pt idx="316">
                  <c:v>1584</c:v>
                </c:pt>
                <c:pt idx="317">
                  <c:v>1583</c:v>
                </c:pt>
                <c:pt idx="318">
                  <c:v>1582</c:v>
                </c:pt>
                <c:pt idx="319">
                  <c:v>1581</c:v>
                </c:pt>
                <c:pt idx="320">
                  <c:v>1580</c:v>
                </c:pt>
                <c:pt idx="321">
                  <c:v>1579</c:v>
                </c:pt>
                <c:pt idx="322">
                  <c:v>1578</c:v>
                </c:pt>
                <c:pt idx="323">
                  <c:v>1577</c:v>
                </c:pt>
                <c:pt idx="324">
                  <c:v>1576</c:v>
                </c:pt>
                <c:pt idx="325">
                  <c:v>1575</c:v>
                </c:pt>
                <c:pt idx="326">
                  <c:v>1574</c:v>
                </c:pt>
                <c:pt idx="327">
                  <c:v>1573</c:v>
                </c:pt>
                <c:pt idx="328">
                  <c:v>1572</c:v>
                </c:pt>
                <c:pt idx="329">
                  <c:v>1571</c:v>
                </c:pt>
                <c:pt idx="330">
                  <c:v>1570</c:v>
                </c:pt>
                <c:pt idx="331">
                  <c:v>1569</c:v>
                </c:pt>
                <c:pt idx="332">
                  <c:v>1568</c:v>
                </c:pt>
                <c:pt idx="333">
                  <c:v>1567</c:v>
                </c:pt>
                <c:pt idx="334">
                  <c:v>1566</c:v>
                </c:pt>
                <c:pt idx="335">
                  <c:v>1565</c:v>
                </c:pt>
                <c:pt idx="336">
                  <c:v>1564</c:v>
                </c:pt>
                <c:pt idx="337">
                  <c:v>1563</c:v>
                </c:pt>
                <c:pt idx="338">
                  <c:v>1562</c:v>
                </c:pt>
                <c:pt idx="339">
                  <c:v>1561</c:v>
                </c:pt>
                <c:pt idx="340">
                  <c:v>1560</c:v>
                </c:pt>
                <c:pt idx="341">
                  <c:v>1559</c:v>
                </c:pt>
                <c:pt idx="342">
                  <c:v>1558</c:v>
                </c:pt>
                <c:pt idx="343">
                  <c:v>1557</c:v>
                </c:pt>
                <c:pt idx="344">
                  <c:v>1556</c:v>
                </c:pt>
                <c:pt idx="345">
                  <c:v>1555</c:v>
                </c:pt>
                <c:pt idx="346">
                  <c:v>1554</c:v>
                </c:pt>
                <c:pt idx="347">
                  <c:v>1553</c:v>
                </c:pt>
                <c:pt idx="348">
                  <c:v>1552</c:v>
                </c:pt>
                <c:pt idx="349">
                  <c:v>1551</c:v>
                </c:pt>
                <c:pt idx="350">
                  <c:v>1550</c:v>
                </c:pt>
                <c:pt idx="351">
                  <c:v>1549</c:v>
                </c:pt>
                <c:pt idx="352">
                  <c:v>1548</c:v>
                </c:pt>
                <c:pt idx="353">
                  <c:v>1547</c:v>
                </c:pt>
                <c:pt idx="354">
                  <c:v>1546</c:v>
                </c:pt>
                <c:pt idx="355">
                  <c:v>1545</c:v>
                </c:pt>
                <c:pt idx="356">
                  <c:v>1544</c:v>
                </c:pt>
                <c:pt idx="357">
                  <c:v>1543</c:v>
                </c:pt>
                <c:pt idx="358">
                  <c:v>1542</c:v>
                </c:pt>
                <c:pt idx="359">
                  <c:v>1541</c:v>
                </c:pt>
                <c:pt idx="360">
                  <c:v>1540</c:v>
                </c:pt>
                <c:pt idx="361">
                  <c:v>1539</c:v>
                </c:pt>
                <c:pt idx="362">
                  <c:v>1538</c:v>
                </c:pt>
                <c:pt idx="363">
                  <c:v>1537</c:v>
                </c:pt>
                <c:pt idx="364">
                  <c:v>1536</c:v>
                </c:pt>
                <c:pt idx="365">
                  <c:v>1535</c:v>
                </c:pt>
                <c:pt idx="366">
                  <c:v>1534</c:v>
                </c:pt>
                <c:pt idx="367">
                  <c:v>1533</c:v>
                </c:pt>
                <c:pt idx="368">
                  <c:v>1532</c:v>
                </c:pt>
                <c:pt idx="369">
                  <c:v>1531</c:v>
                </c:pt>
                <c:pt idx="370">
                  <c:v>1530</c:v>
                </c:pt>
                <c:pt idx="371">
                  <c:v>1529</c:v>
                </c:pt>
                <c:pt idx="372">
                  <c:v>1528</c:v>
                </c:pt>
                <c:pt idx="373">
                  <c:v>1527</c:v>
                </c:pt>
                <c:pt idx="374">
                  <c:v>1526</c:v>
                </c:pt>
                <c:pt idx="375">
                  <c:v>1525</c:v>
                </c:pt>
                <c:pt idx="376">
                  <c:v>1524</c:v>
                </c:pt>
                <c:pt idx="377">
                  <c:v>1523</c:v>
                </c:pt>
                <c:pt idx="378">
                  <c:v>1522</c:v>
                </c:pt>
                <c:pt idx="379">
                  <c:v>1521</c:v>
                </c:pt>
                <c:pt idx="380">
                  <c:v>1520</c:v>
                </c:pt>
                <c:pt idx="381">
                  <c:v>1519</c:v>
                </c:pt>
                <c:pt idx="382">
                  <c:v>1518</c:v>
                </c:pt>
                <c:pt idx="383">
                  <c:v>1517</c:v>
                </c:pt>
                <c:pt idx="384">
                  <c:v>1516</c:v>
                </c:pt>
                <c:pt idx="385">
                  <c:v>1515</c:v>
                </c:pt>
                <c:pt idx="386">
                  <c:v>1514</c:v>
                </c:pt>
                <c:pt idx="387">
                  <c:v>1513</c:v>
                </c:pt>
                <c:pt idx="388">
                  <c:v>1512</c:v>
                </c:pt>
                <c:pt idx="389">
                  <c:v>1511</c:v>
                </c:pt>
                <c:pt idx="390">
                  <c:v>1510</c:v>
                </c:pt>
                <c:pt idx="391">
                  <c:v>1509</c:v>
                </c:pt>
                <c:pt idx="392">
                  <c:v>1508</c:v>
                </c:pt>
                <c:pt idx="393">
                  <c:v>1507</c:v>
                </c:pt>
                <c:pt idx="394">
                  <c:v>1506</c:v>
                </c:pt>
                <c:pt idx="395">
                  <c:v>1505</c:v>
                </c:pt>
                <c:pt idx="396">
                  <c:v>1504</c:v>
                </c:pt>
                <c:pt idx="397">
                  <c:v>1503</c:v>
                </c:pt>
                <c:pt idx="398">
                  <c:v>1502</c:v>
                </c:pt>
                <c:pt idx="399">
                  <c:v>1501</c:v>
                </c:pt>
                <c:pt idx="400">
                  <c:v>1500</c:v>
                </c:pt>
                <c:pt idx="401">
                  <c:v>1499</c:v>
                </c:pt>
                <c:pt idx="402">
                  <c:v>1498</c:v>
                </c:pt>
                <c:pt idx="403">
                  <c:v>1497</c:v>
                </c:pt>
                <c:pt idx="404">
                  <c:v>1496</c:v>
                </c:pt>
                <c:pt idx="405">
                  <c:v>1495</c:v>
                </c:pt>
                <c:pt idx="406">
                  <c:v>1494</c:v>
                </c:pt>
                <c:pt idx="407">
                  <c:v>1493</c:v>
                </c:pt>
                <c:pt idx="408">
                  <c:v>1492</c:v>
                </c:pt>
                <c:pt idx="409">
                  <c:v>1491</c:v>
                </c:pt>
                <c:pt idx="410">
                  <c:v>1490</c:v>
                </c:pt>
                <c:pt idx="411">
                  <c:v>1489</c:v>
                </c:pt>
                <c:pt idx="412">
                  <c:v>1488</c:v>
                </c:pt>
                <c:pt idx="413">
                  <c:v>1487</c:v>
                </c:pt>
                <c:pt idx="414">
                  <c:v>1486</c:v>
                </c:pt>
                <c:pt idx="415">
                  <c:v>1485</c:v>
                </c:pt>
                <c:pt idx="416">
                  <c:v>1484</c:v>
                </c:pt>
                <c:pt idx="417">
                  <c:v>1483</c:v>
                </c:pt>
                <c:pt idx="418">
                  <c:v>1482</c:v>
                </c:pt>
                <c:pt idx="419">
                  <c:v>1481</c:v>
                </c:pt>
                <c:pt idx="420">
                  <c:v>1480</c:v>
                </c:pt>
                <c:pt idx="421">
                  <c:v>1479</c:v>
                </c:pt>
                <c:pt idx="422">
                  <c:v>1478</c:v>
                </c:pt>
                <c:pt idx="423">
                  <c:v>1477</c:v>
                </c:pt>
                <c:pt idx="424">
                  <c:v>1476</c:v>
                </c:pt>
                <c:pt idx="425">
                  <c:v>1475</c:v>
                </c:pt>
                <c:pt idx="426">
                  <c:v>1474</c:v>
                </c:pt>
                <c:pt idx="427">
                  <c:v>1473</c:v>
                </c:pt>
                <c:pt idx="428">
                  <c:v>1472</c:v>
                </c:pt>
                <c:pt idx="429">
                  <c:v>1471</c:v>
                </c:pt>
                <c:pt idx="430">
                  <c:v>1470</c:v>
                </c:pt>
                <c:pt idx="431">
                  <c:v>1469</c:v>
                </c:pt>
                <c:pt idx="432">
                  <c:v>1468</c:v>
                </c:pt>
                <c:pt idx="433">
                  <c:v>1467</c:v>
                </c:pt>
                <c:pt idx="434">
                  <c:v>1466</c:v>
                </c:pt>
                <c:pt idx="435">
                  <c:v>1465</c:v>
                </c:pt>
                <c:pt idx="436">
                  <c:v>1464</c:v>
                </c:pt>
                <c:pt idx="437">
                  <c:v>1463</c:v>
                </c:pt>
                <c:pt idx="438">
                  <c:v>1462</c:v>
                </c:pt>
                <c:pt idx="439">
                  <c:v>1461</c:v>
                </c:pt>
                <c:pt idx="440">
                  <c:v>1460</c:v>
                </c:pt>
                <c:pt idx="441">
                  <c:v>1459</c:v>
                </c:pt>
                <c:pt idx="442">
                  <c:v>1458</c:v>
                </c:pt>
                <c:pt idx="443">
                  <c:v>1457</c:v>
                </c:pt>
                <c:pt idx="444">
                  <c:v>1456</c:v>
                </c:pt>
                <c:pt idx="445">
                  <c:v>1455</c:v>
                </c:pt>
                <c:pt idx="446">
                  <c:v>1454</c:v>
                </c:pt>
                <c:pt idx="447">
                  <c:v>1453</c:v>
                </c:pt>
                <c:pt idx="448">
                  <c:v>1452</c:v>
                </c:pt>
                <c:pt idx="449">
                  <c:v>1451</c:v>
                </c:pt>
                <c:pt idx="450">
                  <c:v>1450</c:v>
                </c:pt>
                <c:pt idx="451">
                  <c:v>1449</c:v>
                </c:pt>
                <c:pt idx="452">
                  <c:v>1448</c:v>
                </c:pt>
                <c:pt idx="453">
                  <c:v>1447</c:v>
                </c:pt>
                <c:pt idx="454">
                  <c:v>1446</c:v>
                </c:pt>
                <c:pt idx="455">
                  <c:v>1445</c:v>
                </c:pt>
                <c:pt idx="456">
                  <c:v>1444</c:v>
                </c:pt>
                <c:pt idx="457">
                  <c:v>1443</c:v>
                </c:pt>
                <c:pt idx="458">
                  <c:v>1442</c:v>
                </c:pt>
                <c:pt idx="459">
                  <c:v>1441</c:v>
                </c:pt>
                <c:pt idx="460">
                  <c:v>1440</c:v>
                </c:pt>
                <c:pt idx="461">
                  <c:v>1439</c:v>
                </c:pt>
                <c:pt idx="462">
                  <c:v>1438</c:v>
                </c:pt>
                <c:pt idx="463">
                  <c:v>1437</c:v>
                </c:pt>
                <c:pt idx="464">
                  <c:v>1436</c:v>
                </c:pt>
                <c:pt idx="465">
                  <c:v>1435</c:v>
                </c:pt>
                <c:pt idx="466">
                  <c:v>1434</c:v>
                </c:pt>
                <c:pt idx="467">
                  <c:v>1433</c:v>
                </c:pt>
                <c:pt idx="468">
                  <c:v>1432</c:v>
                </c:pt>
                <c:pt idx="469">
                  <c:v>1431</c:v>
                </c:pt>
                <c:pt idx="470">
                  <c:v>1430</c:v>
                </c:pt>
                <c:pt idx="471">
                  <c:v>1429</c:v>
                </c:pt>
                <c:pt idx="472">
                  <c:v>1428</c:v>
                </c:pt>
                <c:pt idx="473">
                  <c:v>1427</c:v>
                </c:pt>
                <c:pt idx="474">
                  <c:v>1426</c:v>
                </c:pt>
                <c:pt idx="475">
                  <c:v>1425</c:v>
                </c:pt>
                <c:pt idx="476">
                  <c:v>1424</c:v>
                </c:pt>
                <c:pt idx="477">
                  <c:v>1423</c:v>
                </c:pt>
                <c:pt idx="478">
                  <c:v>1422</c:v>
                </c:pt>
                <c:pt idx="479">
                  <c:v>1421</c:v>
                </c:pt>
                <c:pt idx="480">
                  <c:v>1420</c:v>
                </c:pt>
                <c:pt idx="481">
                  <c:v>1419</c:v>
                </c:pt>
                <c:pt idx="482">
                  <c:v>1418</c:v>
                </c:pt>
                <c:pt idx="483">
                  <c:v>1417</c:v>
                </c:pt>
                <c:pt idx="484">
                  <c:v>1416</c:v>
                </c:pt>
                <c:pt idx="485">
                  <c:v>1415</c:v>
                </c:pt>
                <c:pt idx="486">
                  <c:v>1414</c:v>
                </c:pt>
                <c:pt idx="487">
                  <c:v>1413</c:v>
                </c:pt>
                <c:pt idx="488">
                  <c:v>1412</c:v>
                </c:pt>
                <c:pt idx="489">
                  <c:v>1411</c:v>
                </c:pt>
                <c:pt idx="490">
                  <c:v>1410</c:v>
                </c:pt>
                <c:pt idx="491">
                  <c:v>1409</c:v>
                </c:pt>
                <c:pt idx="492">
                  <c:v>1408</c:v>
                </c:pt>
                <c:pt idx="493">
                  <c:v>1407</c:v>
                </c:pt>
                <c:pt idx="494">
                  <c:v>1406</c:v>
                </c:pt>
                <c:pt idx="495">
                  <c:v>1405</c:v>
                </c:pt>
                <c:pt idx="496">
                  <c:v>1404</c:v>
                </c:pt>
                <c:pt idx="497">
                  <c:v>1403</c:v>
                </c:pt>
                <c:pt idx="498">
                  <c:v>1402</c:v>
                </c:pt>
                <c:pt idx="499">
                  <c:v>1401</c:v>
                </c:pt>
                <c:pt idx="500">
                  <c:v>1400</c:v>
                </c:pt>
              </c:numCache>
            </c:numRef>
          </c:cat>
          <c:val>
            <c:numRef>
              <c:f>'Alps Moraine'!$V$111:$V$611</c:f>
              <c:numCache>
                <c:formatCode>General</c:formatCode>
                <c:ptCount val="501"/>
                <c:pt idx="0">
                  <c:v>585.68100000000004</c:v>
                </c:pt>
                <c:pt idx="1">
                  <c:v>547.30999999999995</c:v>
                </c:pt>
                <c:pt idx="2">
                  <c:v>483.10399999999998</c:v>
                </c:pt>
                <c:pt idx="3">
                  <c:v>492.50599999999997</c:v>
                </c:pt>
                <c:pt idx="4">
                  <c:v>467.51499999999999</c:v>
                </c:pt>
                <c:pt idx="5">
                  <c:v>479.12700000000001</c:v>
                </c:pt>
                <c:pt idx="6">
                  <c:v>552.13199999999995</c:v>
                </c:pt>
                <c:pt idx="7">
                  <c:v>449.55500000000001</c:v>
                </c:pt>
                <c:pt idx="8">
                  <c:v>463.37599999999998</c:v>
                </c:pt>
                <c:pt idx="9">
                  <c:v>449.67500000000001</c:v>
                </c:pt>
                <c:pt idx="10">
                  <c:v>509.02</c:v>
                </c:pt>
                <c:pt idx="11">
                  <c:v>502.10899999999998</c:v>
                </c:pt>
                <c:pt idx="12">
                  <c:v>487.04199999999997</c:v>
                </c:pt>
                <c:pt idx="13">
                  <c:v>530.47500000000002</c:v>
                </c:pt>
                <c:pt idx="14">
                  <c:v>518.58199999999999</c:v>
                </c:pt>
                <c:pt idx="15">
                  <c:v>496.88600000000002</c:v>
                </c:pt>
                <c:pt idx="16">
                  <c:v>441.68</c:v>
                </c:pt>
                <c:pt idx="17">
                  <c:v>518.62300000000005</c:v>
                </c:pt>
                <c:pt idx="18">
                  <c:v>455.50099999999998</c:v>
                </c:pt>
                <c:pt idx="19">
                  <c:v>483.10399999999998</c:v>
                </c:pt>
                <c:pt idx="20">
                  <c:v>523.404</c:v>
                </c:pt>
                <c:pt idx="21">
                  <c:v>463.577</c:v>
                </c:pt>
                <c:pt idx="22">
                  <c:v>553.73900000000003</c:v>
                </c:pt>
                <c:pt idx="23">
                  <c:v>538.10900000000004</c:v>
                </c:pt>
                <c:pt idx="24">
                  <c:v>526.49800000000005</c:v>
                </c:pt>
                <c:pt idx="25">
                  <c:v>552.13199999999995</c:v>
                </c:pt>
                <c:pt idx="26">
                  <c:v>502.31</c:v>
                </c:pt>
                <c:pt idx="27">
                  <c:v>476.67599999999999</c:v>
                </c:pt>
                <c:pt idx="28">
                  <c:v>526.096</c:v>
                </c:pt>
                <c:pt idx="29">
                  <c:v>688.25800000000004</c:v>
                </c:pt>
                <c:pt idx="30">
                  <c:v>534.37300000000005</c:v>
                </c:pt>
                <c:pt idx="31">
                  <c:v>562.01599999999996</c:v>
                </c:pt>
                <c:pt idx="32">
                  <c:v>436.29599999999999</c:v>
                </c:pt>
                <c:pt idx="33">
                  <c:v>455.50099999999998</c:v>
                </c:pt>
                <c:pt idx="34">
                  <c:v>522.55999999999995</c:v>
                </c:pt>
                <c:pt idx="35">
                  <c:v>479.12700000000001</c:v>
                </c:pt>
                <c:pt idx="36">
                  <c:v>504.96199999999999</c:v>
                </c:pt>
                <c:pt idx="37">
                  <c:v>530.03300000000002</c:v>
                </c:pt>
                <c:pt idx="38">
                  <c:v>494.91699999999997</c:v>
                </c:pt>
                <c:pt idx="39">
                  <c:v>467.47500000000002</c:v>
                </c:pt>
                <c:pt idx="40">
                  <c:v>469.84500000000003</c:v>
                </c:pt>
                <c:pt idx="41">
                  <c:v>478.00200000000001</c:v>
                </c:pt>
                <c:pt idx="42">
                  <c:v>480.97500000000002</c:v>
                </c:pt>
                <c:pt idx="43">
                  <c:v>496.685</c:v>
                </c:pt>
                <c:pt idx="44">
                  <c:v>504.31900000000002</c:v>
                </c:pt>
                <c:pt idx="45">
                  <c:v>475.59100000000001</c:v>
                </c:pt>
                <c:pt idx="46">
                  <c:v>501.06400000000002</c:v>
                </c:pt>
                <c:pt idx="47">
                  <c:v>465.34500000000003</c:v>
                </c:pt>
                <c:pt idx="48">
                  <c:v>496.92599999999999</c:v>
                </c:pt>
                <c:pt idx="49">
                  <c:v>474.62700000000001</c:v>
                </c:pt>
                <c:pt idx="50">
                  <c:v>493.029</c:v>
                </c:pt>
                <c:pt idx="51">
                  <c:v>481.13600000000002</c:v>
                </c:pt>
                <c:pt idx="52">
                  <c:v>494.91699999999997</c:v>
                </c:pt>
                <c:pt idx="53">
                  <c:v>477.19799999999998</c:v>
                </c:pt>
                <c:pt idx="54">
                  <c:v>483.10399999999998</c:v>
                </c:pt>
                <c:pt idx="55">
                  <c:v>489.01100000000002</c:v>
                </c:pt>
                <c:pt idx="56">
                  <c:v>528.46600000000001</c:v>
                </c:pt>
                <c:pt idx="57">
                  <c:v>510.70699999999999</c:v>
                </c:pt>
                <c:pt idx="58">
                  <c:v>487.04199999999997</c:v>
                </c:pt>
                <c:pt idx="59">
                  <c:v>498.29199999999997</c:v>
                </c:pt>
                <c:pt idx="60">
                  <c:v>496.88600000000002</c:v>
                </c:pt>
                <c:pt idx="61">
                  <c:v>477.19799999999998</c:v>
                </c:pt>
                <c:pt idx="62">
                  <c:v>433.80500000000001</c:v>
                </c:pt>
                <c:pt idx="63">
                  <c:v>449.55500000000001</c:v>
                </c:pt>
                <c:pt idx="64">
                  <c:v>455.58199999999999</c:v>
                </c:pt>
                <c:pt idx="65">
                  <c:v>470.93</c:v>
                </c:pt>
                <c:pt idx="66">
                  <c:v>502.83199999999999</c:v>
                </c:pt>
                <c:pt idx="67">
                  <c:v>516.05100000000004</c:v>
                </c:pt>
                <c:pt idx="68">
                  <c:v>536.38199999999995</c:v>
                </c:pt>
                <c:pt idx="69">
                  <c:v>773.07600000000002</c:v>
                </c:pt>
                <c:pt idx="70">
                  <c:v>483.10399999999998</c:v>
                </c:pt>
                <c:pt idx="71">
                  <c:v>485.07299999999998</c:v>
                </c:pt>
                <c:pt idx="72">
                  <c:v>498.89499999999998</c:v>
                </c:pt>
                <c:pt idx="73">
                  <c:v>538.35</c:v>
                </c:pt>
                <c:pt idx="74">
                  <c:v>575.83699999999999</c:v>
                </c:pt>
                <c:pt idx="75">
                  <c:v>536.34199999999998</c:v>
                </c:pt>
                <c:pt idx="76">
                  <c:v>554.14099999999996</c:v>
                </c:pt>
                <c:pt idx="77">
                  <c:v>623.89200000000005</c:v>
                </c:pt>
                <c:pt idx="78">
                  <c:v>489.01100000000002</c:v>
                </c:pt>
                <c:pt idx="79">
                  <c:v>599.50300000000004</c:v>
                </c:pt>
                <c:pt idx="80">
                  <c:v>544.45799999999997</c:v>
                </c:pt>
                <c:pt idx="81">
                  <c:v>459.399</c:v>
                </c:pt>
                <c:pt idx="82">
                  <c:v>593.63699999999994</c:v>
                </c:pt>
                <c:pt idx="83">
                  <c:v>489.01100000000002</c:v>
                </c:pt>
                <c:pt idx="84">
                  <c:v>536.34199999999998</c:v>
                </c:pt>
                <c:pt idx="85">
                  <c:v>546.46699999999998</c:v>
                </c:pt>
                <c:pt idx="86">
                  <c:v>513.721</c:v>
                </c:pt>
                <c:pt idx="87">
                  <c:v>430.91199999999998</c:v>
                </c:pt>
                <c:pt idx="88">
                  <c:v>485.07299999999998</c:v>
                </c:pt>
                <c:pt idx="89">
                  <c:v>467.31400000000002</c:v>
                </c:pt>
                <c:pt idx="90">
                  <c:v>494.91699999999997</c:v>
                </c:pt>
                <c:pt idx="91">
                  <c:v>534.37300000000005</c:v>
                </c:pt>
                <c:pt idx="92">
                  <c:v>530.51599999999996</c:v>
                </c:pt>
                <c:pt idx="93">
                  <c:v>554.101</c:v>
                </c:pt>
                <c:pt idx="94">
                  <c:v>559.56500000000005</c:v>
                </c:pt>
                <c:pt idx="95">
                  <c:v>530.03300000000002</c:v>
                </c:pt>
                <c:pt idx="96">
                  <c:v>457.63099999999997</c:v>
                </c:pt>
                <c:pt idx="97">
                  <c:v>463.37599999999998</c:v>
                </c:pt>
                <c:pt idx="98">
                  <c:v>473.22</c:v>
                </c:pt>
                <c:pt idx="99">
                  <c:v>469.28300000000002</c:v>
                </c:pt>
                <c:pt idx="100">
                  <c:v>485.07299999999998</c:v>
                </c:pt>
                <c:pt idx="101">
                  <c:v>473.22</c:v>
                </c:pt>
                <c:pt idx="102">
                  <c:v>508.73899999999998</c:v>
                </c:pt>
                <c:pt idx="103">
                  <c:v>544.25699999999995</c:v>
                </c:pt>
                <c:pt idx="104">
                  <c:v>485.31400000000002</c:v>
                </c:pt>
                <c:pt idx="105">
                  <c:v>590.101</c:v>
                </c:pt>
                <c:pt idx="106">
                  <c:v>520.59100000000001</c:v>
                </c:pt>
                <c:pt idx="107">
                  <c:v>463.37599999999998</c:v>
                </c:pt>
                <c:pt idx="108">
                  <c:v>479.12700000000001</c:v>
                </c:pt>
                <c:pt idx="109">
                  <c:v>485.07299999999998</c:v>
                </c:pt>
                <c:pt idx="110">
                  <c:v>479.12700000000001</c:v>
                </c:pt>
                <c:pt idx="111">
                  <c:v>479.16699999999997</c:v>
                </c:pt>
                <c:pt idx="112">
                  <c:v>573.90899999999999</c:v>
                </c:pt>
                <c:pt idx="113">
                  <c:v>634.98099999999999</c:v>
                </c:pt>
                <c:pt idx="114">
                  <c:v>500.863</c:v>
                </c:pt>
                <c:pt idx="115">
                  <c:v>627.10599999999999</c:v>
                </c:pt>
                <c:pt idx="116">
                  <c:v>543.69399999999996</c:v>
                </c:pt>
                <c:pt idx="117">
                  <c:v>496.88600000000002</c:v>
                </c:pt>
                <c:pt idx="118">
                  <c:v>520.51099999999997</c:v>
                </c:pt>
                <c:pt idx="119">
                  <c:v>484.35</c:v>
                </c:pt>
                <c:pt idx="120">
                  <c:v>490.81900000000002</c:v>
                </c:pt>
                <c:pt idx="121">
                  <c:v>467.99700000000001</c:v>
                </c:pt>
                <c:pt idx="122">
                  <c:v>477.15800000000002</c:v>
                </c:pt>
                <c:pt idx="123">
                  <c:v>506.77</c:v>
                </c:pt>
                <c:pt idx="124">
                  <c:v>526.49800000000005</c:v>
                </c:pt>
                <c:pt idx="125">
                  <c:v>522.6</c:v>
                </c:pt>
                <c:pt idx="126">
                  <c:v>516.61400000000003</c:v>
                </c:pt>
                <c:pt idx="127">
                  <c:v>489.01100000000002</c:v>
                </c:pt>
                <c:pt idx="128">
                  <c:v>583.71299999999997</c:v>
                </c:pt>
                <c:pt idx="129">
                  <c:v>556.27</c:v>
                </c:pt>
                <c:pt idx="130">
                  <c:v>504.80099999999999</c:v>
                </c:pt>
                <c:pt idx="131">
                  <c:v>433.76499999999999</c:v>
                </c:pt>
                <c:pt idx="132">
                  <c:v>487.04199999999997</c:v>
                </c:pt>
                <c:pt idx="133">
                  <c:v>489.01100000000002</c:v>
                </c:pt>
                <c:pt idx="134">
                  <c:v>510.70699999999999</c:v>
                </c:pt>
                <c:pt idx="135">
                  <c:v>502.39</c:v>
                </c:pt>
                <c:pt idx="136">
                  <c:v>466.59100000000001</c:v>
                </c:pt>
                <c:pt idx="137">
                  <c:v>558.31899999999996</c:v>
                </c:pt>
                <c:pt idx="138">
                  <c:v>487.04199999999997</c:v>
                </c:pt>
                <c:pt idx="139">
                  <c:v>560.08699999999999</c:v>
                </c:pt>
                <c:pt idx="140">
                  <c:v>544.25699999999995</c:v>
                </c:pt>
                <c:pt idx="141">
                  <c:v>439.67099999999999</c:v>
                </c:pt>
                <c:pt idx="142">
                  <c:v>489.01100000000002</c:v>
                </c:pt>
                <c:pt idx="143">
                  <c:v>467.31400000000002</c:v>
                </c:pt>
                <c:pt idx="144">
                  <c:v>585.19899999999996</c:v>
                </c:pt>
                <c:pt idx="145">
                  <c:v>431.83600000000001</c:v>
                </c:pt>
                <c:pt idx="146">
                  <c:v>461.40800000000002</c:v>
                </c:pt>
                <c:pt idx="147">
                  <c:v>441.68</c:v>
                </c:pt>
                <c:pt idx="148">
                  <c:v>453.49200000000002</c:v>
                </c:pt>
                <c:pt idx="149">
                  <c:v>451.524</c:v>
                </c:pt>
                <c:pt idx="150">
                  <c:v>510.70699999999999</c:v>
                </c:pt>
                <c:pt idx="151">
                  <c:v>484.75200000000001</c:v>
                </c:pt>
                <c:pt idx="152">
                  <c:v>486.399</c:v>
                </c:pt>
                <c:pt idx="153">
                  <c:v>502.27</c:v>
                </c:pt>
                <c:pt idx="154">
                  <c:v>502.83199999999999</c:v>
                </c:pt>
                <c:pt idx="155">
                  <c:v>516.05100000000004</c:v>
                </c:pt>
                <c:pt idx="156">
                  <c:v>453.53300000000002</c:v>
                </c:pt>
                <c:pt idx="157">
                  <c:v>518.86400000000003</c:v>
                </c:pt>
                <c:pt idx="158">
                  <c:v>532.404</c:v>
                </c:pt>
                <c:pt idx="159">
                  <c:v>520.59100000000001</c:v>
                </c:pt>
                <c:pt idx="160">
                  <c:v>485.07299999999998</c:v>
                </c:pt>
                <c:pt idx="161">
                  <c:v>449.59500000000003</c:v>
                </c:pt>
                <c:pt idx="162">
                  <c:v>457.47</c:v>
                </c:pt>
                <c:pt idx="163">
                  <c:v>469.32299999999998</c:v>
                </c:pt>
                <c:pt idx="164">
                  <c:v>508.45699999999999</c:v>
                </c:pt>
                <c:pt idx="165">
                  <c:v>522.6</c:v>
                </c:pt>
                <c:pt idx="166">
                  <c:v>497.68900000000002</c:v>
                </c:pt>
                <c:pt idx="167">
                  <c:v>528.58699999999999</c:v>
                </c:pt>
                <c:pt idx="168">
                  <c:v>499.05500000000001</c:v>
                </c:pt>
                <c:pt idx="169">
                  <c:v>487.80500000000001</c:v>
                </c:pt>
                <c:pt idx="170">
                  <c:v>481.13600000000002</c:v>
                </c:pt>
                <c:pt idx="171">
                  <c:v>563.98500000000001</c:v>
                </c:pt>
                <c:pt idx="172">
                  <c:v>633.01199999999994</c:v>
                </c:pt>
                <c:pt idx="173">
                  <c:v>427.858</c:v>
                </c:pt>
                <c:pt idx="174">
                  <c:v>562.01599999999996</c:v>
                </c:pt>
                <c:pt idx="175">
                  <c:v>491.02</c:v>
                </c:pt>
                <c:pt idx="176">
                  <c:v>465.34500000000003</c:v>
                </c:pt>
                <c:pt idx="177">
                  <c:v>464.26</c:v>
                </c:pt>
                <c:pt idx="178">
                  <c:v>500.42200000000003</c:v>
                </c:pt>
                <c:pt idx="179">
                  <c:v>557.154</c:v>
                </c:pt>
                <c:pt idx="180">
                  <c:v>494.87700000000001</c:v>
                </c:pt>
                <c:pt idx="181">
                  <c:v>480.25200000000001</c:v>
                </c:pt>
                <c:pt idx="182">
                  <c:v>561.21199999999999</c:v>
                </c:pt>
                <c:pt idx="183">
                  <c:v>544.25699999999995</c:v>
                </c:pt>
                <c:pt idx="184">
                  <c:v>566.51599999999996</c:v>
                </c:pt>
                <c:pt idx="185">
                  <c:v>536.54200000000003</c:v>
                </c:pt>
                <c:pt idx="186">
                  <c:v>567.80200000000002</c:v>
                </c:pt>
                <c:pt idx="187">
                  <c:v>487.04199999999997</c:v>
                </c:pt>
                <c:pt idx="188">
                  <c:v>599.50300000000004</c:v>
                </c:pt>
                <c:pt idx="189">
                  <c:v>524.08699999999999</c:v>
                </c:pt>
                <c:pt idx="190">
                  <c:v>469.28300000000002</c:v>
                </c:pt>
                <c:pt idx="191">
                  <c:v>471.25200000000001</c:v>
                </c:pt>
                <c:pt idx="192">
                  <c:v>583.71299999999997</c:v>
                </c:pt>
                <c:pt idx="193">
                  <c:v>526.05600000000004</c:v>
                </c:pt>
                <c:pt idx="194">
                  <c:v>524.529</c:v>
                </c:pt>
                <c:pt idx="195">
                  <c:v>633.01199999999994</c:v>
                </c:pt>
                <c:pt idx="196">
                  <c:v>522.6</c:v>
                </c:pt>
                <c:pt idx="197">
                  <c:v>552.25199999999995</c:v>
                </c:pt>
                <c:pt idx="198">
                  <c:v>453.01</c:v>
                </c:pt>
                <c:pt idx="199">
                  <c:v>487.92599999999999</c:v>
                </c:pt>
                <c:pt idx="200">
                  <c:v>474.74700000000001</c:v>
                </c:pt>
                <c:pt idx="201">
                  <c:v>525.21199999999999</c:v>
                </c:pt>
                <c:pt idx="202">
                  <c:v>473.62200000000001</c:v>
                </c:pt>
                <c:pt idx="203">
                  <c:v>511.10899999999998</c:v>
                </c:pt>
                <c:pt idx="204">
                  <c:v>487.363</c:v>
                </c:pt>
                <c:pt idx="205">
                  <c:v>537.74800000000005</c:v>
                </c:pt>
                <c:pt idx="206">
                  <c:v>489.01100000000002</c:v>
                </c:pt>
                <c:pt idx="207">
                  <c:v>491.02</c:v>
                </c:pt>
                <c:pt idx="208">
                  <c:v>470.08600000000001</c:v>
                </c:pt>
                <c:pt idx="209">
                  <c:v>506.77</c:v>
                </c:pt>
                <c:pt idx="210">
                  <c:v>640.92700000000002</c:v>
                </c:pt>
                <c:pt idx="211">
                  <c:v>465.34500000000003</c:v>
                </c:pt>
                <c:pt idx="212">
                  <c:v>497.36799999999999</c:v>
                </c:pt>
                <c:pt idx="213">
                  <c:v>587.24800000000005</c:v>
                </c:pt>
                <c:pt idx="214">
                  <c:v>463.37599999999998</c:v>
                </c:pt>
                <c:pt idx="215">
                  <c:v>531.92200000000003</c:v>
                </c:pt>
                <c:pt idx="216">
                  <c:v>485.15300000000002</c:v>
                </c:pt>
                <c:pt idx="217">
                  <c:v>506.77</c:v>
                </c:pt>
                <c:pt idx="218">
                  <c:v>491.54199999999997</c:v>
                </c:pt>
                <c:pt idx="219">
                  <c:v>525.21199999999999</c:v>
                </c:pt>
                <c:pt idx="220">
                  <c:v>463.37599999999998</c:v>
                </c:pt>
                <c:pt idx="221">
                  <c:v>442.041</c:v>
                </c:pt>
                <c:pt idx="222">
                  <c:v>468.72</c:v>
                </c:pt>
                <c:pt idx="223">
                  <c:v>459.399</c:v>
                </c:pt>
                <c:pt idx="224">
                  <c:v>461.40800000000002</c:v>
                </c:pt>
                <c:pt idx="225">
                  <c:v>441.19799999999998</c:v>
                </c:pt>
                <c:pt idx="226">
                  <c:v>514.72500000000002</c:v>
                </c:pt>
                <c:pt idx="227">
                  <c:v>479.16699999999997</c:v>
                </c:pt>
                <c:pt idx="228">
                  <c:v>483.10399999999998</c:v>
                </c:pt>
                <c:pt idx="229">
                  <c:v>546.226</c:v>
                </c:pt>
                <c:pt idx="230">
                  <c:v>498.85500000000002</c:v>
                </c:pt>
                <c:pt idx="231">
                  <c:v>658.08399999999995</c:v>
                </c:pt>
                <c:pt idx="232">
                  <c:v>597.53399999999999</c:v>
                </c:pt>
                <c:pt idx="233">
                  <c:v>491.06</c:v>
                </c:pt>
                <c:pt idx="234">
                  <c:v>552.13199999999995</c:v>
                </c:pt>
                <c:pt idx="235">
                  <c:v>668.53</c:v>
                </c:pt>
                <c:pt idx="236">
                  <c:v>638.95899999999995</c:v>
                </c:pt>
                <c:pt idx="237">
                  <c:v>569.89099999999996</c:v>
                </c:pt>
                <c:pt idx="238">
                  <c:v>517.01499999999999</c:v>
                </c:pt>
                <c:pt idx="239">
                  <c:v>533.60900000000004</c:v>
                </c:pt>
                <c:pt idx="240">
                  <c:v>490.93900000000002</c:v>
                </c:pt>
                <c:pt idx="241">
                  <c:v>464.14</c:v>
                </c:pt>
                <c:pt idx="242">
                  <c:v>427.33600000000001</c:v>
                </c:pt>
                <c:pt idx="243">
                  <c:v>460.363</c:v>
                </c:pt>
                <c:pt idx="244">
                  <c:v>583.23</c:v>
                </c:pt>
                <c:pt idx="245">
                  <c:v>597.57399999999996</c:v>
                </c:pt>
                <c:pt idx="246">
                  <c:v>552.13199999999995</c:v>
                </c:pt>
                <c:pt idx="247">
                  <c:v>526.49800000000005</c:v>
                </c:pt>
                <c:pt idx="248">
                  <c:v>477.88099999999997</c:v>
                </c:pt>
                <c:pt idx="249">
                  <c:v>461.40800000000002</c:v>
                </c:pt>
                <c:pt idx="250">
                  <c:v>481.738</c:v>
                </c:pt>
                <c:pt idx="251">
                  <c:v>496.24299999999999</c:v>
                </c:pt>
                <c:pt idx="252">
                  <c:v>457.43</c:v>
                </c:pt>
                <c:pt idx="253">
                  <c:v>512.71600000000001</c:v>
                </c:pt>
                <c:pt idx="254">
                  <c:v>481.17599999999999</c:v>
                </c:pt>
                <c:pt idx="255">
                  <c:v>520.35</c:v>
                </c:pt>
                <c:pt idx="256">
                  <c:v>468.15800000000002</c:v>
                </c:pt>
                <c:pt idx="257">
                  <c:v>498.17099999999999</c:v>
                </c:pt>
                <c:pt idx="258">
                  <c:v>480.21100000000001</c:v>
                </c:pt>
                <c:pt idx="259">
                  <c:v>469.32299999999998</c:v>
                </c:pt>
                <c:pt idx="260">
                  <c:v>496.92599999999999</c:v>
                </c:pt>
                <c:pt idx="261">
                  <c:v>478.524</c:v>
                </c:pt>
                <c:pt idx="262">
                  <c:v>502.83199999999999</c:v>
                </c:pt>
                <c:pt idx="263">
                  <c:v>494.95699999999999</c:v>
                </c:pt>
                <c:pt idx="264">
                  <c:v>485.07299999999998</c:v>
                </c:pt>
                <c:pt idx="265">
                  <c:v>536.38199999999995</c:v>
                </c:pt>
                <c:pt idx="266">
                  <c:v>558.11900000000003</c:v>
                </c:pt>
                <c:pt idx="267">
                  <c:v>524.56899999999996</c:v>
                </c:pt>
                <c:pt idx="268">
                  <c:v>466.63099999999997</c:v>
                </c:pt>
                <c:pt idx="269">
                  <c:v>518.58199999999999</c:v>
                </c:pt>
                <c:pt idx="270">
                  <c:v>483.10399999999998</c:v>
                </c:pt>
                <c:pt idx="271">
                  <c:v>516.69399999999996</c:v>
                </c:pt>
                <c:pt idx="272">
                  <c:v>504.80099999999999</c:v>
                </c:pt>
                <c:pt idx="273">
                  <c:v>475.952</c:v>
                </c:pt>
                <c:pt idx="274">
                  <c:v>477.19799999999998</c:v>
                </c:pt>
                <c:pt idx="275">
                  <c:v>512.75599999999997</c:v>
                </c:pt>
                <c:pt idx="276">
                  <c:v>443.68900000000002</c:v>
                </c:pt>
                <c:pt idx="277">
                  <c:v>481.13600000000002</c:v>
                </c:pt>
                <c:pt idx="278">
                  <c:v>475.22899999999998</c:v>
                </c:pt>
                <c:pt idx="279">
                  <c:v>567.92200000000003</c:v>
                </c:pt>
                <c:pt idx="280">
                  <c:v>492.94799999999998</c:v>
                </c:pt>
                <c:pt idx="281">
                  <c:v>547.39099999999996</c:v>
                </c:pt>
                <c:pt idx="282">
                  <c:v>524.89099999999996</c:v>
                </c:pt>
                <c:pt idx="283">
                  <c:v>552.13199999999995</c:v>
                </c:pt>
                <c:pt idx="284">
                  <c:v>490.97899999999998</c:v>
                </c:pt>
                <c:pt idx="285">
                  <c:v>435.733</c:v>
                </c:pt>
                <c:pt idx="286">
                  <c:v>498.89499999999998</c:v>
                </c:pt>
                <c:pt idx="287">
                  <c:v>514.92600000000004</c:v>
                </c:pt>
                <c:pt idx="288">
                  <c:v>485.23399999999998</c:v>
                </c:pt>
                <c:pt idx="289">
                  <c:v>449.87599999999998</c:v>
                </c:pt>
                <c:pt idx="290">
                  <c:v>469.28300000000002</c:v>
                </c:pt>
                <c:pt idx="291">
                  <c:v>469.32299999999998</c:v>
                </c:pt>
                <c:pt idx="292">
                  <c:v>511.87299999999999</c:v>
                </c:pt>
                <c:pt idx="293">
                  <c:v>602.83799999999997</c:v>
                </c:pt>
                <c:pt idx="294">
                  <c:v>483.10399999999998</c:v>
                </c:pt>
                <c:pt idx="295">
                  <c:v>479.12700000000001</c:v>
                </c:pt>
                <c:pt idx="296">
                  <c:v>466.63099999999997</c:v>
                </c:pt>
                <c:pt idx="297">
                  <c:v>464.702</c:v>
                </c:pt>
                <c:pt idx="298">
                  <c:v>525.45299999999997</c:v>
                </c:pt>
                <c:pt idx="299">
                  <c:v>437.74200000000002</c:v>
                </c:pt>
                <c:pt idx="300">
                  <c:v>502.99299999999999</c:v>
                </c:pt>
                <c:pt idx="301">
                  <c:v>510.70699999999999</c:v>
                </c:pt>
                <c:pt idx="302">
                  <c:v>503.435</c:v>
                </c:pt>
                <c:pt idx="303">
                  <c:v>471.81400000000002</c:v>
                </c:pt>
                <c:pt idx="304">
                  <c:v>444.13099999999997</c:v>
                </c:pt>
                <c:pt idx="305">
                  <c:v>454.29599999999999</c:v>
                </c:pt>
                <c:pt idx="306">
                  <c:v>467.03300000000002</c:v>
                </c:pt>
                <c:pt idx="307">
                  <c:v>502.83199999999999</c:v>
                </c:pt>
                <c:pt idx="308">
                  <c:v>585.52099999999996</c:v>
                </c:pt>
                <c:pt idx="309">
                  <c:v>495.84100000000001</c:v>
                </c:pt>
                <c:pt idx="310">
                  <c:v>469.00200000000001</c:v>
                </c:pt>
                <c:pt idx="311">
                  <c:v>466.63099999999997</c:v>
                </c:pt>
                <c:pt idx="312">
                  <c:v>476.19400000000002</c:v>
                </c:pt>
                <c:pt idx="313">
                  <c:v>533.69000000000005</c:v>
                </c:pt>
                <c:pt idx="314">
                  <c:v>648.84299999999996</c:v>
                </c:pt>
                <c:pt idx="315">
                  <c:v>524.12699999999995</c:v>
                </c:pt>
                <c:pt idx="316">
                  <c:v>481.01499999999999</c:v>
                </c:pt>
                <c:pt idx="317">
                  <c:v>464.22</c:v>
                </c:pt>
                <c:pt idx="318">
                  <c:v>540.88199999999995</c:v>
                </c:pt>
                <c:pt idx="319">
                  <c:v>488.20699999999999</c:v>
                </c:pt>
                <c:pt idx="320">
                  <c:v>548.11400000000003</c:v>
                </c:pt>
                <c:pt idx="321">
                  <c:v>489.21199999999999</c:v>
                </c:pt>
                <c:pt idx="322">
                  <c:v>479.32799999999997</c:v>
                </c:pt>
                <c:pt idx="323">
                  <c:v>476.51499999999999</c:v>
                </c:pt>
                <c:pt idx="324">
                  <c:v>498.45299999999997</c:v>
                </c:pt>
                <c:pt idx="325">
                  <c:v>512.51499999999999</c:v>
                </c:pt>
                <c:pt idx="326">
                  <c:v>493.43</c:v>
                </c:pt>
                <c:pt idx="327">
                  <c:v>488.28699999999998</c:v>
                </c:pt>
                <c:pt idx="328">
                  <c:v>476.35399999999998</c:v>
                </c:pt>
                <c:pt idx="329">
                  <c:v>469.00200000000001</c:v>
                </c:pt>
                <c:pt idx="330">
                  <c:v>490.57799999999997</c:v>
                </c:pt>
                <c:pt idx="331">
                  <c:v>459.47899999999998</c:v>
                </c:pt>
                <c:pt idx="332">
                  <c:v>478.60399999999998</c:v>
                </c:pt>
                <c:pt idx="333">
                  <c:v>548.23500000000001</c:v>
                </c:pt>
                <c:pt idx="334">
                  <c:v>485.79599999999999</c:v>
                </c:pt>
                <c:pt idx="335">
                  <c:v>464.22</c:v>
                </c:pt>
                <c:pt idx="336">
                  <c:v>554.54300000000001</c:v>
                </c:pt>
                <c:pt idx="337">
                  <c:v>471.41199999999998</c:v>
                </c:pt>
                <c:pt idx="338">
                  <c:v>500.62200000000001</c:v>
                </c:pt>
                <c:pt idx="339">
                  <c:v>495.35899999999998</c:v>
                </c:pt>
                <c:pt idx="340">
                  <c:v>476.23399999999998</c:v>
                </c:pt>
                <c:pt idx="341">
                  <c:v>480.97500000000002</c:v>
                </c:pt>
                <c:pt idx="342">
                  <c:v>478.72500000000002</c:v>
                </c:pt>
                <c:pt idx="343">
                  <c:v>552.85500000000002</c:v>
                </c:pt>
                <c:pt idx="344">
                  <c:v>481.01499999999999</c:v>
                </c:pt>
                <c:pt idx="345">
                  <c:v>495.64</c:v>
                </c:pt>
                <c:pt idx="346">
                  <c:v>466.47</c:v>
                </c:pt>
                <c:pt idx="347">
                  <c:v>492.988</c:v>
                </c:pt>
                <c:pt idx="348">
                  <c:v>531.31899999999996</c:v>
                </c:pt>
                <c:pt idx="349">
                  <c:v>473.82299999999998</c:v>
                </c:pt>
                <c:pt idx="350">
                  <c:v>530.596</c:v>
                </c:pt>
                <c:pt idx="351">
                  <c:v>466.63099999999997</c:v>
                </c:pt>
                <c:pt idx="352">
                  <c:v>495.399</c:v>
                </c:pt>
                <c:pt idx="353">
                  <c:v>483.42599999999999</c:v>
                </c:pt>
                <c:pt idx="354">
                  <c:v>488.20699999999999</c:v>
                </c:pt>
                <c:pt idx="355">
                  <c:v>457.02800000000002</c:v>
                </c:pt>
                <c:pt idx="356">
                  <c:v>464.26</c:v>
                </c:pt>
                <c:pt idx="357">
                  <c:v>502.55099999999999</c:v>
                </c:pt>
                <c:pt idx="358">
                  <c:v>459.6</c:v>
                </c:pt>
                <c:pt idx="359">
                  <c:v>466.67099999999999</c:v>
                </c:pt>
                <c:pt idx="360">
                  <c:v>480.97500000000002</c:v>
                </c:pt>
                <c:pt idx="361">
                  <c:v>484.59100000000001</c:v>
                </c:pt>
                <c:pt idx="362">
                  <c:v>461.85</c:v>
                </c:pt>
                <c:pt idx="363">
                  <c:v>451.76499999999999</c:v>
                </c:pt>
                <c:pt idx="364">
                  <c:v>449.83600000000001</c:v>
                </c:pt>
                <c:pt idx="365">
                  <c:v>509.78300000000002</c:v>
                </c:pt>
                <c:pt idx="366">
                  <c:v>517.01499999999999</c:v>
                </c:pt>
                <c:pt idx="367">
                  <c:v>493.99299999999999</c:v>
                </c:pt>
                <c:pt idx="368">
                  <c:v>493.43</c:v>
                </c:pt>
                <c:pt idx="369">
                  <c:v>535.57799999999997</c:v>
                </c:pt>
                <c:pt idx="370">
                  <c:v>495.399</c:v>
                </c:pt>
                <c:pt idx="371">
                  <c:v>502.55099999999999</c:v>
                </c:pt>
                <c:pt idx="372">
                  <c:v>483.38600000000002</c:v>
                </c:pt>
                <c:pt idx="373">
                  <c:v>509.82299999999998</c:v>
                </c:pt>
                <c:pt idx="374">
                  <c:v>507.45299999999997</c:v>
                </c:pt>
                <c:pt idx="375">
                  <c:v>463.738</c:v>
                </c:pt>
                <c:pt idx="376">
                  <c:v>534.13199999999995</c:v>
                </c:pt>
                <c:pt idx="377">
                  <c:v>500.02</c:v>
                </c:pt>
                <c:pt idx="378">
                  <c:v>501.30500000000001</c:v>
                </c:pt>
                <c:pt idx="379">
                  <c:v>458.274</c:v>
                </c:pt>
                <c:pt idx="380">
                  <c:v>474.86799999999999</c:v>
                </c:pt>
                <c:pt idx="381">
                  <c:v>491.62200000000001</c:v>
                </c:pt>
                <c:pt idx="382">
                  <c:v>471.53300000000002</c:v>
                </c:pt>
                <c:pt idx="383">
                  <c:v>464.26</c:v>
                </c:pt>
                <c:pt idx="384">
                  <c:v>454.61700000000002</c:v>
                </c:pt>
                <c:pt idx="385">
                  <c:v>548.91800000000001</c:v>
                </c:pt>
                <c:pt idx="386">
                  <c:v>526.53800000000001</c:v>
                </c:pt>
                <c:pt idx="387">
                  <c:v>533.73</c:v>
                </c:pt>
                <c:pt idx="388">
                  <c:v>471.41199999999998</c:v>
                </c:pt>
                <c:pt idx="389">
                  <c:v>440.31400000000002</c:v>
                </c:pt>
                <c:pt idx="390">
                  <c:v>497.77</c:v>
                </c:pt>
                <c:pt idx="391">
                  <c:v>483.42599999999999</c:v>
                </c:pt>
                <c:pt idx="392">
                  <c:v>514.64499999999998</c:v>
                </c:pt>
                <c:pt idx="393">
                  <c:v>474.34500000000003</c:v>
                </c:pt>
                <c:pt idx="394">
                  <c:v>483.82799999999997</c:v>
                </c:pt>
                <c:pt idx="395">
                  <c:v>526.49800000000005</c:v>
                </c:pt>
                <c:pt idx="396">
                  <c:v>590.101</c:v>
                </c:pt>
                <c:pt idx="397">
                  <c:v>471.41199999999998</c:v>
                </c:pt>
                <c:pt idx="398">
                  <c:v>488.08699999999999</c:v>
                </c:pt>
                <c:pt idx="399">
                  <c:v>480.81400000000002</c:v>
                </c:pt>
                <c:pt idx="400">
                  <c:v>483.42599999999999</c:v>
                </c:pt>
                <c:pt idx="401">
                  <c:v>464.26</c:v>
                </c:pt>
                <c:pt idx="402">
                  <c:v>509.14</c:v>
                </c:pt>
                <c:pt idx="403">
                  <c:v>486.279</c:v>
                </c:pt>
                <c:pt idx="404">
                  <c:v>497.24700000000001</c:v>
                </c:pt>
                <c:pt idx="405">
                  <c:v>505.16300000000001</c:v>
                </c:pt>
                <c:pt idx="406">
                  <c:v>497.77</c:v>
                </c:pt>
                <c:pt idx="407">
                  <c:v>490.57799999999997</c:v>
                </c:pt>
                <c:pt idx="408">
                  <c:v>469.04199999999997</c:v>
                </c:pt>
                <c:pt idx="409">
                  <c:v>495.35899999999998</c:v>
                </c:pt>
                <c:pt idx="410">
                  <c:v>471.452</c:v>
                </c:pt>
                <c:pt idx="411">
                  <c:v>447.46600000000001</c:v>
                </c:pt>
                <c:pt idx="412">
                  <c:v>480.97500000000002</c:v>
                </c:pt>
                <c:pt idx="413">
                  <c:v>478.60399999999998</c:v>
                </c:pt>
                <c:pt idx="414">
                  <c:v>538.51099999999997</c:v>
                </c:pt>
                <c:pt idx="415">
                  <c:v>493.06900000000002</c:v>
                </c:pt>
                <c:pt idx="416">
                  <c:v>457.43</c:v>
                </c:pt>
                <c:pt idx="417">
                  <c:v>461.85</c:v>
                </c:pt>
                <c:pt idx="418">
                  <c:v>495.47899999999998</c:v>
                </c:pt>
                <c:pt idx="419">
                  <c:v>454.61700000000002</c:v>
                </c:pt>
                <c:pt idx="420">
                  <c:v>445.05500000000001</c:v>
                </c:pt>
                <c:pt idx="421">
                  <c:v>483.38600000000002</c:v>
                </c:pt>
                <c:pt idx="422">
                  <c:v>473.78300000000002</c:v>
                </c:pt>
                <c:pt idx="423">
                  <c:v>497.77</c:v>
                </c:pt>
                <c:pt idx="424">
                  <c:v>492.988</c:v>
                </c:pt>
                <c:pt idx="425">
                  <c:v>480.97500000000002</c:v>
                </c:pt>
                <c:pt idx="426">
                  <c:v>500.14</c:v>
                </c:pt>
                <c:pt idx="427">
                  <c:v>473.78300000000002</c:v>
                </c:pt>
                <c:pt idx="428">
                  <c:v>483.38600000000002</c:v>
                </c:pt>
                <c:pt idx="429">
                  <c:v>490.57799999999997</c:v>
                </c:pt>
                <c:pt idx="430">
                  <c:v>502.55099999999999</c:v>
                </c:pt>
                <c:pt idx="431">
                  <c:v>516.93499999999995</c:v>
                </c:pt>
                <c:pt idx="432">
                  <c:v>486.68</c:v>
                </c:pt>
                <c:pt idx="433">
                  <c:v>464.26</c:v>
                </c:pt>
                <c:pt idx="434">
                  <c:v>478.64400000000001</c:v>
                </c:pt>
                <c:pt idx="435">
                  <c:v>475.51100000000002</c:v>
                </c:pt>
                <c:pt idx="436">
                  <c:v>469.76499999999999</c:v>
                </c:pt>
                <c:pt idx="437">
                  <c:v>492.988</c:v>
                </c:pt>
                <c:pt idx="438">
                  <c:v>478.60399999999998</c:v>
                </c:pt>
                <c:pt idx="439">
                  <c:v>464.22</c:v>
                </c:pt>
                <c:pt idx="440">
                  <c:v>490.61799999999999</c:v>
                </c:pt>
                <c:pt idx="441">
                  <c:v>488.20699999999999</c:v>
                </c:pt>
                <c:pt idx="442">
                  <c:v>623.20899999999995</c:v>
                </c:pt>
                <c:pt idx="443">
                  <c:v>674.35599999999999</c:v>
                </c:pt>
                <c:pt idx="444">
                  <c:v>639.11900000000003</c:v>
                </c:pt>
                <c:pt idx="445">
                  <c:v>552.89499999999998</c:v>
                </c:pt>
                <c:pt idx="446">
                  <c:v>541.08299999999997</c:v>
                </c:pt>
                <c:pt idx="447">
                  <c:v>567.23900000000003</c:v>
                </c:pt>
                <c:pt idx="448">
                  <c:v>597.69500000000005</c:v>
                </c:pt>
                <c:pt idx="449">
                  <c:v>478.64400000000001</c:v>
                </c:pt>
                <c:pt idx="450">
                  <c:v>518.62300000000005</c:v>
                </c:pt>
                <c:pt idx="451">
                  <c:v>514.524</c:v>
                </c:pt>
                <c:pt idx="452">
                  <c:v>592.87300000000005</c:v>
                </c:pt>
                <c:pt idx="453">
                  <c:v>490.21600000000001</c:v>
                </c:pt>
                <c:pt idx="454">
                  <c:v>471.452</c:v>
                </c:pt>
                <c:pt idx="455">
                  <c:v>483.42599999999999</c:v>
                </c:pt>
                <c:pt idx="456">
                  <c:v>538.51099999999997</c:v>
                </c:pt>
                <c:pt idx="457">
                  <c:v>572.221</c:v>
                </c:pt>
                <c:pt idx="458">
                  <c:v>471.53300000000002</c:v>
                </c:pt>
                <c:pt idx="459">
                  <c:v>536.18100000000004</c:v>
                </c:pt>
                <c:pt idx="460">
                  <c:v>526.61800000000005</c:v>
                </c:pt>
                <c:pt idx="461">
                  <c:v>488.20699999999999</c:v>
                </c:pt>
                <c:pt idx="462">
                  <c:v>560.20799999999997</c:v>
                </c:pt>
                <c:pt idx="463">
                  <c:v>485.79599999999999</c:v>
                </c:pt>
                <c:pt idx="464">
                  <c:v>473.94400000000002</c:v>
                </c:pt>
                <c:pt idx="465">
                  <c:v>514.92600000000004</c:v>
                </c:pt>
                <c:pt idx="466">
                  <c:v>477.43900000000002</c:v>
                </c:pt>
                <c:pt idx="467">
                  <c:v>527.86400000000003</c:v>
                </c:pt>
                <c:pt idx="468">
                  <c:v>459.6</c:v>
                </c:pt>
                <c:pt idx="469">
                  <c:v>543.37300000000005</c:v>
                </c:pt>
                <c:pt idx="470">
                  <c:v>545.66300000000001</c:v>
                </c:pt>
                <c:pt idx="471">
                  <c:v>478.60399999999998</c:v>
                </c:pt>
                <c:pt idx="472">
                  <c:v>552.73500000000001</c:v>
                </c:pt>
                <c:pt idx="473">
                  <c:v>481.65800000000002</c:v>
                </c:pt>
                <c:pt idx="474">
                  <c:v>527.1</c:v>
                </c:pt>
                <c:pt idx="475">
                  <c:v>497.20699999999999</c:v>
                </c:pt>
                <c:pt idx="476">
                  <c:v>497.89</c:v>
                </c:pt>
                <c:pt idx="477">
                  <c:v>501.10500000000002</c:v>
                </c:pt>
                <c:pt idx="478">
                  <c:v>500.18</c:v>
                </c:pt>
                <c:pt idx="479">
                  <c:v>507.45299999999997</c:v>
                </c:pt>
                <c:pt idx="480">
                  <c:v>502.55099999999999</c:v>
                </c:pt>
                <c:pt idx="481">
                  <c:v>509.78300000000002</c:v>
                </c:pt>
                <c:pt idx="482">
                  <c:v>490.81900000000002</c:v>
                </c:pt>
                <c:pt idx="483">
                  <c:v>481.17599999999999</c:v>
                </c:pt>
                <c:pt idx="484">
                  <c:v>526.53800000000001</c:v>
                </c:pt>
                <c:pt idx="485">
                  <c:v>521.23400000000004</c:v>
                </c:pt>
                <c:pt idx="486">
                  <c:v>471.53300000000002</c:v>
                </c:pt>
                <c:pt idx="487">
                  <c:v>474.30500000000001</c:v>
                </c:pt>
                <c:pt idx="488">
                  <c:v>527.30100000000004</c:v>
                </c:pt>
                <c:pt idx="489">
                  <c:v>469.60399999999998</c:v>
                </c:pt>
                <c:pt idx="490">
                  <c:v>497.89</c:v>
                </c:pt>
                <c:pt idx="491">
                  <c:v>462.85399999999998</c:v>
                </c:pt>
                <c:pt idx="492">
                  <c:v>457.71100000000001</c:v>
                </c:pt>
                <c:pt idx="493">
                  <c:v>451.08199999999999</c:v>
                </c:pt>
                <c:pt idx="494">
                  <c:v>506.00599999999997</c:v>
                </c:pt>
                <c:pt idx="495">
                  <c:v>513.11800000000005</c:v>
                </c:pt>
                <c:pt idx="496">
                  <c:v>471.97500000000002</c:v>
                </c:pt>
                <c:pt idx="497">
                  <c:v>497.60899999999998</c:v>
                </c:pt>
                <c:pt idx="498">
                  <c:v>503.31400000000002</c:v>
                </c:pt>
                <c:pt idx="499">
                  <c:v>498.13099999999997</c:v>
                </c:pt>
                <c:pt idx="500">
                  <c:v>490.69799999999998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2-4817-B462-D4FC8DE4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9693960"/>
        <c:axId val="539698552"/>
      </c:barChart>
      <c:catAx>
        <c:axId val="5419938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Year (AD)</a:t>
                </a:r>
              </a:p>
            </c:rich>
          </c:tx>
          <c:layout>
            <c:manualLayout>
              <c:xMode val="edge"/>
              <c:yMode val="edge"/>
              <c:x val="0.43238796646565525"/>
              <c:y val="0.912433813697816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92512"/>
        <c:crosses val="autoZero"/>
        <c:auto val="1"/>
        <c:lblAlgn val="ctr"/>
        <c:lblOffset val="100"/>
        <c:tickMarkSkip val="15"/>
        <c:noMultiLvlLbl val="0"/>
      </c:catAx>
      <c:valAx>
        <c:axId val="54199251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541993824"/>
        <c:crosses val="autoZero"/>
        <c:crossBetween val="between"/>
      </c:valAx>
      <c:valAx>
        <c:axId val="53969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solidFill>
                      <a:sysClr val="windowText" lastClr="000000"/>
                    </a:solidFill>
                  </a:defRPr>
                </a:pPr>
                <a:r>
                  <a:rPr lang="en-GB" b="0">
                    <a:solidFill>
                      <a:sysClr val="windowText" lastClr="000000"/>
                    </a:solidFill>
                  </a:rPr>
                  <a:t>MJJA Precipitation (mm/yr)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539693960"/>
        <c:crosses val="autoZero"/>
        <c:crossBetween val="between"/>
      </c:valAx>
      <c:catAx>
        <c:axId val="539693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698552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2593775858428176"/>
          <c:y val="0.42946516119447331"/>
          <c:w val="0.16286472920315592"/>
          <c:h val="0.21276779081860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trendline>
            <c:spPr>
              <a:ln w="25400">
                <a:solidFill>
                  <a:schemeClr val="tx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3.5569553805774277E-2"/>
                  <c:y val="0.22260352872557598"/>
                </c:manualLayout>
              </c:layout>
              <c:numFmt formatCode="General" sourceLinked="0"/>
            </c:trendlineLbl>
          </c:trendline>
          <c:xVal>
            <c:numRef>
              <c:f>'European Alps'!$N$4:$N$103</c:f>
              <c:numCache>
                <c:formatCode>General</c:formatCode>
                <c:ptCount val="100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</c:numCache>
            </c:numRef>
          </c:xVal>
          <c:yVal>
            <c:numRef>
              <c:f>'European Alps'!$O$4:$O$103</c:f>
              <c:numCache>
                <c:formatCode>General</c:formatCode>
                <c:ptCount val="100"/>
                <c:pt idx="0">
                  <c:v>116</c:v>
                </c:pt>
                <c:pt idx="1">
                  <c:v>103</c:v>
                </c:pt>
                <c:pt idx="2">
                  <c:v>78</c:v>
                </c:pt>
                <c:pt idx="3">
                  <c:v>71</c:v>
                </c:pt>
                <c:pt idx="4">
                  <c:v>82</c:v>
                </c:pt>
                <c:pt idx="5">
                  <c:v>66</c:v>
                </c:pt>
                <c:pt idx="6">
                  <c:v>127</c:v>
                </c:pt>
                <c:pt idx="7">
                  <c:v>137</c:v>
                </c:pt>
                <c:pt idx="8">
                  <c:v>123</c:v>
                </c:pt>
                <c:pt idx="9">
                  <c:v>166</c:v>
                </c:pt>
                <c:pt idx="10">
                  <c:v>124</c:v>
                </c:pt>
                <c:pt idx="11">
                  <c:v>123</c:v>
                </c:pt>
                <c:pt idx="12">
                  <c:v>103</c:v>
                </c:pt>
                <c:pt idx="13">
                  <c:v>126</c:v>
                </c:pt>
                <c:pt idx="14">
                  <c:v>140</c:v>
                </c:pt>
                <c:pt idx="15">
                  <c:v>104</c:v>
                </c:pt>
                <c:pt idx="16">
                  <c:v>272</c:v>
                </c:pt>
                <c:pt idx="17">
                  <c:v>181</c:v>
                </c:pt>
                <c:pt idx="18">
                  <c:v>168</c:v>
                </c:pt>
                <c:pt idx="19">
                  <c:v>166</c:v>
                </c:pt>
                <c:pt idx="20">
                  <c:v>99</c:v>
                </c:pt>
                <c:pt idx="21">
                  <c:v>160</c:v>
                </c:pt>
                <c:pt idx="22">
                  <c:v>174</c:v>
                </c:pt>
                <c:pt idx="23">
                  <c:v>125</c:v>
                </c:pt>
                <c:pt idx="24">
                  <c:v>68</c:v>
                </c:pt>
                <c:pt idx="25">
                  <c:v>80</c:v>
                </c:pt>
                <c:pt idx="26">
                  <c:v>81</c:v>
                </c:pt>
                <c:pt idx="27">
                  <c:v>74</c:v>
                </c:pt>
                <c:pt idx="28">
                  <c:v>81</c:v>
                </c:pt>
                <c:pt idx="29">
                  <c:v>57</c:v>
                </c:pt>
                <c:pt idx="30">
                  <c:v>84</c:v>
                </c:pt>
                <c:pt idx="31">
                  <c:v>38</c:v>
                </c:pt>
                <c:pt idx="32">
                  <c:v>66</c:v>
                </c:pt>
                <c:pt idx="33">
                  <c:v>56</c:v>
                </c:pt>
                <c:pt idx="34">
                  <c:v>52</c:v>
                </c:pt>
                <c:pt idx="35">
                  <c:v>59</c:v>
                </c:pt>
                <c:pt idx="36">
                  <c:v>53</c:v>
                </c:pt>
                <c:pt idx="37">
                  <c:v>82</c:v>
                </c:pt>
                <c:pt idx="38">
                  <c:v>72</c:v>
                </c:pt>
                <c:pt idx="39">
                  <c:v>31</c:v>
                </c:pt>
                <c:pt idx="40">
                  <c:v>61</c:v>
                </c:pt>
                <c:pt idx="41">
                  <c:v>47</c:v>
                </c:pt>
                <c:pt idx="42">
                  <c:v>29</c:v>
                </c:pt>
                <c:pt idx="43">
                  <c:v>59</c:v>
                </c:pt>
                <c:pt idx="44">
                  <c:v>73</c:v>
                </c:pt>
                <c:pt idx="45">
                  <c:v>85</c:v>
                </c:pt>
                <c:pt idx="46">
                  <c:v>85</c:v>
                </c:pt>
                <c:pt idx="47">
                  <c:v>74</c:v>
                </c:pt>
                <c:pt idx="48">
                  <c:v>65</c:v>
                </c:pt>
                <c:pt idx="49">
                  <c:v>71</c:v>
                </c:pt>
                <c:pt idx="50">
                  <c:v>67</c:v>
                </c:pt>
                <c:pt idx="51">
                  <c:v>46</c:v>
                </c:pt>
                <c:pt idx="52">
                  <c:v>43</c:v>
                </c:pt>
                <c:pt idx="53">
                  <c:v>59</c:v>
                </c:pt>
                <c:pt idx="54">
                  <c:v>67</c:v>
                </c:pt>
                <c:pt idx="55">
                  <c:v>58</c:v>
                </c:pt>
                <c:pt idx="56">
                  <c:v>70</c:v>
                </c:pt>
                <c:pt idx="57">
                  <c:v>39</c:v>
                </c:pt>
                <c:pt idx="58">
                  <c:v>46</c:v>
                </c:pt>
                <c:pt idx="59">
                  <c:v>38</c:v>
                </c:pt>
                <c:pt idx="60">
                  <c:v>40</c:v>
                </c:pt>
                <c:pt idx="61">
                  <c:v>47</c:v>
                </c:pt>
                <c:pt idx="62">
                  <c:v>40</c:v>
                </c:pt>
                <c:pt idx="63">
                  <c:v>66</c:v>
                </c:pt>
                <c:pt idx="64">
                  <c:v>56</c:v>
                </c:pt>
                <c:pt idx="65">
                  <c:v>51</c:v>
                </c:pt>
                <c:pt idx="66">
                  <c:v>56</c:v>
                </c:pt>
                <c:pt idx="67">
                  <c:v>54</c:v>
                </c:pt>
                <c:pt idx="68">
                  <c:v>113</c:v>
                </c:pt>
                <c:pt idx="69">
                  <c:v>32</c:v>
                </c:pt>
                <c:pt idx="70">
                  <c:v>19</c:v>
                </c:pt>
                <c:pt idx="71">
                  <c:v>28</c:v>
                </c:pt>
                <c:pt idx="72">
                  <c:v>37</c:v>
                </c:pt>
                <c:pt idx="73">
                  <c:v>62</c:v>
                </c:pt>
                <c:pt idx="74">
                  <c:v>37</c:v>
                </c:pt>
                <c:pt idx="75">
                  <c:v>62</c:v>
                </c:pt>
                <c:pt idx="76">
                  <c:v>85</c:v>
                </c:pt>
                <c:pt idx="77">
                  <c:v>74</c:v>
                </c:pt>
                <c:pt idx="78">
                  <c:v>85</c:v>
                </c:pt>
                <c:pt idx="79">
                  <c:v>58</c:v>
                </c:pt>
                <c:pt idx="80">
                  <c:v>76</c:v>
                </c:pt>
                <c:pt idx="81">
                  <c:v>64</c:v>
                </c:pt>
                <c:pt idx="82">
                  <c:v>48</c:v>
                </c:pt>
                <c:pt idx="83">
                  <c:v>67</c:v>
                </c:pt>
                <c:pt idx="84">
                  <c:v>98</c:v>
                </c:pt>
                <c:pt idx="85">
                  <c:v>70</c:v>
                </c:pt>
                <c:pt idx="86">
                  <c:v>72</c:v>
                </c:pt>
                <c:pt idx="87">
                  <c:v>109</c:v>
                </c:pt>
                <c:pt idx="88">
                  <c:v>63</c:v>
                </c:pt>
                <c:pt idx="89">
                  <c:v>68</c:v>
                </c:pt>
                <c:pt idx="90">
                  <c:v>35</c:v>
                </c:pt>
                <c:pt idx="91">
                  <c:v>84</c:v>
                </c:pt>
                <c:pt idx="92">
                  <c:v>60</c:v>
                </c:pt>
                <c:pt idx="93">
                  <c:v>46</c:v>
                </c:pt>
                <c:pt idx="94">
                  <c:v>52</c:v>
                </c:pt>
                <c:pt idx="95">
                  <c:v>69</c:v>
                </c:pt>
                <c:pt idx="96">
                  <c:v>90</c:v>
                </c:pt>
                <c:pt idx="97">
                  <c:v>75</c:v>
                </c:pt>
                <c:pt idx="98">
                  <c:v>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C-48E0-8E86-712418C2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96088"/>
        <c:axId val="393899368"/>
      </c:scatterChart>
      <c:valAx>
        <c:axId val="393896088"/>
        <c:scaling>
          <c:orientation val="minMax"/>
          <c:max val="2000"/>
          <c:min val="1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9368"/>
        <c:crosses val="autoZero"/>
        <c:crossBetween val="midCat"/>
      </c:valAx>
      <c:valAx>
        <c:axId val="393899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Thickness (UNIT)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60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688925624628322E-2"/>
                  <c:y val="-0.31684966462525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'European Alps'!$A$3:$A$2511</c:f>
              <c:numCache>
                <c:formatCode>General</c:formatCode>
                <c:ptCount val="2509"/>
                <c:pt idx="0">
                  <c:v>-500</c:v>
                </c:pt>
                <c:pt idx="1">
                  <c:v>-499</c:v>
                </c:pt>
                <c:pt idx="2">
                  <c:v>-498</c:v>
                </c:pt>
                <c:pt idx="3">
                  <c:v>-497</c:v>
                </c:pt>
                <c:pt idx="4">
                  <c:v>-496</c:v>
                </c:pt>
                <c:pt idx="5">
                  <c:v>-495</c:v>
                </c:pt>
                <c:pt idx="6">
                  <c:v>-494</c:v>
                </c:pt>
                <c:pt idx="7">
                  <c:v>-493</c:v>
                </c:pt>
                <c:pt idx="8">
                  <c:v>-492</c:v>
                </c:pt>
                <c:pt idx="9">
                  <c:v>-491</c:v>
                </c:pt>
                <c:pt idx="10">
                  <c:v>-490</c:v>
                </c:pt>
                <c:pt idx="11">
                  <c:v>-489</c:v>
                </c:pt>
                <c:pt idx="12">
                  <c:v>-488</c:v>
                </c:pt>
                <c:pt idx="13">
                  <c:v>-487</c:v>
                </c:pt>
                <c:pt idx="14">
                  <c:v>-486</c:v>
                </c:pt>
                <c:pt idx="15">
                  <c:v>-485</c:v>
                </c:pt>
                <c:pt idx="16">
                  <c:v>-484</c:v>
                </c:pt>
                <c:pt idx="17">
                  <c:v>-483</c:v>
                </c:pt>
                <c:pt idx="18">
                  <c:v>-482</c:v>
                </c:pt>
                <c:pt idx="19">
                  <c:v>-481</c:v>
                </c:pt>
                <c:pt idx="20">
                  <c:v>-480</c:v>
                </c:pt>
                <c:pt idx="21">
                  <c:v>-479</c:v>
                </c:pt>
                <c:pt idx="22">
                  <c:v>-478</c:v>
                </c:pt>
                <c:pt idx="23">
                  <c:v>-477</c:v>
                </c:pt>
                <c:pt idx="24">
                  <c:v>-476</c:v>
                </c:pt>
                <c:pt idx="25">
                  <c:v>-475</c:v>
                </c:pt>
                <c:pt idx="26">
                  <c:v>-474</c:v>
                </c:pt>
                <c:pt idx="27">
                  <c:v>-473</c:v>
                </c:pt>
                <c:pt idx="28">
                  <c:v>-472</c:v>
                </c:pt>
                <c:pt idx="29">
                  <c:v>-471</c:v>
                </c:pt>
                <c:pt idx="30">
                  <c:v>-470</c:v>
                </c:pt>
                <c:pt idx="31">
                  <c:v>-469</c:v>
                </c:pt>
                <c:pt idx="32">
                  <c:v>-468</c:v>
                </c:pt>
                <c:pt idx="33">
                  <c:v>-467</c:v>
                </c:pt>
                <c:pt idx="34">
                  <c:v>-466</c:v>
                </c:pt>
                <c:pt idx="35">
                  <c:v>-465</c:v>
                </c:pt>
                <c:pt idx="36">
                  <c:v>-464</c:v>
                </c:pt>
                <c:pt idx="37">
                  <c:v>-463</c:v>
                </c:pt>
                <c:pt idx="38">
                  <c:v>-462</c:v>
                </c:pt>
                <c:pt idx="39">
                  <c:v>-461</c:v>
                </c:pt>
                <c:pt idx="40">
                  <c:v>-460</c:v>
                </c:pt>
                <c:pt idx="41">
                  <c:v>-459</c:v>
                </c:pt>
                <c:pt idx="42">
                  <c:v>-458</c:v>
                </c:pt>
                <c:pt idx="43">
                  <c:v>-457</c:v>
                </c:pt>
                <c:pt idx="44">
                  <c:v>-456</c:v>
                </c:pt>
                <c:pt idx="45">
                  <c:v>-455</c:v>
                </c:pt>
                <c:pt idx="46">
                  <c:v>-454</c:v>
                </c:pt>
                <c:pt idx="47">
                  <c:v>-453</c:v>
                </c:pt>
                <c:pt idx="48">
                  <c:v>-452</c:v>
                </c:pt>
                <c:pt idx="49">
                  <c:v>-451</c:v>
                </c:pt>
                <c:pt idx="50">
                  <c:v>-450</c:v>
                </c:pt>
                <c:pt idx="51">
                  <c:v>-449</c:v>
                </c:pt>
                <c:pt idx="52">
                  <c:v>-448</c:v>
                </c:pt>
                <c:pt idx="53">
                  <c:v>-447</c:v>
                </c:pt>
                <c:pt idx="54">
                  <c:v>-446</c:v>
                </c:pt>
                <c:pt idx="55">
                  <c:v>-445</c:v>
                </c:pt>
                <c:pt idx="56">
                  <c:v>-444</c:v>
                </c:pt>
                <c:pt idx="57">
                  <c:v>-443</c:v>
                </c:pt>
                <c:pt idx="58">
                  <c:v>-442</c:v>
                </c:pt>
                <c:pt idx="59">
                  <c:v>-441</c:v>
                </c:pt>
                <c:pt idx="60">
                  <c:v>-440</c:v>
                </c:pt>
                <c:pt idx="61">
                  <c:v>-439</c:v>
                </c:pt>
                <c:pt idx="62">
                  <c:v>-438</c:v>
                </c:pt>
                <c:pt idx="63">
                  <c:v>-437</c:v>
                </c:pt>
                <c:pt idx="64">
                  <c:v>-436</c:v>
                </c:pt>
                <c:pt idx="65">
                  <c:v>-435</c:v>
                </c:pt>
                <c:pt idx="66">
                  <c:v>-434</c:v>
                </c:pt>
                <c:pt idx="67">
                  <c:v>-433</c:v>
                </c:pt>
                <c:pt idx="68">
                  <c:v>-432</c:v>
                </c:pt>
                <c:pt idx="69">
                  <c:v>-431</c:v>
                </c:pt>
                <c:pt idx="70">
                  <c:v>-430</c:v>
                </c:pt>
                <c:pt idx="71">
                  <c:v>-429</c:v>
                </c:pt>
                <c:pt idx="72">
                  <c:v>-428</c:v>
                </c:pt>
                <c:pt idx="73">
                  <c:v>-427</c:v>
                </c:pt>
                <c:pt idx="74">
                  <c:v>-426</c:v>
                </c:pt>
                <c:pt idx="75">
                  <c:v>-425</c:v>
                </c:pt>
                <c:pt idx="76">
                  <c:v>-424</c:v>
                </c:pt>
                <c:pt idx="77">
                  <c:v>-423</c:v>
                </c:pt>
                <c:pt idx="78">
                  <c:v>-422</c:v>
                </c:pt>
                <c:pt idx="79">
                  <c:v>-421</c:v>
                </c:pt>
                <c:pt idx="80">
                  <c:v>-420</c:v>
                </c:pt>
                <c:pt idx="81">
                  <c:v>-419</c:v>
                </c:pt>
                <c:pt idx="82">
                  <c:v>-418</c:v>
                </c:pt>
                <c:pt idx="83">
                  <c:v>-417</c:v>
                </c:pt>
                <c:pt idx="84">
                  <c:v>-416</c:v>
                </c:pt>
                <c:pt idx="85">
                  <c:v>-415</c:v>
                </c:pt>
                <c:pt idx="86">
                  <c:v>-414</c:v>
                </c:pt>
                <c:pt idx="87">
                  <c:v>-413</c:v>
                </c:pt>
                <c:pt idx="88">
                  <c:v>-412</c:v>
                </c:pt>
                <c:pt idx="89">
                  <c:v>-411</c:v>
                </c:pt>
                <c:pt idx="90">
                  <c:v>-410</c:v>
                </c:pt>
                <c:pt idx="91">
                  <c:v>-409</c:v>
                </c:pt>
                <c:pt idx="92">
                  <c:v>-408</c:v>
                </c:pt>
                <c:pt idx="93">
                  <c:v>-407</c:v>
                </c:pt>
                <c:pt idx="94">
                  <c:v>-406</c:v>
                </c:pt>
                <c:pt idx="95">
                  <c:v>-405</c:v>
                </c:pt>
                <c:pt idx="96">
                  <c:v>-404</c:v>
                </c:pt>
                <c:pt idx="97">
                  <c:v>-403</c:v>
                </c:pt>
                <c:pt idx="98">
                  <c:v>-402</c:v>
                </c:pt>
                <c:pt idx="99">
                  <c:v>-401</c:v>
                </c:pt>
                <c:pt idx="100">
                  <c:v>-400</c:v>
                </c:pt>
                <c:pt idx="101">
                  <c:v>-399</c:v>
                </c:pt>
                <c:pt idx="102">
                  <c:v>-398</c:v>
                </c:pt>
                <c:pt idx="103">
                  <c:v>-397</c:v>
                </c:pt>
                <c:pt idx="104">
                  <c:v>-396</c:v>
                </c:pt>
                <c:pt idx="105">
                  <c:v>-395</c:v>
                </c:pt>
                <c:pt idx="106">
                  <c:v>-394</c:v>
                </c:pt>
                <c:pt idx="107">
                  <c:v>-393</c:v>
                </c:pt>
                <c:pt idx="108">
                  <c:v>-392</c:v>
                </c:pt>
                <c:pt idx="109">
                  <c:v>-391</c:v>
                </c:pt>
                <c:pt idx="110">
                  <c:v>-390</c:v>
                </c:pt>
                <c:pt idx="111">
                  <c:v>-389</c:v>
                </c:pt>
                <c:pt idx="112">
                  <c:v>-388</c:v>
                </c:pt>
                <c:pt idx="113">
                  <c:v>-387</c:v>
                </c:pt>
                <c:pt idx="114">
                  <c:v>-386</c:v>
                </c:pt>
                <c:pt idx="115">
                  <c:v>-385</c:v>
                </c:pt>
                <c:pt idx="116">
                  <c:v>-384</c:v>
                </c:pt>
                <c:pt idx="117">
                  <c:v>-383</c:v>
                </c:pt>
                <c:pt idx="118">
                  <c:v>-382</c:v>
                </c:pt>
                <c:pt idx="119">
                  <c:v>-381</c:v>
                </c:pt>
                <c:pt idx="120">
                  <c:v>-380</c:v>
                </c:pt>
                <c:pt idx="121">
                  <c:v>-379</c:v>
                </c:pt>
                <c:pt idx="122">
                  <c:v>-378</c:v>
                </c:pt>
                <c:pt idx="123">
                  <c:v>-377</c:v>
                </c:pt>
                <c:pt idx="124">
                  <c:v>-376</c:v>
                </c:pt>
                <c:pt idx="125">
                  <c:v>-375</c:v>
                </c:pt>
                <c:pt idx="126">
                  <c:v>-374</c:v>
                </c:pt>
                <c:pt idx="127">
                  <c:v>-373</c:v>
                </c:pt>
                <c:pt idx="128">
                  <c:v>-372</c:v>
                </c:pt>
                <c:pt idx="129">
                  <c:v>-371</c:v>
                </c:pt>
                <c:pt idx="130">
                  <c:v>-370</c:v>
                </c:pt>
                <c:pt idx="131">
                  <c:v>-369</c:v>
                </c:pt>
                <c:pt idx="132">
                  <c:v>-368</c:v>
                </c:pt>
                <c:pt idx="133">
                  <c:v>-367</c:v>
                </c:pt>
                <c:pt idx="134">
                  <c:v>-366</c:v>
                </c:pt>
                <c:pt idx="135">
                  <c:v>-365</c:v>
                </c:pt>
                <c:pt idx="136">
                  <c:v>-364</c:v>
                </c:pt>
                <c:pt idx="137">
                  <c:v>-363</c:v>
                </c:pt>
                <c:pt idx="138">
                  <c:v>-362</c:v>
                </c:pt>
                <c:pt idx="139">
                  <c:v>-361</c:v>
                </c:pt>
                <c:pt idx="140">
                  <c:v>-360</c:v>
                </c:pt>
                <c:pt idx="141">
                  <c:v>-359</c:v>
                </c:pt>
                <c:pt idx="142">
                  <c:v>-358</c:v>
                </c:pt>
                <c:pt idx="143">
                  <c:v>-357</c:v>
                </c:pt>
                <c:pt idx="144">
                  <c:v>-356</c:v>
                </c:pt>
                <c:pt idx="145">
                  <c:v>-355</c:v>
                </c:pt>
                <c:pt idx="146">
                  <c:v>-354</c:v>
                </c:pt>
                <c:pt idx="147">
                  <c:v>-353</c:v>
                </c:pt>
                <c:pt idx="148">
                  <c:v>-352</c:v>
                </c:pt>
                <c:pt idx="149">
                  <c:v>-351</c:v>
                </c:pt>
                <c:pt idx="150">
                  <c:v>-350</c:v>
                </c:pt>
                <c:pt idx="151">
                  <c:v>-349</c:v>
                </c:pt>
                <c:pt idx="152">
                  <c:v>-348</c:v>
                </c:pt>
                <c:pt idx="153">
                  <c:v>-347</c:v>
                </c:pt>
                <c:pt idx="154">
                  <c:v>-346</c:v>
                </c:pt>
                <c:pt idx="155">
                  <c:v>-345</c:v>
                </c:pt>
                <c:pt idx="156">
                  <c:v>-344</c:v>
                </c:pt>
                <c:pt idx="157">
                  <c:v>-343</c:v>
                </c:pt>
                <c:pt idx="158">
                  <c:v>-342</c:v>
                </c:pt>
                <c:pt idx="159">
                  <c:v>-341</c:v>
                </c:pt>
                <c:pt idx="160">
                  <c:v>-340</c:v>
                </c:pt>
                <c:pt idx="161">
                  <c:v>-339</c:v>
                </c:pt>
                <c:pt idx="162">
                  <c:v>-338</c:v>
                </c:pt>
                <c:pt idx="163">
                  <c:v>-337</c:v>
                </c:pt>
                <c:pt idx="164">
                  <c:v>-336</c:v>
                </c:pt>
                <c:pt idx="165">
                  <c:v>-335</c:v>
                </c:pt>
                <c:pt idx="166">
                  <c:v>-334</c:v>
                </c:pt>
                <c:pt idx="167">
                  <c:v>-333</c:v>
                </c:pt>
                <c:pt idx="168">
                  <c:v>-332</c:v>
                </c:pt>
                <c:pt idx="169">
                  <c:v>-331</c:v>
                </c:pt>
                <c:pt idx="170">
                  <c:v>-330</c:v>
                </c:pt>
                <c:pt idx="171">
                  <c:v>-329</c:v>
                </c:pt>
                <c:pt idx="172">
                  <c:v>-328</c:v>
                </c:pt>
                <c:pt idx="173">
                  <c:v>-327</c:v>
                </c:pt>
                <c:pt idx="174">
                  <c:v>-326</c:v>
                </c:pt>
                <c:pt idx="175">
                  <c:v>-325</c:v>
                </c:pt>
                <c:pt idx="176">
                  <c:v>-324</c:v>
                </c:pt>
                <c:pt idx="177">
                  <c:v>-323</c:v>
                </c:pt>
                <c:pt idx="178">
                  <c:v>-322</c:v>
                </c:pt>
                <c:pt idx="179">
                  <c:v>-321</c:v>
                </c:pt>
                <c:pt idx="180">
                  <c:v>-320</c:v>
                </c:pt>
                <c:pt idx="181">
                  <c:v>-319</c:v>
                </c:pt>
                <c:pt idx="182">
                  <c:v>-318</c:v>
                </c:pt>
                <c:pt idx="183">
                  <c:v>-317</c:v>
                </c:pt>
                <c:pt idx="184">
                  <c:v>-316</c:v>
                </c:pt>
                <c:pt idx="185">
                  <c:v>-315</c:v>
                </c:pt>
                <c:pt idx="186">
                  <c:v>-314</c:v>
                </c:pt>
                <c:pt idx="187">
                  <c:v>-313</c:v>
                </c:pt>
                <c:pt idx="188">
                  <c:v>-312</c:v>
                </c:pt>
                <c:pt idx="189">
                  <c:v>-311</c:v>
                </c:pt>
                <c:pt idx="190">
                  <c:v>-310</c:v>
                </c:pt>
                <c:pt idx="191">
                  <c:v>-309</c:v>
                </c:pt>
                <c:pt idx="192">
                  <c:v>-308</c:v>
                </c:pt>
                <c:pt idx="193">
                  <c:v>-307</c:v>
                </c:pt>
                <c:pt idx="194">
                  <c:v>-306</c:v>
                </c:pt>
                <c:pt idx="195">
                  <c:v>-305</c:v>
                </c:pt>
                <c:pt idx="196">
                  <c:v>-304</c:v>
                </c:pt>
                <c:pt idx="197">
                  <c:v>-303</c:v>
                </c:pt>
                <c:pt idx="198">
                  <c:v>-302</c:v>
                </c:pt>
                <c:pt idx="199">
                  <c:v>-301</c:v>
                </c:pt>
                <c:pt idx="200">
                  <c:v>-300</c:v>
                </c:pt>
                <c:pt idx="201">
                  <c:v>-299</c:v>
                </c:pt>
                <c:pt idx="202">
                  <c:v>-298</c:v>
                </c:pt>
                <c:pt idx="203">
                  <c:v>-297</c:v>
                </c:pt>
                <c:pt idx="204">
                  <c:v>-296</c:v>
                </c:pt>
                <c:pt idx="205">
                  <c:v>-295</c:v>
                </c:pt>
                <c:pt idx="206">
                  <c:v>-294</c:v>
                </c:pt>
                <c:pt idx="207">
                  <c:v>-293</c:v>
                </c:pt>
                <c:pt idx="208">
                  <c:v>-292</c:v>
                </c:pt>
                <c:pt idx="209">
                  <c:v>-291</c:v>
                </c:pt>
                <c:pt idx="210">
                  <c:v>-290</c:v>
                </c:pt>
                <c:pt idx="211">
                  <c:v>-289</c:v>
                </c:pt>
                <c:pt idx="212">
                  <c:v>-288</c:v>
                </c:pt>
                <c:pt idx="213">
                  <c:v>-287</c:v>
                </c:pt>
                <c:pt idx="214">
                  <c:v>-286</c:v>
                </c:pt>
                <c:pt idx="215">
                  <c:v>-285</c:v>
                </c:pt>
                <c:pt idx="216">
                  <c:v>-284</c:v>
                </c:pt>
                <c:pt idx="217">
                  <c:v>-283</c:v>
                </c:pt>
                <c:pt idx="218">
                  <c:v>-282</c:v>
                </c:pt>
                <c:pt idx="219">
                  <c:v>-281</c:v>
                </c:pt>
                <c:pt idx="220">
                  <c:v>-280</c:v>
                </c:pt>
                <c:pt idx="221">
                  <c:v>-279</c:v>
                </c:pt>
                <c:pt idx="222">
                  <c:v>-278</c:v>
                </c:pt>
                <c:pt idx="223">
                  <c:v>-277</c:v>
                </c:pt>
                <c:pt idx="224">
                  <c:v>-276</c:v>
                </c:pt>
                <c:pt idx="225">
                  <c:v>-275</c:v>
                </c:pt>
                <c:pt idx="226">
                  <c:v>-274</c:v>
                </c:pt>
                <c:pt idx="227">
                  <c:v>-273</c:v>
                </c:pt>
                <c:pt idx="228">
                  <c:v>-272</c:v>
                </c:pt>
                <c:pt idx="229">
                  <c:v>-271</c:v>
                </c:pt>
                <c:pt idx="230">
                  <c:v>-270</c:v>
                </c:pt>
                <c:pt idx="231">
                  <c:v>-269</c:v>
                </c:pt>
                <c:pt idx="232">
                  <c:v>-268</c:v>
                </c:pt>
                <c:pt idx="233">
                  <c:v>-267</c:v>
                </c:pt>
                <c:pt idx="234">
                  <c:v>-266</c:v>
                </c:pt>
                <c:pt idx="235">
                  <c:v>-265</c:v>
                </c:pt>
                <c:pt idx="236">
                  <c:v>-264</c:v>
                </c:pt>
                <c:pt idx="237">
                  <c:v>-263</c:v>
                </c:pt>
                <c:pt idx="238">
                  <c:v>-262</c:v>
                </c:pt>
                <c:pt idx="239">
                  <c:v>-261</c:v>
                </c:pt>
                <c:pt idx="240">
                  <c:v>-260</c:v>
                </c:pt>
                <c:pt idx="241">
                  <c:v>-259</c:v>
                </c:pt>
                <c:pt idx="242">
                  <c:v>-258</c:v>
                </c:pt>
                <c:pt idx="243">
                  <c:v>-257</c:v>
                </c:pt>
                <c:pt idx="244">
                  <c:v>-256</c:v>
                </c:pt>
                <c:pt idx="245">
                  <c:v>-255</c:v>
                </c:pt>
                <c:pt idx="246">
                  <c:v>-254</c:v>
                </c:pt>
                <c:pt idx="247">
                  <c:v>-253</c:v>
                </c:pt>
                <c:pt idx="248">
                  <c:v>-252</c:v>
                </c:pt>
                <c:pt idx="249">
                  <c:v>-251</c:v>
                </c:pt>
                <c:pt idx="250">
                  <c:v>-250</c:v>
                </c:pt>
                <c:pt idx="251">
                  <c:v>-249</c:v>
                </c:pt>
                <c:pt idx="252">
                  <c:v>-248</c:v>
                </c:pt>
                <c:pt idx="253">
                  <c:v>-247</c:v>
                </c:pt>
                <c:pt idx="254">
                  <c:v>-246</c:v>
                </c:pt>
                <c:pt idx="255">
                  <c:v>-245</c:v>
                </c:pt>
                <c:pt idx="256">
                  <c:v>-244</c:v>
                </c:pt>
                <c:pt idx="257">
                  <c:v>-243</c:v>
                </c:pt>
                <c:pt idx="258">
                  <c:v>-242</c:v>
                </c:pt>
                <c:pt idx="259">
                  <c:v>-241</c:v>
                </c:pt>
                <c:pt idx="260">
                  <c:v>-240</c:v>
                </c:pt>
                <c:pt idx="261">
                  <c:v>-239</c:v>
                </c:pt>
                <c:pt idx="262">
                  <c:v>-238</c:v>
                </c:pt>
                <c:pt idx="263">
                  <c:v>-237</c:v>
                </c:pt>
                <c:pt idx="264">
                  <c:v>-236</c:v>
                </c:pt>
                <c:pt idx="265">
                  <c:v>-235</c:v>
                </c:pt>
                <c:pt idx="266">
                  <c:v>-234</c:v>
                </c:pt>
                <c:pt idx="267">
                  <c:v>-233</c:v>
                </c:pt>
                <c:pt idx="268">
                  <c:v>-232</c:v>
                </c:pt>
                <c:pt idx="269">
                  <c:v>-231</c:v>
                </c:pt>
                <c:pt idx="270">
                  <c:v>-230</c:v>
                </c:pt>
                <c:pt idx="271">
                  <c:v>-229</c:v>
                </c:pt>
                <c:pt idx="272">
                  <c:v>-228</c:v>
                </c:pt>
                <c:pt idx="273">
                  <c:v>-227</c:v>
                </c:pt>
                <c:pt idx="274">
                  <c:v>-226</c:v>
                </c:pt>
                <c:pt idx="275">
                  <c:v>-225</c:v>
                </c:pt>
                <c:pt idx="276">
                  <c:v>-224</c:v>
                </c:pt>
                <c:pt idx="277">
                  <c:v>-223</c:v>
                </c:pt>
                <c:pt idx="278">
                  <c:v>-222</c:v>
                </c:pt>
                <c:pt idx="279">
                  <c:v>-221</c:v>
                </c:pt>
                <c:pt idx="280">
                  <c:v>-220</c:v>
                </c:pt>
                <c:pt idx="281">
                  <c:v>-219</c:v>
                </c:pt>
                <c:pt idx="282">
                  <c:v>-218</c:v>
                </c:pt>
                <c:pt idx="283">
                  <c:v>-217</c:v>
                </c:pt>
                <c:pt idx="284">
                  <c:v>-216</c:v>
                </c:pt>
                <c:pt idx="285">
                  <c:v>-215</c:v>
                </c:pt>
                <c:pt idx="286">
                  <c:v>-214</c:v>
                </c:pt>
                <c:pt idx="287">
                  <c:v>-213</c:v>
                </c:pt>
                <c:pt idx="288">
                  <c:v>-212</c:v>
                </c:pt>
                <c:pt idx="289">
                  <c:v>-211</c:v>
                </c:pt>
                <c:pt idx="290">
                  <c:v>-210</c:v>
                </c:pt>
                <c:pt idx="291">
                  <c:v>-209</c:v>
                </c:pt>
                <c:pt idx="292">
                  <c:v>-208</c:v>
                </c:pt>
                <c:pt idx="293">
                  <c:v>-207</c:v>
                </c:pt>
                <c:pt idx="294">
                  <c:v>-206</c:v>
                </c:pt>
                <c:pt idx="295">
                  <c:v>-205</c:v>
                </c:pt>
                <c:pt idx="296">
                  <c:v>-204</c:v>
                </c:pt>
                <c:pt idx="297">
                  <c:v>-203</c:v>
                </c:pt>
                <c:pt idx="298">
                  <c:v>-202</c:v>
                </c:pt>
                <c:pt idx="299">
                  <c:v>-201</c:v>
                </c:pt>
                <c:pt idx="300">
                  <c:v>-200</c:v>
                </c:pt>
                <c:pt idx="301">
                  <c:v>-199</c:v>
                </c:pt>
                <c:pt idx="302">
                  <c:v>-198</c:v>
                </c:pt>
                <c:pt idx="303">
                  <c:v>-197</c:v>
                </c:pt>
                <c:pt idx="304">
                  <c:v>-196</c:v>
                </c:pt>
                <c:pt idx="305">
                  <c:v>-195</c:v>
                </c:pt>
                <c:pt idx="306">
                  <c:v>-194</c:v>
                </c:pt>
                <c:pt idx="307">
                  <c:v>-193</c:v>
                </c:pt>
                <c:pt idx="308">
                  <c:v>-192</c:v>
                </c:pt>
                <c:pt idx="309">
                  <c:v>-191</c:v>
                </c:pt>
                <c:pt idx="310">
                  <c:v>-190</c:v>
                </c:pt>
                <c:pt idx="311">
                  <c:v>-189</c:v>
                </c:pt>
                <c:pt idx="312">
                  <c:v>-188</c:v>
                </c:pt>
                <c:pt idx="313">
                  <c:v>-187</c:v>
                </c:pt>
                <c:pt idx="314">
                  <c:v>-186</c:v>
                </c:pt>
                <c:pt idx="315">
                  <c:v>-185</c:v>
                </c:pt>
                <c:pt idx="316">
                  <c:v>-184</c:v>
                </c:pt>
                <c:pt idx="317">
                  <c:v>-183</c:v>
                </c:pt>
                <c:pt idx="318">
                  <c:v>-182</c:v>
                </c:pt>
                <c:pt idx="319">
                  <c:v>-181</c:v>
                </c:pt>
                <c:pt idx="320">
                  <c:v>-180</c:v>
                </c:pt>
                <c:pt idx="321">
                  <c:v>-179</c:v>
                </c:pt>
                <c:pt idx="322">
                  <c:v>-178</c:v>
                </c:pt>
                <c:pt idx="323">
                  <c:v>-177</c:v>
                </c:pt>
                <c:pt idx="324">
                  <c:v>-176</c:v>
                </c:pt>
                <c:pt idx="325">
                  <c:v>-175</c:v>
                </c:pt>
                <c:pt idx="326">
                  <c:v>-174</c:v>
                </c:pt>
                <c:pt idx="327">
                  <c:v>-173</c:v>
                </c:pt>
                <c:pt idx="328">
                  <c:v>-172</c:v>
                </c:pt>
                <c:pt idx="329">
                  <c:v>-171</c:v>
                </c:pt>
                <c:pt idx="330">
                  <c:v>-170</c:v>
                </c:pt>
                <c:pt idx="331">
                  <c:v>-169</c:v>
                </c:pt>
                <c:pt idx="332">
                  <c:v>-168</c:v>
                </c:pt>
                <c:pt idx="333">
                  <c:v>-167</c:v>
                </c:pt>
                <c:pt idx="334">
                  <c:v>-166</c:v>
                </c:pt>
                <c:pt idx="335">
                  <c:v>-165</c:v>
                </c:pt>
                <c:pt idx="336">
                  <c:v>-164</c:v>
                </c:pt>
                <c:pt idx="337">
                  <c:v>-163</c:v>
                </c:pt>
                <c:pt idx="338">
                  <c:v>-162</c:v>
                </c:pt>
                <c:pt idx="339">
                  <c:v>-161</c:v>
                </c:pt>
                <c:pt idx="340">
                  <c:v>-160</c:v>
                </c:pt>
                <c:pt idx="341">
                  <c:v>-159</c:v>
                </c:pt>
                <c:pt idx="342">
                  <c:v>-158</c:v>
                </c:pt>
                <c:pt idx="343">
                  <c:v>-157</c:v>
                </c:pt>
                <c:pt idx="344">
                  <c:v>-156</c:v>
                </c:pt>
                <c:pt idx="345">
                  <c:v>-155</c:v>
                </c:pt>
                <c:pt idx="346">
                  <c:v>-154</c:v>
                </c:pt>
                <c:pt idx="347">
                  <c:v>-153</c:v>
                </c:pt>
                <c:pt idx="348">
                  <c:v>-152</c:v>
                </c:pt>
                <c:pt idx="349">
                  <c:v>-151</c:v>
                </c:pt>
                <c:pt idx="350">
                  <c:v>-150</c:v>
                </c:pt>
                <c:pt idx="351">
                  <c:v>-149</c:v>
                </c:pt>
                <c:pt idx="352">
                  <c:v>-148</c:v>
                </c:pt>
                <c:pt idx="353">
                  <c:v>-147</c:v>
                </c:pt>
                <c:pt idx="354">
                  <c:v>-146</c:v>
                </c:pt>
                <c:pt idx="355">
                  <c:v>-145</c:v>
                </c:pt>
                <c:pt idx="356">
                  <c:v>-144</c:v>
                </c:pt>
                <c:pt idx="357">
                  <c:v>-143</c:v>
                </c:pt>
                <c:pt idx="358">
                  <c:v>-142</c:v>
                </c:pt>
                <c:pt idx="359">
                  <c:v>-141</c:v>
                </c:pt>
                <c:pt idx="360">
                  <c:v>-140</c:v>
                </c:pt>
                <c:pt idx="361">
                  <c:v>-139</c:v>
                </c:pt>
                <c:pt idx="362">
                  <c:v>-138</c:v>
                </c:pt>
                <c:pt idx="363">
                  <c:v>-137</c:v>
                </c:pt>
                <c:pt idx="364">
                  <c:v>-136</c:v>
                </c:pt>
                <c:pt idx="365">
                  <c:v>-135</c:v>
                </c:pt>
                <c:pt idx="366">
                  <c:v>-134</c:v>
                </c:pt>
                <c:pt idx="367">
                  <c:v>-133</c:v>
                </c:pt>
                <c:pt idx="368">
                  <c:v>-132</c:v>
                </c:pt>
                <c:pt idx="369">
                  <c:v>-131</c:v>
                </c:pt>
                <c:pt idx="370">
                  <c:v>-130</c:v>
                </c:pt>
                <c:pt idx="371">
                  <c:v>-129</c:v>
                </c:pt>
                <c:pt idx="372">
                  <c:v>-128</c:v>
                </c:pt>
                <c:pt idx="373">
                  <c:v>-127</c:v>
                </c:pt>
                <c:pt idx="374">
                  <c:v>-126</c:v>
                </c:pt>
                <c:pt idx="375">
                  <c:v>-125</c:v>
                </c:pt>
                <c:pt idx="376">
                  <c:v>-124</c:v>
                </c:pt>
                <c:pt idx="377">
                  <c:v>-123</c:v>
                </c:pt>
                <c:pt idx="378">
                  <c:v>-122</c:v>
                </c:pt>
                <c:pt idx="379">
                  <c:v>-121</c:v>
                </c:pt>
                <c:pt idx="380">
                  <c:v>-120</c:v>
                </c:pt>
                <c:pt idx="381">
                  <c:v>-119</c:v>
                </c:pt>
                <c:pt idx="382">
                  <c:v>-118</c:v>
                </c:pt>
                <c:pt idx="383">
                  <c:v>-117</c:v>
                </c:pt>
                <c:pt idx="384">
                  <c:v>-116</c:v>
                </c:pt>
                <c:pt idx="385">
                  <c:v>-115</c:v>
                </c:pt>
                <c:pt idx="386">
                  <c:v>-114</c:v>
                </c:pt>
                <c:pt idx="387">
                  <c:v>-113</c:v>
                </c:pt>
                <c:pt idx="388">
                  <c:v>-112</c:v>
                </c:pt>
                <c:pt idx="389">
                  <c:v>-111</c:v>
                </c:pt>
                <c:pt idx="390">
                  <c:v>-110</c:v>
                </c:pt>
                <c:pt idx="391">
                  <c:v>-109</c:v>
                </c:pt>
                <c:pt idx="392">
                  <c:v>-108</c:v>
                </c:pt>
                <c:pt idx="393">
                  <c:v>-107</c:v>
                </c:pt>
                <c:pt idx="394">
                  <c:v>-106</c:v>
                </c:pt>
                <c:pt idx="395">
                  <c:v>-105</c:v>
                </c:pt>
                <c:pt idx="396">
                  <c:v>-104</c:v>
                </c:pt>
                <c:pt idx="397">
                  <c:v>-103</c:v>
                </c:pt>
                <c:pt idx="398">
                  <c:v>-102</c:v>
                </c:pt>
                <c:pt idx="399">
                  <c:v>-101</c:v>
                </c:pt>
                <c:pt idx="400">
                  <c:v>-100</c:v>
                </c:pt>
                <c:pt idx="401">
                  <c:v>-99</c:v>
                </c:pt>
                <c:pt idx="402">
                  <c:v>-98</c:v>
                </c:pt>
                <c:pt idx="403">
                  <c:v>-97</c:v>
                </c:pt>
                <c:pt idx="404">
                  <c:v>-96</c:v>
                </c:pt>
                <c:pt idx="405">
                  <c:v>-95</c:v>
                </c:pt>
                <c:pt idx="406">
                  <c:v>-94</c:v>
                </c:pt>
                <c:pt idx="407">
                  <c:v>-93</c:v>
                </c:pt>
                <c:pt idx="408">
                  <c:v>-92</c:v>
                </c:pt>
                <c:pt idx="409">
                  <c:v>-91</c:v>
                </c:pt>
                <c:pt idx="410">
                  <c:v>-90</c:v>
                </c:pt>
                <c:pt idx="411">
                  <c:v>-89</c:v>
                </c:pt>
                <c:pt idx="412">
                  <c:v>-88</c:v>
                </c:pt>
                <c:pt idx="413">
                  <c:v>-87</c:v>
                </c:pt>
                <c:pt idx="414">
                  <c:v>-86</c:v>
                </c:pt>
                <c:pt idx="415">
                  <c:v>-85</c:v>
                </c:pt>
                <c:pt idx="416">
                  <c:v>-84</c:v>
                </c:pt>
                <c:pt idx="417">
                  <c:v>-83</c:v>
                </c:pt>
                <c:pt idx="418">
                  <c:v>-82</c:v>
                </c:pt>
                <c:pt idx="419">
                  <c:v>-81</c:v>
                </c:pt>
                <c:pt idx="420">
                  <c:v>-80</c:v>
                </c:pt>
                <c:pt idx="421">
                  <c:v>-79</c:v>
                </c:pt>
                <c:pt idx="422">
                  <c:v>-78</c:v>
                </c:pt>
                <c:pt idx="423">
                  <c:v>-77</c:v>
                </c:pt>
                <c:pt idx="424">
                  <c:v>-76</c:v>
                </c:pt>
                <c:pt idx="425">
                  <c:v>-75</c:v>
                </c:pt>
                <c:pt idx="426">
                  <c:v>-74</c:v>
                </c:pt>
                <c:pt idx="427">
                  <c:v>-73</c:v>
                </c:pt>
                <c:pt idx="428">
                  <c:v>-72</c:v>
                </c:pt>
                <c:pt idx="429">
                  <c:v>-71</c:v>
                </c:pt>
                <c:pt idx="430">
                  <c:v>-70</c:v>
                </c:pt>
                <c:pt idx="431">
                  <c:v>-69</c:v>
                </c:pt>
                <c:pt idx="432">
                  <c:v>-68</c:v>
                </c:pt>
                <c:pt idx="433">
                  <c:v>-67</c:v>
                </c:pt>
                <c:pt idx="434">
                  <c:v>-66</c:v>
                </c:pt>
                <c:pt idx="435">
                  <c:v>-65</c:v>
                </c:pt>
                <c:pt idx="436">
                  <c:v>-64</c:v>
                </c:pt>
                <c:pt idx="437">
                  <c:v>-63</c:v>
                </c:pt>
                <c:pt idx="438">
                  <c:v>-62</c:v>
                </c:pt>
                <c:pt idx="439">
                  <c:v>-61</c:v>
                </c:pt>
                <c:pt idx="440">
                  <c:v>-60</c:v>
                </c:pt>
                <c:pt idx="441">
                  <c:v>-59</c:v>
                </c:pt>
                <c:pt idx="442">
                  <c:v>-58</c:v>
                </c:pt>
                <c:pt idx="443">
                  <c:v>-57</c:v>
                </c:pt>
                <c:pt idx="444">
                  <c:v>-56</c:v>
                </c:pt>
                <c:pt idx="445">
                  <c:v>-55</c:v>
                </c:pt>
                <c:pt idx="446">
                  <c:v>-54</c:v>
                </c:pt>
                <c:pt idx="447">
                  <c:v>-53</c:v>
                </c:pt>
                <c:pt idx="448">
                  <c:v>-52</c:v>
                </c:pt>
                <c:pt idx="449">
                  <c:v>-51</c:v>
                </c:pt>
                <c:pt idx="450">
                  <c:v>-50</c:v>
                </c:pt>
                <c:pt idx="451">
                  <c:v>-49</c:v>
                </c:pt>
                <c:pt idx="452">
                  <c:v>-48</c:v>
                </c:pt>
                <c:pt idx="453">
                  <c:v>-47</c:v>
                </c:pt>
                <c:pt idx="454">
                  <c:v>-46</c:v>
                </c:pt>
                <c:pt idx="455">
                  <c:v>-45</c:v>
                </c:pt>
                <c:pt idx="456">
                  <c:v>-44</c:v>
                </c:pt>
                <c:pt idx="457">
                  <c:v>-43</c:v>
                </c:pt>
                <c:pt idx="458">
                  <c:v>-42</c:v>
                </c:pt>
                <c:pt idx="459">
                  <c:v>-41</c:v>
                </c:pt>
                <c:pt idx="460">
                  <c:v>-40</c:v>
                </c:pt>
                <c:pt idx="461">
                  <c:v>-39</c:v>
                </c:pt>
                <c:pt idx="462">
                  <c:v>-38</c:v>
                </c:pt>
                <c:pt idx="463">
                  <c:v>-37</c:v>
                </c:pt>
                <c:pt idx="464">
                  <c:v>-36</c:v>
                </c:pt>
                <c:pt idx="465">
                  <c:v>-35</c:v>
                </c:pt>
                <c:pt idx="466">
                  <c:v>-34</c:v>
                </c:pt>
                <c:pt idx="467">
                  <c:v>-33</c:v>
                </c:pt>
                <c:pt idx="468">
                  <c:v>-32</c:v>
                </c:pt>
                <c:pt idx="469">
                  <c:v>-31</c:v>
                </c:pt>
                <c:pt idx="470">
                  <c:v>-30</c:v>
                </c:pt>
                <c:pt idx="471">
                  <c:v>-29</c:v>
                </c:pt>
                <c:pt idx="472">
                  <c:v>-28</c:v>
                </c:pt>
                <c:pt idx="473">
                  <c:v>-27</c:v>
                </c:pt>
                <c:pt idx="474">
                  <c:v>-26</c:v>
                </c:pt>
                <c:pt idx="475">
                  <c:v>-25</c:v>
                </c:pt>
                <c:pt idx="476">
                  <c:v>-24</c:v>
                </c:pt>
                <c:pt idx="477">
                  <c:v>-23</c:v>
                </c:pt>
                <c:pt idx="478">
                  <c:v>-22</c:v>
                </c:pt>
                <c:pt idx="479">
                  <c:v>-21</c:v>
                </c:pt>
                <c:pt idx="480">
                  <c:v>-20</c:v>
                </c:pt>
                <c:pt idx="481">
                  <c:v>-19</c:v>
                </c:pt>
                <c:pt idx="482">
                  <c:v>-18</c:v>
                </c:pt>
                <c:pt idx="483">
                  <c:v>-17</c:v>
                </c:pt>
                <c:pt idx="484">
                  <c:v>-16</c:v>
                </c:pt>
                <c:pt idx="485">
                  <c:v>-15</c:v>
                </c:pt>
                <c:pt idx="486">
                  <c:v>-14</c:v>
                </c:pt>
                <c:pt idx="487">
                  <c:v>-13</c:v>
                </c:pt>
                <c:pt idx="488">
                  <c:v>-12</c:v>
                </c:pt>
                <c:pt idx="489">
                  <c:v>-11</c:v>
                </c:pt>
                <c:pt idx="490">
                  <c:v>-10</c:v>
                </c:pt>
                <c:pt idx="491">
                  <c:v>-9</c:v>
                </c:pt>
                <c:pt idx="492">
                  <c:v>-8</c:v>
                </c:pt>
                <c:pt idx="493">
                  <c:v>-7</c:v>
                </c:pt>
                <c:pt idx="494">
                  <c:v>-6</c:v>
                </c:pt>
                <c:pt idx="495">
                  <c:v>-5</c:v>
                </c:pt>
                <c:pt idx="496">
                  <c:v>-4</c:v>
                </c:pt>
                <c:pt idx="497">
                  <c:v>-3</c:v>
                </c:pt>
                <c:pt idx="498">
                  <c:v>-2</c:v>
                </c:pt>
                <c:pt idx="499">
                  <c:v>-1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4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8</c:v>
                </c:pt>
                <c:pt idx="509">
                  <c:v>9</c:v>
                </c:pt>
                <c:pt idx="510">
                  <c:v>10</c:v>
                </c:pt>
                <c:pt idx="511">
                  <c:v>11</c:v>
                </c:pt>
                <c:pt idx="512">
                  <c:v>12</c:v>
                </c:pt>
                <c:pt idx="513">
                  <c:v>13</c:v>
                </c:pt>
                <c:pt idx="514">
                  <c:v>14</c:v>
                </c:pt>
                <c:pt idx="515">
                  <c:v>15</c:v>
                </c:pt>
                <c:pt idx="516">
                  <c:v>16</c:v>
                </c:pt>
                <c:pt idx="517">
                  <c:v>17</c:v>
                </c:pt>
                <c:pt idx="518">
                  <c:v>18</c:v>
                </c:pt>
                <c:pt idx="519">
                  <c:v>19</c:v>
                </c:pt>
                <c:pt idx="520">
                  <c:v>20</c:v>
                </c:pt>
                <c:pt idx="521">
                  <c:v>21</c:v>
                </c:pt>
                <c:pt idx="522">
                  <c:v>22</c:v>
                </c:pt>
                <c:pt idx="523">
                  <c:v>23</c:v>
                </c:pt>
                <c:pt idx="524">
                  <c:v>24</c:v>
                </c:pt>
                <c:pt idx="525">
                  <c:v>25</c:v>
                </c:pt>
                <c:pt idx="526">
                  <c:v>26</c:v>
                </c:pt>
                <c:pt idx="527">
                  <c:v>27</c:v>
                </c:pt>
                <c:pt idx="528">
                  <c:v>28</c:v>
                </c:pt>
                <c:pt idx="529">
                  <c:v>29</c:v>
                </c:pt>
                <c:pt idx="530">
                  <c:v>30</c:v>
                </c:pt>
                <c:pt idx="531">
                  <c:v>31</c:v>
                </c:pt>
                <c:pt idx="532">
                  <c:v>32</c:v>
                </c:pt>
                <c:pt idx="533">
                  <c:v>33</c:v>
                </c:pt>
                <c:pt idx="534">
                  <c:v>34</c:v>
                </c:pt>
                <c:pt idx="535">
                  <c:v>35</c:v>
                </c:pt>
                <c:pt idx="536">
                  <c:v>36</c:v>
                </c:pt>
                <c:pt idx="537">
                  <c:v>37</c:v>
                </c:pt>
                <c:pt idx="538">
                  <c:v>38</c:v>
                </c:pt>
                <c:pt idx="539">
                  <c:v>39</c:v>
                </c:pt>
                <c:pt idx="540">
                  <c:v>40</c:v>
                </c:pt>
                <c:pt idx="541">
                  <c:v>41</c:v>
                </c:pt>
                <c:pt idx="542">
                  <c:v>42</c:v>
                </c:pt>
                <c:pt idx="543">
                  <c:v>43</c:v>
                </c:pt>
                <c:pt idx="544">
                  <c:v>44</c:v>
                </c:pt>
                <c:pt idx="545">
                  <c:v>45</c:v>
                </c:pt>
                <c:pt idx="546">
                  <c:v>46</c:v>
                </c:pt>
                <c:pt idx="547">
                  <c:v>47</c:v>
                </c:pt>
                <c:pt idx="548">
                  <c:v>48</c:v>
                </c:pt>
                <c:pt idx="549">
                  <c:v>49</c:v>
                </c:pt>
                <c:pt idx="550">
                  <c:v>50</c:v>
                </c:pt>
                <c:pt idx="551">
                  <c:v>51</c:v>
                </c:pt>
                <c:pt idx="552">
                  <c:v>52</c:v>
                </c:pt>
                <c:pt idx="553">
                  <c:v>53</c:v>
                </c:pt>
                <c:pt idx="554">
                  <c:v>54</c:v>
                </c:pt>
                <c:pt idx="555">
                  <c:v>55</c:v>
                </c:pt>
                <c:pt idx="556">
                  <c:v>56</c:v>
                </c:pt>
                <c:pt idx="557">
                  <c:v>57</c:v>
                </c:pt>
                <c:pt idx="558">
                  <c:v>58</c:v>
                </c:pt>
                <c:pt idx="559">
                  <c:v>59</c:v>
                </c:pt>
                <c:pt idx="560">
                  <c:v>60</c:v>
                </c:pt>
                <c:pt idx="561">
                  <c:v>61</c:v>
                </c:pt>
                <c:pt idx="562">
                  <c:v>62</c:v>
                </c:pt>
                <c:pt idx="563">
                  <c:v>63</c:v>
                </c:pt>
                <c:pt idx="564">
                  <c:v>64</c:v>
                </c:pt>
                <c:pt idx="565">
                  <c:v>65</c:v>
                </c:pt>
                <c:pt idx="566">
                  <c:v>66</c:v>
                </c:pt>
                <c:pt idx="567">
                  <c:v>67</c:v>
                </c:pt>
                <c:pt idx="568">
                  <c:v>68</c:v>
                </c:pt>
                <c:pt idx="569">
                  <c:v>69</c:v>
                </c:pt>
                <c:pt idx="570">
                  <c:v>70</c:v>
                </c:pt>
                <c:pt idx="571">
                  <c:v>71</c:v>
                </c:pt>
                <c:pt idx="572">
                  <c:v>72</c:v>
                </c:pt>
                <c:pt idx="573">
                  <c:v>73</c:v>
                </c:pt>
                <c:pt idx="574">
                  <c:v>74</c:v>
                </c:pt>
                <c:pt idx="575">
                  <c:v>75</c:v>
                </c:pt>
                <c:pt idx="576">
                  <c:v>76</c:v>
                </c:pt>
                <c:pt idx="577">
                  <c:v>77</c:v>
                </c:pt>
                <c:pt idx="578">
                  <c:v>78</c:v>
                </c:pt>
                <c:pt idx="579">
                  <c:v>79</c:v>
                </c:pt>
                <c:pt idx="580">
                  <c:v>80</c:v>
                </c:pt>
                <c:pt idx="581">
                  <c:v>81</c:v>
                </c:pt>
                <c:pt idx="582">
                  <c:v>82</c:v>
                </c:pt>
                <c:pt idx="583">
                  <c:v>83</c:v>
                </c:pt>
                <c:pt idx="584">
                  <c:v>84</c:v>
                </c:pt>
                <c:pt idx="585">
                  <c:v>85</c:v>
                </c:pt>
                <c:pt idx="586">
                  <c:v>86</c:v>
                </c:pt>
                <c:pt idx="587">
                  <c:v>87</c:v>
                </c:pt>
                <c:pt idx="588">
                  <c:v>88</c:v>
                </c:pt>
                <c:pt idx="589">
                  <c:v>89</c:v>
                </c:pt>
                <c:pt idx="590">
                  <c:v>90</c:v>
                </c:pt>
                <c:pt idx="591">
                  <c:v>91</c:v>
                </c:pt>
                <c:pt idx="592">
                  <c:v>92</c:v>
                </c:pt>
                <c:pt idx="593">
                  <c:v>93</c:v>
                </c:pt>
                <c:pt idx="594">
                  <c:v>94</c:v>
                </c:pt>
                <c:pt idx="595">
                  <c:v>95</c:v>
                </c:pt>
                <c:pt idx="596">
                  <c:v>96</c:v>
                </c:pt>
                <c:pt idx="597">
                  <c:v>97</c:v>
                </c:pt>
                <c:pt idx="598">
                  <c:v>98</c:v>
                </c:pt>
                <c:pt idx="599">
                  <c:v>99</c:v>
                </c:pt>
                <c:pt idx="600">
                  <c:v>100</c:v>
                </c:pt>
                <c:pt idx="601">
                  <c:v>101</c:v>
                </c:pt>
                <c:pt idx="602">
                  <c:v>102</c:v>
                </c:pt>
                <c:pt idx="603">
                  <c:v>103</c:v>
                </c:pt>
                <c:pt idx="604">
                  <c:v>104</c:v>
                </c:pt>
                <c:pt idx="605">
                  <c:v>105</c:v>
                </c:pt>
                <c:pt idx="606">
                  <c:v>106</c:v>
                </c:pt>
                <c:pt idx="607">
                  <c:v>107</c:v>
                </c:pt>
                <c:pt idx="608">
                  <c:v>108</c:v>
                </c:pt>
                <c:pt idx="609">
                  <c:v>109</c:v>
                </c:pt>
                <c:pt idx="610">
                  <c:v>110</c:v>
                </c:pt>
                <c:pt idx="611">
                  <c:v>111</c:v>
                </c:pt>
                <c:pt idx="612">
                  <c:v>112</c:v>
                </c:pt>
                <c:pt idx="613">
                  <c:v>113</c:v>
                </c:pt>
                <c:pt idx="614">
                  <c:v>114</c:v>
                </c:pt>
                <c:pt idx="615">
                  <c:v>115</c:v>
                </c:pt>
                <c:pt idx="616">
                  <c:v>116</c:v>
                </c:pt>
                <c:pt idx="617">
                  <c:v>117</c:v>
                </c:pt>
                <c:pt idx="618">
                  <c:v>118</c:v>
                </c:pt>
                <c:pt idx="619">
                  <c:v>119</c:v>
                </c:pt>
                <c:pt idx="620">
                  <c:v>120</c:v>
                </c:pt>
                <c:pt idx="621">
                  <c:v>121</c:v>
                </c:pt>
                <c:pt idx="622">
                  <c:v>122</c:v>
                </c:pt>
                <c:pt idx="623">
                  <c:v>123</c:v>
                </c:pt>
                <c:pt idx="624">
                  <c:v>124</c:v>
                </c:pt>
                <c:pt idx="625">
                  <c:v>125</c:v>
                </c:pt>
                <c:pt idx="626">
                  <c:v>126</c:v>
                </c:pt>
                <c:pt idx="627">
                  <c:v>127</c:v>
                </c:pt>
                <c:pt idx="628">
                  <c:v>128</c:v>
                </c:pt>
                <c:pt idx="629">
                  <c:v>129</c:v>
                </c:pt>
                <c:pt idx="630">
                  <c:v>130</c:v>
                </c:pt>
                <c:pt idx="631">
                  <c:v>131</c:v>
                </c:pt>
                <c:pt idx="632">
                  <c:v>132</c:v>
                </c:pt>
                <c:pt idx="633">
                  <c:v>133</c:v>
                </c:pt>
                <c:pt idx="634">
                  <c:v>134</c:v>
                </c:pt>
                <c:pt idx="635">
                  <c:v>135</c:v>
                </c:pt>
                <c:pt idx="636">
                  <c:v>136</c:v>
                </c:pt>
                <c:pt idx="637">
                  <c:v>137</c:v>
                </c:pt>
                <c:pt idx="638">
                  <c:v>138</c:v>
                </c:pt>
                <c:pt idx="639">
                  <c:v>139</c:v>
                </c:pt>
                <c:pt idx="640">
                  <c:v>140</c:v>
                </c:pt>
                <c:pt idx="641">
                  <c:v>141</c:v>
                </c:pt>
                <c:pt idx="642">
                  <c:v>142</c:v>
                </c:pt>
                <c:pt idx="643">
                  <c:v>143</c:v>
                </c:pt>
                <c:pt idx="644">
                  <c:v>144</c:v>
                </c:pt>
                <c:pt idx="645">
                  <c:v>145</c:v>
                </c:pt>
                <c:pt idx="646">
                  <c:v>146</c:v>
                </c:pt>
                <c:pt idx="647">
                  <c:v>147</c:v>
                </c:pt>
                <c:pt idx="648">
                  <c:v>148</c:v>
                </c:pt>
                <c:pt idx="649">
                  <c:v>149</c:v>
                </c:pt>
                <c:pt idx="650">
                  <c:v>150</c:v>
                </c:pt>
                <c:pt idx="651">
                  <c:v>151</c:v>
                </c:pt>
                <c:pt idx="652">
                  <c:v>152</c:v>
                </c:pt>
                <c:pt idx="653">
                  <c:v>153</c:v>
                </c:pt>
                <c:pt idx="654">
                  <c:v>154</c:v>
                </c:pt>
                <c:pt idx="655">
                  <c:v>155</c:v>
                </c:pt>
                <c:pt idx="656">
                  <c:v>156</c:v>
                </c:pt>
                <c:pt idx="657">
                  <c:v>157</c:v>
                </c:pt>
                <c:pt idx="658">
                  <c:v>158</c:v>
                </c:pt>
                <c:pt idx="659">
                  <c:v>159</c:v>
                </c:pt>
                <c:pt idx="660">
                  <c:v>160</c:v>
                </c:pt>
                <c:pt idx="661">
                  <c:v>161</c:v>
                </c:pt>
                <c:pt idx="662">
                  <c:v>162</c:v>
                </c:pt>
                <c:pt idx="663">
                  <c:v>163</c:v>
                </c:pt>
                <c:pt idx="664">
                  <c:v>164</c:v>
                </c:pt>
                <c:pt idx="665">
                  <c:v>165</c:v>
                </c:pt>
                <c:pt idx="666">
                  <c:v>166</c:v>
                </c:pt>
                <c:pt idx="667">
                  <c:v>167</c:v>
                </c:pt>
                <c:pt idx="668">
                  <c:v>168</c:v>
                </c:pt>
                <c:pt idx="669">
                  <c:v>169</c:v>
                </c:pt>
                <c:pt idx="670">
                  <c:v>170</c:v>
                </c:pt>
                <c:pt idx="671">
                  <c:v>171</c:v>
                </c:pt>
                <c:pt idx="672">
                  <c:v>172</c:v>
                </c:pt>
                <c:pt idx="673">
                  <c:v>173</c:v>
                </c:pt>
                <c:pt idx="674">
                  <c:v>174</c:v>
                </c:pt>
                <c:pt idx="675">
                  <c:v>175</c:v>
                </c:pt>
                <c:pt idx="676">
                  <c:v>176</c:v>
                </c:pt>
                <c:pt idx="677">
                  <c:v>177</c:v>
                </c:pt>
                <c:pt idx="678">
                  <c:v>178</c:v>
                </c:pt>
                <c:pt idx="679">
                  <c:v>179</c:v>
                </c:pt>
                <c:pt idx="680">
                  <c:v>180</c:v>
                </c:pt>
                <c:pt idx="681">
                  <c:v>181</c:v>
                </c:pt>
                <c:pt idx="682">
                  <c:v>182</c:v>
                </c:pt>
                <c:pt idx="683">
                  <c:v>183</c:v>
                </c:pt>
                <c:pt idx="684">
                  <c:v>184</c:v>
                </c:pt>
                <c:pt idx="685">
                  <c:v>185</c:v>
                </c:pt>
                <c:pt idx="686">
                  <c:v>186</c:v>
                </c:pt>
                <c:pt idx="687">
                  <c:v>187</c:v>
                </c:pt>
                <c:pt idx="688">
                  <c:v>188</c:v>
                </c:pt>
                <c:pt idx="689">
                  <c:v>189</c:v>
                </c:pt>
                <c:pt idx="690">
                  <c:v>190</c:v>
                </c:pt>
                <c:pt idx="691">
                  <c:v>191</c:v>
                </c:pt>
                <c:pt idx="692">
                  <c:v>192</c:v>
                </c:pt>
                <c:pt idx="693">
                  <c:v>193</c:v>
                </c:pt>
                <c:pt idx="694">
                  <c:v>194</c:v>
                </c:pt>
                <c:pt idx="695">
                  <c:v>195</c:v>
                </c:pt>
                <c:pt idx="696">
                  <c:v>196</c:v>
                </c:pt>
                <c:pt idx="697">
                  <c:v>197</c:v>
                </c:pt>
                <c:pt idx="698">
                  <c:v>198</c:v>
                </c:pt>
                <c:pt idx="699">
                  <c:v>199</c:v>
                </c:pt>
                <c:pt idx="700">
                  <c:v>200</c:v>
                </c:pt>
                <c:pt idx="701">
                  <c:v>201</c:v>
                </c:pt>
                <c:pt idx="702">
                  <c:v>202</c:v>
                </c:pt>
                <c:pt idx="703">
                  <c:v>203</c:v>
                </c:pt>
                <c:pt idx="704">
                  <c:v>204</c:v>
                </c:pt>
                <c:pt idx="705">
                  <c:v>205</c:v>
                </c:pt>
                <c:pt idx="706">
                  <c:v>206</c:v>
                </c:pt>
                <c:pt idx="707">
                  <c:v>207</c:v>
                </c:pt>
                <c:pt idx="708">
                  <c:v>208</c:v>
                </c:pt>
                <c:pt idx="709">
                  <c:v>209</c:v>
                </c:pt>
                <c:pt idx="710">
                  <c:v>210</c:v>
                </c:pt>
                <c:pt idx="711">
                  <c:v>211</c:v>
                </c:pt>
                <c:pt idx="712">
                  <c:v>212</c:v>
                </c:pt>
                <c:pt idx="713">
                  <c:v>213</c:v>
                </c:pt>
                <c:pt idx="714">
                  <c:v>214</c:v>
                </c:pt>
                <c:pt idx="715">
                  <c:v>215</c:v>
                </c:pt>
                <c:pt idx="716">
                  <c:v>216</c:v>
                </c:pt>
                <c:pt idx="717">
                  <c:v>217</c:v>
                </c:pt>
                <c:pt idx="718">
                  <c:v>218</c:v>
                </c:pt>
                <c:pt idx="719">
                  <c:v>219</c:v>
                </c:pt>
                <c:pt idx="720">
                  <c:v>220</c:v>
                </c:pt>
                <c:pt idx="721">
                  <c:v>221</c:v>
                </c:pt>
                <c:pt idx="722">
                  <c:v>222</c:v>
                </c:pt>
                <c:pt idx="723">
                  <c:v>223</c:v>
                </c:pt>
                <c:pt idx="724">
                  <c:v>224</c:v>
                </c:pt>
                <c:pt idx="725">
                  <c:v>225</c:v>
                </c:pt>
                <c:pt idx="726">
                  <c:v>226</c:v>
                </c:pt>
                <c:pt idx="727">
                  <c:v>227</c:v>
                </c:pt>
                <c:pt idx="728">
                  <c:v>228</c:v>
                </c:pt>
                <c:pt idx="729">
                  <c:v>229</c:v>
                </c:pt>
                <c:pt idx="730">
                  <c:v>230</c:v>
                </c:pt>
                <c:pt idx="731">
                  <c:v>231</c:v>
                </c:pt>
                <c:pt idx="732">
                  <c:v>232</c:v>
                </c:pt>
                <c:pt idx="733">
                  <c:v>233</c:v>
                </c:pt>
                <c:pt idx="734">
                  <c:v>234</c:v>
                </c:pt>
                <c:pt idx="735">
                  <c:v>235</c:v>
                </c:pt>
                <c:pt idx="736">
                  <c:v>236</c:v>
                </c:pt>
                <c:pt idx="737">
                  <c:v>237</c:v>
                </c:pt>
                <c:pt idx="738">
                  <c:v>238</c:v>
                </c:pt>
                <c:pt idx="739">
                  <c:v>239</c:v>
                </c:pt>
                <c:pt idx="740">
                  <c:v>240</c:v>
                </c:pt>
                <c:pt idx="741">
                  <c:v>241</c:v>
                </c:pt>
                <c:pt idx="742">
                  <c:v>242</c:v>
                </c:pt>
                <c:pt idx="743">
                  <c:v>243</c:v>
                </c:pt>
                <c:pt idx="744">
                  <c:v>244</c:v>
                </c:pt>
                <c:pt idx="745">
                  <c:v>245</c:v>
                </c:pt>
                <c:pt idx="746">
                  <c:v>246</c:v>
                </c:pt>
                <c:pt idx="747">
                  <c:v>247</c:v>
                </c:pt>
                <c:pt idx="748">
                  <c:v>248</c:v>
                </c:pt>
                <c:pt idx="749">
                  <c:v>249</c:v>
                </c:pt>
                <c:pt idx="750">
                  <c:v>250</c:v>
                </c:pt>
                <c:pt idx="751">
                  <c:v>251</c:v>
                </c:pt>
                <c:pt idx="752">
                  <c:v>252</c:v>
                </c:pt>
                <c:pt idx="753">
                  <c:v>253</c:v>
                </c:pt>
                <c:pt idx="754">
                  <c:v>254</c:v>
                </c:pt>
                <c:pt idx="755">
                  <c:v>255</c:v>
                </c:pt>
                <c:pt idx="756">
                  <c:v>256</c:v>
                </c:pt>
                <c:pt idx="757">
                  <c:v>257</c:v>
                </c:pt>
                <c:pt idx="758">
                  <c:v>258</c:v>
                </c:pt>
                <c:pt idx="759">
                  <c:v>259</c:v>
                </c:pt>
                <c:pt idx="760">
                  <c:v>260</c:v>
                </c:pt>
                <c:pt idx="761">
                  <c:v>261</c:v>
                </c:pt>
                <c:pt idx="762">
                  <c:v>262</c:v>
                </c:pt>
                <c:pt idx="763">
                  <c:v>263</c:v>
                </c:pt>
                <c:pt idx="764">
                  <c:v>264</c:v>
                </c:pt>
                <c:pt idx="765">
                  <c:v>265</c:v>
                </c:pt>
                <c:pt idx="766">
                  <c:v>266</c:v>
                </c:pt>
                <c:pt idx="767">
                  <c:v>267</c:v>
                </c:pt>
                <c:pt idx="768">
                  <c:v>268</c:v>
                </c:pt>
                <c:pt idx="769">
                  <c:v>269</c:v>
                </c:pt>
                <c:pt idx="770">
                  <c:v>270</c:v>
                </c:pt>
                <c:pt idx="771">
                  <c:v>271</c:v>
                </c:pt>
                <c:pt idx="772">
                  <c:v>272</c:v>
                </c:pt>
                <c:pt idx="773">
                  <c:v>273</c:v>
                </c:pt>
                <c:pt idx="774">
                  <c:v>274</c:v>
                </c:pt>
                <c:pt idx="775">
                  <c:v>275</c:v>
                </c:pt>
                <c:pt idx="776">
                  <c:v>276</c:v>
                </c:pt>
                <c:pt idx="777">
                  <c:v>277</c:v>
                </c:pt>
                <c:pt idx="778">
                  <c:v>278</c:v>
                </c:pt>
                <c:pt idx="779">
                  <c:v>279</c:v>
                </c:pt>
                <c:pt idx="780">
                  <c:v>280</c:v>
                </c:pt>
                <c:pt idx="781">
                  <c:v>281</c:v>
                </c:pt>
                <c:pt idx="782">
                  <c:v>282</c:v>
                </c:pt>
                <c:pt idx="783">
                  <c:v>283</c:v>
                </c:pt>
                <c:pt idx="784">
                  <c:v>284</c:v>
                </c:pt>
                <c:pt idx="785">
                  <c:v>285</c:v>
                </c:pt>
                <c:pt idx="786">
                  <c:v>286</c:v>
                </c:pt>
                <c:pt idx="787">
                  <c:v>287</c:v>
                </c:pt>
                <c:pt idx="788">
                  <c:v>288</c:v>
                </c:pt>
                <c:pt idx="789">
                  <c:v>289</c:v>
                </c:pt>
                <c:pt idx="790">
                  <c:v>290</c:v>
                </c:pt>
                <c:pt idx="791">
                  <c:v>291</c:v>
                </c:pt>
                <c:pt idx="792">
                  <c:v>292</c:v>
                </c:pt>
                <c:pt idx="793">
                  <c:v>293</c:v>
                </c:pt>
                <c:pt idx="794">
                  <c:v>294</c:v>
                </c:pt>
                <c:pt idx="795">
                  <c:v>295</c:v>
                </c:pt>
                <c:pt idx="796">
                  <c:v>296</c:v>
                </c:pt>
                <c:pt idx="797">
                  <c:v>297</c:v>
                </c:pt>
                <c:pt idx="798">
                  <c:v>298</c:v>
                </c:pt>
                <c:pt idx="799">
                  <c:v>299</c:v>
                </c:pt>
                <c:pt idx="800">
                  <c:v>300</c:v>
                </c:pt>
                <c:pt idx="801">
                  <c:v>301</c:v>
                </c:pt>
                <c:pt idx="802">
                  <c:v>302</c:v>
                </c:pt>
                <c:pt idx="803">
                  <c:v>303</c:v>
                </c:pt>
                <c:pt idx="804">
                  <c:v>304</c:v>
                </c:pt>
                <c:pt idx="805">
                  <c:v>305</c:v>
                </c:pt>
                <c:pt idx="806">
                  <c:v>306</c:v>
                </c:pt>
                <c:pt idx="807">
                  <c:v>307</c:v>
                </c:pt>
                <c:pt idx="808">
                  <c:v>308</c:v>
                </c:pt>
                <c:pt idx="809">
                  <c:v>309</c:v>
                </c:pt>
                <c:pt idx="810">
                  <c:v>310</c:v>
                </c:pt>
                <c:pt idx="811">
                  <c:v>311</c:v>
                </c:pt>
                <c:pt idx="812">
                  <c:v>312</c:v>
                </c:pt>
                <c:pt idx="813">
                  <c:v>313</c:v>
                </c:pt>
                <c:pt idx="814">
                  <c:v>314</c:v>
                </c:pt>
                <c:pt idx="815">
                  <c:v>315</c:v>
                </c:pt>
                <c:pt idx="816">
                  <c:v>316</c:v>
                </c:pt>
                <c:pt idx="817">
                  <c:v>317</c:v>
                </c:pt>
                <c:pt idx="818">
                  <c:v>318</c:v>
                </c:pt>
                <c:pt idx="819">
                  <c:v>319</c:v>
                </c:pt>
                <c:pt idx="820">
                  <c:v>320</c:v>
                </c:pt>
                <c:pt idx="821">
                  <c:v>321</c:v>
                </c:pt>
                <c:pt idx="822">
                  <c:v>322</c:v>
                </c:pt>
                <c:pt idx="823">
                  <c:v>323</c:v>
                </c:pt>
                <c:pt idx="824">
                  <c:v>324</c:v>
                </c:pt>
                <c:pt idx="825">
                  <c:v>325</c:v>
                </c:pt>
                <c:pt idx="826">
                  <c:v>326</c:v>
                </c:pt>
                <c:pt idx="827">
                  <c:v>327</c:v>
                </c:pt>
                <c:pt idx="828">
                  <c:v>328</c:v>
                </c:pt>
                <c:pt idx="829">
                  <c:v>329</c:v>
                </c:pt>
                <c:pt idx="830">
                  <c:v>330</c:v>
                </c:pt>
                <c:pt idx="831">
                  <c:v>331</c:v>
                </c:pt>
                <c:pt idx="832">
                  <c:v>332</c:v>
                </c:pt>
                <c:pt idx="833">
                  <c:v>333</c:v>
                </c:pt>
                <c:pt idx="834">
                  <c:v>334</c:v>
                </c:pt>
                <c:pt idx="835">
                  <c:v>335</c:v>
                </c:pt>
                <c:pt idx="836">
                  <c:v>336</c:v>
                </c:pt>
                <c:pt idx="837">
                  <c:v>337</c:v>
                </c:pt>
                <c:pt idx="838">
                  <c:v>338</c:v>
                </c:pt>
                <c:pt idx="839">
                  <c:v>339</c:v>
                </c:pt>
                <c:pt idx="840">
                  <c:v>340</c:v>
                </c:pt>
                <c:pt idx="841">
                  <c:v>341</c:v>
                </c:pt>
                <c:pt idx="842">
                  <c:v>342</c:v>
                </c:pt>
                <c:pt idx="843">
                  <c:v>343</c:v>
                </c:pt>
                <c:pt idx="844">
                  <c:v>344</c:v>
                </c:pt>
                <c:pt idx="845">
                  <c:v>345</c:v>
                </c:pt>
                <c:pt idx="846">
                  <c:v>346</c:v>
                </c:pt>
                <c:pt idx="847">
                  <c:v>347</c:v>
                </c:pt>
                <c:pt idx="848">
                  <c:v>348</c:v>
                </c:pt>
                <c:pt idx="849">
                  <c:v>349</c:v>
                </c:pt>
                <c:pt idx="850">
                  <c:v>350</c:v>
                </c:pt>
                <c:pt idx="851">
                  <c:v>351</c:v>
                </c:pt>
                <c:pt idx="852">
                  <c:v>352</c:v>
                </c:pt>
                <c:pt idx="853">
                  <c:v>353</c:v>
                </c:pt>
                <c:pt idx="854">
                  <c:v>354</c:v>
                </c:pt>
                <c:pt idx="855">
                  <c:v>355</c:v>
                </c:pt>
                <c:pt idx="856">
                  <c:v>356</c:v>
                </c:pt>
                <c:pt idx="857">
                  <c:v>357</c:v>
                </c:pt>
                <c:pt idx="858">
                  <c:v>358</c:v>
                </c:pt>
                <c:pt idx="859">
                  <c:v>359</c:v>
                </c:pt>
                <c:pt idx="860">
                  <c:v>360</c:v>
                </c:pt>
                <c:pt idx="861">
                  <c:v>361</c:v>
                </c:pt>
                <c:pt idx="862">
                  <c:v>362</c:v>
                </c:pt>
                <c:pt idx="863">
                  <c:v>363</c:v>
                </c:pt>
                <c:pt idx="864">
                  <c:v>364</c:v>
                </c:pt>
                <c:pt idx="865">
                  <c:v>365</c:v>
                </c:pt>
                <c:pt idx="866">
                  <c:v>366</c:v>
                </c:pt>
                <c:pt idx="867">
                  <c:v>367</c:v>
                </c:pt>
                <c:pt idx="868">
                  <c:v>368</c:v>
                </c:pt>
                <c:pt idx="869">
                  <c:v>369</c:v>
                </c:pt>
                <c:pt idx="870">
                  <c:v>370</c:v>
                </c:pt>
                <c:pt idx="871">
                  <c:v>371</c:v>
                </c:pt>
                <c:pt idx="872">
                  <c:v>372</c:v>
                </c:pt>
                <c:pt idx="873">
                  <c:v>373</c:v>
                </c:pt>
                <c:pt idx="874">
                  <c:v>374</c:v>
                </c:pt>
                <c:pt idx="875">
                  <c:v>375</c:v>
                </c:pt>
                <c:pt idx="876">
                  <c:v>376</c:v>
                </c:pt>
                <c:pt idx="877">
                  <c:v>377</c:v>
                </c:pt>
                <c:pt idx="878">
                  <c:v>378</c:v>
                </c:pt>
                <c:pt idx="879">
                  <c:v>379</c:v>
                </c:pt>
                <c:pt idx="880">
                  <c:v>380</c:v>
                </c:pt>
                <c:pt idx="881">
                  <c:v>381</c:v>
                </c:pt>
                <c:pt idx="882">
                  <c:v>382</c:v>
                </c:pt>
                <c:pt idx="883">
                  <c:v>383</c:v>
                </c:pt>
                <c:pt idx="884">
                  <c:v>384</c:v>
                </c:pt>
                <c:pt idx="885">
                  <c:v>385</c:v>
                </c:pt>
                <c:pt idx="886">
                  <c:v>386</c:v>
                </c:pt>
                <c:pt idx="887">
                  <c:v>387</c:v>
                </c:pt>
                <c:pt idx="888">
                  <c:v>388</c:v>
                </c:pt>
                <c:pt idx="889">
                  <c:v>389</c:v>
                </c:pt>
                <c:pt idx="890">
                  <c:v>390</c:v>
                </c:pt>
                <c:pt idx="891">
                  <c:v>391</c:v>
                </c:pt>
                <c:pt idx="892">
                  <c:v>392</c:v>
                </c:pt>
                <c:pt idx="893">
                  <c:v>393</c:v>
                </c:pt>
                <c:pt idx="894">
                  <c:v>394</c:v>
                </c:pt>
                <c:pt idx="895">
                  <c:v>395</c:v>
                </c:pt>
                <c:pt idx="896">
                  <c:v>396</c:v>
                </c:pt>
                <c:pt idx="897">
                  <c:v>397</c:v>
                </c:pt>
                <c:pt idx="898">
                  <c:v>398</c:v>
                </c:pt>
                <c:pt idx="899">
                  <c:v>399</c:v>
                </c:pt>
                <c:pt idx="900">
                  <c:v>400</c:v>
                </c:pt>
                <c:pt idx="901">
                  <c:v>401</c:v>
                </c:pt>
                <c:pt idx="902">
                  <c:v>402</c:v>
                </c:pt>
                <c:pt idx="903">
                  <c:v>403</c:v>
                </c:pt>
                <c:pt idx="904">
                  <c:v>404</c:v>
                </c:pt>
                <c:pt idx="905">
                  <c:v>405</c:v>
                </c:pt>
                <c:pt idx="906">
                  <c:v>406</c:v>
                </c:pt>
                <c:pt idx="907">
                  <c:v>407</c:v>
                </c:pt>
                <c:pt idx="908">
                  <c:v>408</c:v>
                </c:pt>
                <c:pt idx="909">
                  <c:v>409</c:v>
                </c:pt>
                <c:pt idx="910">
                  <c:v>410</c:v>
                </c:pt>
                <c:pt idx="911">
                  <c:v>411</c:v>
                </c:pt>
                <c:pt idx="912">
                  <c:v>412</c:v>
                </c:pt>
                <c:pt idx="913">
                  <c:v>413</c:v>
                </c:pt>
                <c:pt idx="914">
                  <c:v>414</c:v>
                </c:pt>
                <c:pt idx="915">
                  <c:v>415</c:v>
                </c:pt>
                <c:pt idx="916">
                  <c:v>416</c:v>
                </c:pt>
                <c:pt idx="917">
                  <c:v>417</c:v>
                </c:pt>
                <c:pt idx="918">
                  <c:v>418</c:v>
                </c:pt>
                <c:pt idx="919">
                  <c:v>419</c:v>
                </c:pt>
                <c:pt idx="920">
                  <c:v>420</c:v>
                </c:pt>
                <c:pt idx="921">
                  <c:v>421</c:v>
                </c:pt>
                <c:pt idx="922">
                  <c:v>422</c:v>
                </c:pt>
                <c:pt idx="923">
                  <c:v>423</c:v>
                </c:pt>
                <c:pt idx="924">
                  <c:v>424</c:v>
                </c:pt>
                <c:pt idx="925">
                  <c:v>425</c:v>
                </c:pt>
                <c:pt idx="926">
                  <c:v>426</c:v>
                </c:pt>
                <c:pt idx="927">
                  <c:v>427</c:v>
                </c:pt>
                <c:pt idx="928">
                  <c:v>428</c:v>
                </c:pt>
                <c:pt idx="929">
                  <c:v>429</c:v>
                </c:pt>
                <c:pt idx="930">
                  <c:v>430</c:v>
                </c:pt>
                <c:pt idx="931">
                  <c:v>431</c:v>
                </c:pt>
                <c:pt idx="932">
                  <c:v>432</c:v>
                </c:pt>
                <c:pt idx="933">
                  <c:v>433</c:v>
                </c:pt>
                <c:pt idx="934">
                  <c:v>434</c:v>
                </c:pt>
                <c:pt idx="935">
                  <c:v>435</c:v>
                </c:pt>
                <c:pt idx="936">
                  <c:v>436</c:v>
                </c:pt>
                <c:pt idx="937">
                  <c:v>437</c:v>
                </c:pt>
                <c:pt idx="938">
                  <c:v>438</c:v>
                </c:pt>
                <c:pt idx="939">
                  <c:v>439</c:v>
                </c:pt>
                <c:pt idx="940">
                  <c:v>440</c:v>
                </c:pt>
                <c:pt idx="941">
                  <c:v>441</c:v>
                </c:pt>
                <c:pt idx="942">
                  <c:v>442</c:v>
                </c:pt>
                <c:pt idx="943">
                  <c:v>443</c:v>
                </c:pt>
                <c:pt idx="944">
                  <c:v>444</c:v>
                </c:pt>
                <c:pt idx="945">
                  <c:v>445</c:v>
                </c:pt>
                <c:pt idx="946">
                  <c:v>446</c:v>
                </c:pt>
                <c:pt idx="947">
                  <c:v>447</c:v>
                </c:pt>
                <c:pt idx="948">
                  <c:v>448</c:v>
                </c:pt>
                <c:pt idx="949">
                  <c:v>449</c:v>
                </c:pt>
                <c:pt idx="950">
                  <c:v>450</c:v>
                </c:pt>
                <c:pt idx="951">
                  <c:v>451</c:v>
                </c:pt>
                <c:pt idx="952">
                  <c:v>452</c:v>
                </c:pt>
                <c:pt idx="953">
                  <c:v>453</c:v>
                </c:pt>
                <c:pt idx="954">
                  <c:v>454</c:v>
                </c:pt>
                <c:pt idx="955">
                  <c:v>455</c:v>
                </c:pt>
                <c:pt idx="956">
                  <c:v>456</c:v>
                </c:pt>
                <c:pt idx="957">
                  <c:v>457</c:v>
                </c:pt>
                <c:pt idx="958">
                  <c:v>458</c:v>
                </c:pt>
                <c:pt idx="959">
                  <c:v>459</c:v>
                </c:pt>
                <c:pt idx="960">
                  <c:v>460</c:v>
                </c:pt>
                <c:pt idx="961">
                  <c:v>461</c:v>
                </c:pt>
                <c:pt idx="962">
                  <c:v>462</c:v>
                </c:pt>
                <c:pt idx="963">
                  <c:v>463</c:v>
                </c:pt>
                <c:pt idx="964">
                  <c:v>464</c:v>
                </c:pt>
                <c:pt idx="965">
                  <c:v>465</c:v>
                </c:pt>
                <c:pt idx="966">
                  <c:v>466</c:v>
                </c:pt>
                <c:pt idx="967">
                  <c:v>467</c:v>
                </c:pt>
                <c:pt idx="968">
                  <c:v>468</c:v>
                </c:pt>
                <c:pt idx="969">
                  <c:v>469</c:v>
                </c:pt>
                <c:pt idx="970">
                  <c:v>470</c:v>
                </c:pt>
                <c:pt idx="971">
                  <c:v>471</c:v>
                </c:pt>
                <c:pt idx="972">
                  <c:v>472</c:v>
                </c:pt>
                <c:pt idx="973">
                  <c:v>473</c:v>
                </c:pt>
                <c:pt idx="974">
                  <c:v>474</c:v>
                </c:pt>
                <c:pt idx="975">
                  <c:v>475</c:v>
                </c:pt>
                <c:pt idx="976">
                  <c:v>476</c:v>
                </c:pt>
                <c:pt idx="977">
                  <c:v>477</c:v>
                </c:pt>
                <c:pt idx="978">
                  <c:v>478</c:v>
                </c:pt>
                <c:pt idx="979">
                  <c:v>479</c:v>
                </c:pt>
                <c:pt idx="980">
                  <c:v>480</c:v>
                </c:pt>
                <c:pt idx="981">
                  <c:v>481</c:v>
                </c:pt>
                <c:pt idx="982">
                  <c:v>482</c:v>
                </c:pt>
                <c:pt idx="983">
                  <c:v>483</c:v>
                </c:pt>
                <c:pt idx="984">
                  <c:v>484</c:v>
                </c:pt>
                <c:pt idx="985">
                  <c:v>485</c:v>
                </c:pt>
                <c:pt idx="986">
                  <c:v>486</c:v>
                </c:pt>
                <c:pt idx="987">
                  <c:v>487</c:v>
                </c:pt>
                <c:pt idx="988">
                  <c:v>488</c:v>
                </c:pt>
                <c:pt idx="989">
                  <c:v>489</c:v>
                </c:pt>
                <c:pt idx="990">
                  <c:v>490</c:v>
                </c:pt>
                <c:pt idx="991">
                  <c:v>491</c:v>
                </c:pt>
                <c:pt idx="992">
                  <c:v>492</c:v>
                </c:pt>
                <c:pt idx="993">
                  <c:v>493</c:v>
                </c:pt>
                <c:pt idx="994">
                  <c:v>494</c:v>
                </c:pt>
                <c:pt idx="995">
                  <c:v>495</c:v>
                </c:pt>
                <c:pt idx="996">
                  <c:v>496</c:v>
                </c:pt>
                <c:pt idx="997">
                  <c:v>497</c:v>
                </c:pt>
                <c:pt idx="998">
                  <c:v>498</c:v>
                </c:pt>
                <c:pt idx="999">
                  <c:v>499</c:v>
                </c:pt>
                <c:pt idx="1000">
                  <c:v>500</c:v>
                </c:pt>
                <c:pt idx="1001">
                  <c:v>501</c:v>
                </c:pt>
                <c:pt idx="1002">
                  <c:v>502</c:v>
                </c:pt>
                <c:pt idx="1003">
                  <c:v>503</c:v>
                </c:pt>
                <c:pt idx="1004">
                  <c:v>504</c:v>
                </c:pt>
                <c:pt idx="1005">
                  <c:v>505</c:v>
                </c:pt>
                <c:pt idx="1006">
                  <c:v>506</c:v>
                </c:pt>
                <c:pt idx="1007">
                  <c:v>507</c:v>
                </c:pt>
                <c:pt idx="1008">
                  <c:v>508</c:v>
                </c:pt>
                <c:pt idx="1009">
                  <c:v>509</c:v>
                </c:pt>
                <c:pt idx="1010">
                  <c:v>510</c:v>
                </c:pt>
                <c:pt idx="1011">
                  <c:v>511</c:v>
                </c:pt>
                <c:pt idx="1012">
                  <c:v>512</c:v>
                </c:pt>
                <c:pt idx="1013">
                  <c:v>513</c:v>
                </c:pt>
                <c:pt idx="1014">
                  <c:v>514</c:v>
                </c:pt>
                <c:pt idx="1015">
                  <c:v>515</c:v>
                </c:pt>
                <c:pt idx="1016">
                  <c:v>516</c:v>
                </c:pt>
                <c:pt idx="1017">
                  <c:v>517</c:v>
                </c:pt>
                <c:pt idx="1018">
                  <c:v>518</c:v>
                </c:pt>
                <c:pt idx="1019">
                  <c:v>519</c:v>
                </c:pt>
                <c:pt idx="1020">
                  <c:v>520</c:v>
                </c:pt>
                <c:pt idx="1021">
                  <c:v>521</c:v>
                </c:pt>
                <c:pt idx="1022">
                  <c:v>522</c:v>
                </c:pt>
                <c:pt idx="1023">
                  <c:v>523</c:v>
                </c:pt>
                <c:pt idx="1024">
                  <c:v>524</c:v>
                </c:pt>
                <c:pt idx="1025">
                  <c:v>525</c:v>
                </c:pt>
                <c:pt idx="1026">
                  <c:v>526</c:v>
                </c:pt>
                <c:pt idx="1027">
                  <c:v>527</c:v>
                </c:pt>
                <c:pt idx="1028">
                  <c:v>528</c:v>
                </c:pt>
                <c:pt idx="1029">
                  <c:v>529</c:v>
                </c:pt>
                <c:pt idx="1030">
                  <c:v>530</c:v>
                </c:pt>
                <c:pt idx="1031">
                  <c:v>531</c:v>
                </c:pt>
                <c:pt idx="1032">
                  <c:v>532</c:v>
                </c:pt>
                <c:pt idx="1033">
                  <c:v>533</c:v>
                </c:pt>
                <c:pt idx="1034">
                  <c:v>534</c:v>
                </c:pt>
                <c:pt idx="1035">
                  <c:v>535</c:v>
                </c:pt>
                <c:pt idx="1036">
                  <c:v>536</c:v>
                </c:pt>
                <c:pt idx="1037">
                  <c:v>537</c:v>
                </c:pt>
                <c:pt idx="1038">
                  <c:v>538</c:v>
                </c:pt>
                <c:pt idx="1039">
                  <c:v>539</c:v>
                </c:pt>
                <c:pt idx="1040">
                  <c:v>540</c:v>
                </c:pt>
                <c:pt idx="1041">
                  <c:v>541</c:v>
                </c:pt>
                <c:pt idx="1042">
                  <c:v>542</c:v>
                </c:pt>
                <c:pt idx="1043">
                  <c:v>543</c:v>
                </c:pt>
                <c:pt idx="1044">
                  <c:v>544</c:v>
                </c:pt>
                <c:pt idx="1045">
                  <c:v>545</c:v>
                </c:pt>
                <c:pt idx="1046">
                  <c:v>546</c:v>
                </c:pt>
                <c:pt idx="1047">
                  <c:v>547</c:v>
                </c:pt>
                <c:pt idx="1048">
                  <c:v>548</c:v>
                </c:pt>
                <c:pt idx="1049">
                  <c:v>549</c:v>
                </c:pt>
                <c:pt idx="1050">
                  <c:v>550</c:v>
                </c:pt>
                <c:pt idx="1051">
                  <c:v>551</c:v>
                </c:pt>
                <c:pt idx="1052">
                  <c:v>552</c:v>
                </c:pt>
                <c:pt idx="1053">
                  <c:v>553</c:v>
                </c:pt>
                <c:pt idx="1054">
                  <c:v>554</c:v>
                </c:pt>
                <c:pt idx="1055">
                  <c:v>555</c:v>
                </c:pt>
                <c:pt idx="1056">
                  <c:v>556</c:v>
                </c:pt>
                <c:pt idx="1057">
                  <c:v>557</c:v>
                </c:pt>
                <c:pt idx="1058">
                  <c:v>558</c:v>
                </c:pt>
                <c:pt idx="1059">
                  <c:v>559</c:v>
                </c:pt>
                <c:pt idx="1060">
                  <c:v>560</c:v>
                </c:pt>
                <c:pt idx="1061">
                  <c:v>561</c:v>
                </c:pt>
                <c:pt idx="1062">
                  <c:v>562</c:v>
                </c:pt>
                <c:pt idx="1063">
                  <c:v>563</c:v>
                </c:pt>
                <c:pt idx="1064">
                  <c:v>564</c:v>
                </c:pt>
                <c:pt idx="1065">
                  <c:v>565</c:v>
                </c:pt>
                <c:pt idx="1066">
                  <c:v>566</c:v>
                </c:pt>
                <c:pt idx="1067">
                  <c:v>567</c:v>
                </c:pt>
                <c:pt idx="1068">
                  <c:v>568</c:v>
                </c:pt>
                <c:pt idx="1069">
                  <c:v>569</c:v>
                </c:pt>
                <c:pt idx="1070">
                  <c:v>570</c:v>
                </c:pt>
                <c:pt idx="1071">
                  <c:v>571</c:v>
                </c:pt>
                <c:pt idx="1072">
                  <c:v>572</c:v>
                </c:pt>
                <c:pt idx="1073">
                  <c:v>573</c:v>
                </c:pt>
                <c:pt idx="1074">
                  <c:v>574</c:v>
                </c:pt>
                <c:pt idx="1075">
                  <c:v>575</c:v>
                </c:pt>
                <c:pt idx="1076">
                  <c:v>576</c:v>
                </c:pt>
                <c:pt idx="1077">
                  <c:v>577</c:v>
                </c:pt>
                <c:pt idx="1078">
                  <c:v>578</c:v>
                </c:pt>
                <c:pt idx="1079">
                  <c:v>579</c:v>
                </c:pt>
                <c:pt idx="1080">
                  <c:v>580</c:v>
                </c:pt>
                <c:pt idx="1081">
                  <c:v>581</c:v>
                </c:pt>
                <c:pt idx="1082">
                  <c:v>582</c:v>
                </c:pt>
                <c:pt idx="1083">
                  <c:v>583</c:v>
                </c:pt>
                <c:pt idx="1084">
                  <c:v>584</c:v>
                </c:pt>
                <c:pt idx="1085">
                  <c:v>585</c:v>
                </c:pt>
                <c:pt idx="1086">
                  <c:v>586</c:v>
                </c:pt>
                <c:pt idx="1087">
                  <c:v>587</c:v>
                </c:pt>
                <c:pt idx="1088">
                  <c:v>588</c:v>
                </c:pt>
                <c:pt idx="1089">
                  <c:v>589</c:v>
                </c:pt>
                <c:pt idx="1090">
                  <c:v>590</c:v>
                </c:pt>
                <c:pt idx="1091">
                  <c:v>591</c:v>
                </c:pt>
                <c:pt idx="1092">
                  <c:v>592</c:v>
                </c:pt>
                <c:pt idx="1093">
                  <c:v>593</c:v>
                </c:pt>
                <c:pt idx="1094">
                  <c:v>594</c:v>
                </c:pt>
                <c:pt idx="1095">
                  <c:v>595</c:v>
                </c:pt>
                <c:pt idx="1096">
                  <c:v>596</c:v>
                </c:pt>
                <c:pt idx="1097">
                  <c:v>597</c:v>
                </c:pt>
                <c:pt idx="1098">
                  <c:v>598</c:v>
                </c:pt>
                <c:pt idx="1099">
                  <c:v>599</c:v>
                </c:pt>
                <c:pt idx="1100">
                  <c:v>600</c:v>
                </c:pt>
                <c:pt idx="1101">
                  <c:v>601</c:v>
                </c:pt>
                <c:pt idx="1102">
                  <c:v>602</c:v>
                </c:pt>
                <c:pt idx="1103">
                  <c:v>603</c:v>
                </c:pt>
                <c:pt idx="1104">
                  <c:v>604</c:v>
                </c:pt>
                <c:pt idx="1105">
                  <c:v>605</c:v>
                </c:pt>
                <c:pt idx="1106">
                  <c:v>606</c:v>
                </c:pt>
                <c:pt idx="1107">
                  <c:v>607</c:v>
                </c:pt>
                <c:pt idx="1108">
                  <c:v>608</c:v>
                </c:pt>
                <c:pt idx="1109">
                  <c:v>609</c:v>
                </c:pt>
                <c:pt idx="1110">
                  <c:v>610</c:v>
                </c:pt>
                <c:pt idx="1111">
                  <c:v>611</c:v>
                </c:pt>
                <c:pt idx="1112">
                  <c:v>612</c:v>
                </c:pt>
                <c:pt idx="1113">
                  <c:v>613</c:v>
                </c:pt>
                <c:pt idx="1114">
                  <c:v>614</c:v>
                </c:pt>
                <c:pt idx="1115">
                  <c:v>615</c:v>
                </c:pt>
                <c:pt idx="1116">
                  <c:v>616</c:v>
                </c:pt>
                <c:pt idx="1117">
                  <c:v>617</c:v>
                </c:pt>
                <c:pt idx="1118">
                  <c:v>618</c:v>
                </c:pt>
                <c:pt idx="1119">
                  <c:v>619</c:v>
                </c:pt>
                <c:pt idx="1120">
                  <c:v>620</c:v>
                </c:pt>
                <c:pt idx="1121">
                  <c:v>621</c:v>
                </c:pt>
                <c:pt idx="1122">
                  <c:v>622</c:v>
                </c:pt>
                <c:pt idx="1123">
                  <c:v>623</c:v>
                </c:pt>
                <c:pt idx="1124">
                  <c:v>624</c:v>
                </c:pt>
                <c:pt idx="1125">
                  <c:v>625</c:v>
                </c:pt>
                <c:pt idx="1126">
                  <c:v>626</c:v>
                </c:pt>
                <c:pt idx="1127">
                  <c:v>627</c:v>
                </c:pt>
                <c:pt idx="1128">
                  <c:v>628</c:v>
                </c:pt>
                <c:pt idx="1129">
                  <c:v>629</c:v>
                </c:pt>
                <c:pt idx="1130">
                  <c:v>630</c:v>
                </c:pt>
                <c:pt idx="1131">
                  <c:v>631</c:v>
                </c:pt>
                <c:pt idx="1132">
                  <c:v>632</c:v>
                </c:pt>
                <c:pt idx="1133">
                  <c:v>633</c:v>
                </c:pt>
                <c:pt idx="1134">
                  <c:v>634</c:v>
                </c:pt>
                <c:pt idx="1135">
                  <c:v>635</c:v>
                </c:pt>
                <c:pt idx="1136">
                  <c:v>636</c:v>
                </c:pt>
                <c:pt idx="1137">
                  <c:v>637</c:v>
                </c:pt>
                <c:pt idx="1138">
                  <c:v>638</c:v>
                </c:pt>
                <c:pt idx="1139">
                  <c:v>639</c:v>
                </c:pt>
                <c:pt idx="1140">
                  <c:v>640</c:v>
                </c:pt>
                <c:pt idx="1141">
                  <c:v>641</c:v>
                </c:pt>
                <c:pt idx="1142">
                  <c:v>642</c:v>
                </c:pt>
                <c:pt idx="1143">
                  <c:v>643</c:v>
                </c:pt>
                <c:pt idx="1144">
                  <c:v>644</c:v>
                </c:pt>
                <c:pt idx="1145">
                  <c:v>645</c:v>
                </c:pt>
                <c:pt idx="1146">
                  <c:v>646</c:v>
                </c:pt>
                <c:pt idx="1147">
                  <c:v>647</c:v>
                </c:pt>
                <c:pt idx="1148">
                  <c:v>648</c:v>
                </c:pt>
                <c:pt idx="1149">
                  <c:v>649</c:v>
                </c:pt>
                <c:pt idx="1150">
                  <c:v>650</c:v>
                </c:pt>
                <c:pt idx="1151">
                  <c:v>651</c:v>
                </c:pt>
                <c:pt idx="1152">
                  <c:v>652</c:v>
                </c:pt>
                <c:pt idx="1153">
                  <c:v>653</c:v>
                </c:pt>
                <c:pt idx="1154">
                  <c:v>654</c:v>
                </c:pt>
                <c:pt idx="1155">
                  <c:v>655</c:v>
                </c:pt>
                <c:pt idx="1156">
                  <c:v>656</c:v>
                </c:pt>
                <c:pt idx="1157">
                  <c:v>657</c:v>
                </c:pt>
                <c:pt idx="1158">
                  <c:v>658</c:v>
                </c:pt>
                <c:pt idx="1159">
                  <c:v>659</c:v>
                </c:pt>
                <c:pt idx="1160">
                  <c:v>660</c:v>
                </c:pt>
                <c:pt idx="1161">
                  <c:v>661</c:v>
                </c:pt>
                <c:pt idx="1162">
                  <c:v>662</c:v>
                </c:pt>
                <c:pt idx="1163">
                  <c:v>663</c:v>
                </c:pt>
                <c:pt idx="1164">
                  <c:v>664</c:v>
                </c:pt>
                <c:pt idx="1165">
                  <c:v>665</c:v>
                </c:pt>
                <c:pt idx="1166">
                  <c:v>666</c:v>
                </c:pt>
                <c:pt idx="1167">
                  <c:v>667</c:v>
                </c:pt>
                <c:pt idx="1168">
                  <c:v>668</c:v>
                </c:pt>
                <c:pt idx="1169">
                  <c:v>669</c:v>
                </c:pt>
                <c:pt idx="1170">
                  <c:v>670</c:v>
                </c:pt>
                <c:pt idx="1171">
                  <c:v>671</c:v>
                </c:pt>
                <c:pt idx="1172">
                  <c:v>672</c:v>
                </c:pt>
                <c:pt idx="1173">
                  <c:v>673</c:v>
                </c:pt>
                <c:pt idx="1174">
                  <c:v>674</c:v>
                </c:pt>
                <c:pt idx="1175">
                  <c:v>675</c:v>
                </c:pt>
                <c:pt idx="1176">
                  <c:v>676</c:v>
                </c:pt>
                <c:pt idx="1177">
                  <c:v>677</c:v>
                </c:pt>
                <c:pt idx="1178">
                  <c:v>678</c:v>
                </c:pt>
                <c:pt idx="1179">
                  <c:v>679</c:v>
                </c:pt>
                <c:pt idx="1180">
                  <c:v>680</c:v>
                </c:pt>
                <c:pt idx="1181">
                  <c:v>681</c:v>
                </c:pt>
                <c:pt idx="1182">
                  <c:v>682</c:v>
                </c:pt>
                <c:pt idx="1183">
                  <c:v>683</c:v>
                </c:pt>
                <c:pt idx="1184">
                  <c:v>684</c:v>
                </c:pt>
                <c:pt idx="1185">
                  <c:v>685</c:v>
                </c:pt>
                <c:pt idx="1186">
                  <c:v>686</c:v>
                </c:pt>
                <c:pt idx="1187">
                  <c:v>687</c:v>
                </c:pt>
                <c:pt idx="1188">
                  <c:v>688</c:v>
                </c:pt>
                <c:pt idx="1189">
                  <c:v>689</c:v>
                </c:pt>
                <c:pt idx="1190">
                  <c:v>690</c:v>
                </c:pt>
                <c:pt idx="1191">
                  <c:v>691</c:v>
                </c:pt>
                <c:pt idx="1192">
                  <c:v>692</c:v>
                </c:pt>
                <c:pt idx="1193">
                  <c:v>693</c:v>
                </c:pt>
                <c:pt idx="1194">
                  <c:v>694</c:v>
                </c:pt>
                <c:pt idx="1195">
                  <c:v>695</c:v>
                </c:pt>
                <c:pt idx="1196">
                  <c:v>696</c:v>
                </c:pt>
                <c:pt idx="1197">
                  <c:v>697</c:v>
                </c:pt>
                <c:pt idx="1198">
                  <c:v>698</c:v>
                </c:pt>
                <c:pt idx="1199">
                  <c:v>699</c:v>
                </c:pt>
                <c:pt idx="1200">
                  <c:v>700</c:v>
                </c:pt>
                <c:pt idx="1201">
                  <c:v>701</c:v>
                </c:pt>
                <c:pt idx="1202">
                  <c:v>702</c:v>
                </c:pt>
                <c:pt idx="1203">
                  <c:v>703</c:v>
                </c:pt>
                <c:pt idx="1204">
                  <c:v>704</c:v>
                </c:pt>
                <c:pt idx="1205">
                  <c:v>705</c:v>
                </c:pt>
                <c:pt idx="1206">
                  <c:v>706</c:v>
                </c:pt>
                <c:pt idx="1207">
                  <c:v>707</c:v>
                </c:pt>
                <c:pt idx="1208">
                  <c:v>708</c:v>
                </c:pt>
                <c:pt idx="1209">
                  <c:v>709</c:v>
                </c:pt>
                <c:pt idx="1210">
                  <c:v>710</c:v>
                </c:pt>
                <c:pt idx="1211">
                  <c:v>711</c:v>
                </c:pt>
                <c:pt idx="1212">
                  <c:v>712</c:v>
                </c:pt>
                <c:pt idx="1213">
                  <c:v>713</c:v>
                </c:pt>
                <c:pt idx="1214">
                  <c:v>714</c:v>
                </c:pt>
                <c:pt idx="1215">
                  <c:v>715</c:v>
                </c:pt>
                <c:pt idx="1216">
                  <c:v>716</c:v>
                </c:pt>
                <c:pt idx="1217">
                  <c:v>717</c:v>
                </c:pt>
                <c:pt idx="1218">
                  <c:v>718</c:v>
                </c:pt>
                <c:pt idx="1219">
                  <c:v>719</c:v>
                </c:pt>
                <c:pt idx="1220">
                  <c:v>720</c:v>
                </c:pt>
                <c:pt idx="1221">
                  <c:v>721</c:v>
                </c:pt>
                <c:pt idx="1222">
                  <c:v>722</c:v>
                </c:pt>
                <c:pt idx="1223">
                  <c:v>723</c:v>
                </c:pt>
                <c:pt idx="1224">
                  <c:v>724</c:v>
                </c:pt>
                <c:pt idx="1225">
                  <c:v>725</c:v>
                </c:pt>
                <c:pt idx="1226">
                  <c:v>726</c:v>
                </c:pt>
                <c:pt idx="1227">
                  <c:v>727</c:v>
                </c:pt>
                <c:pt idx="1228">
                  <c:v>728</c:v>
                </c:pt>
                <c:pt idx="1229">
                  <c:v>729</c:v>
                </c:pt>
                <c:pt idx="1230">
                  <c:v>730</c:v>
                </c:pt>
                <c:pt idx="1231">
                  <c:v>731</c:v>
                </c:pt>
                <c:pt idx="1232">
                  <c:v>732</c:v>
                </c:pt>
                <c:pt idx="1233">
                  <c:v>733</c:v>
                </c:pt>
                <c:pt idx="1234">
                  <c:v>734</c:v>
                </c:pt>
                <c:pt idx="1235">
                  <c:v>735</c:v>
                </c:pt>
                <c:pt idx="1236">
                  <c:v>736</c:v>
                </c:pt>
                <c:pt idx="1237">
                  <c:v>737</c:v>
                </c:pt>
                <c:pt idx="1238">
                  <c:v>738</c:v>
                </c:pt>
                <c:pt idx="1239">
                  <c:v>739</c:v>
                </c:pt>
                <c:pt idx="1240">
                  <c:v>740</c:v>
                </c:pt>
                <c:pt idx="1241">
                  <c:v>741</c:v>
                </c:pt>
                <c:pt idx="1242">
                  <c:v>742</c:v>
                </c:pt>
                <c:pt idx="1243">
                  <c:v>743</c:v>
                </c:pt>
                <c:pt idx="1244">
                  <c:v>744</c:v>
                </c:pt>
                <c:pt idx="1245">
                  <c:v>745</c:v>
                </c:pt>
                <c:pt idx="1246">
                  <c:v>746</c:v>
                </c:pt>
                <c:pt idx="1247">
                  <c:v>747</c:v>
                </c:pt>
                <c:pt idx="1248">
                  <c:v>748</c:v>
                </c:pt>
                <c:pt idx="1249">
                  <c:v>749</c:v>
                </c:pt>
                <c:pt idx="1250">
                  <c:v>750</c:v>
                </c:pt>
                <c:pt idx="1251">
                  <c:v>751</c:v>
                </c:pt>
                <c:pt idx="1252">
                  <c:v>752</c:v>
                </c:pt>
                <c:pt idx="1253">
                  <c:v>753</c:v>
                </c:pt>
                <c:pt idx="1254">
                  <c:v>754</c:v>
                </c:pt>
                <c:pt idx="1255">
                  <c:v>755</c:v>
                </c:pt>
                <c:pt idx="1256">
                  <c:v>756</c:v>
                </c:pt>
                <c:pt idx="1257">
                  <c:v>757</c:v>
                </c:pt>
                <c:pt idx="1258">
                  <c:v>758</c:v>
                </c:pt>
                <c:pt idx="1259">
                  <c:v>759</c:v>
                </c:pt>
                <c:pt idx="1260">
                  <c:v>760</c:v>
                </c:pt>
                <c:pt idx="1261">
                  <c:v>761</c:v>
                </c:pt>
                <c:pt idx="1262">
                  <c:v>762</c:v>
                </c:pt>
                <c:pt idx="1263">
                  <c:v>763</c:v>
                </c:pt>
                <c:pt idx="1264">
                  <c:v>764</c:v>
                </c:pt>
                <c:pt idx="1265">
                  <c:v>765</c:v>
                </c:pt>
                <c:pt idx="1266">
                  <c:v>766</c:v>
                </c:pt>
                <c:pt idx="1267">
                  <c:v>767</c:v>
                </c:pt>
                <c:pt idx="1268">
                  <c:v>768</c:v>
                </c:pt>
                <c:pt idx="1269">
                  <c:v>769</c:v>
                </c:pt>
                <c:pt idx="1270">
                  <c:v>770</c:v>
                </c:pt>
                <c:pt idx="1271">
                  <c:v>771</c:v>
                </c:pt>
                <c:pt idx="1272">
                  <c:v>772</c:v>
                </c:pt>
                <c:pt idx="1273">
                  <c:v>773</c:v>
                </c:pt>
                <c:pt idx="1274">
                  <c:v>774</c:v>
                </c:pt>
                <c:pt idx="1275">
                  <c:v>775</c:v>
                </c:pt>
                <c:pt idx="1276">
                  <c:v>776</c:v>
                </c:pt>
                <c:pt idx="1277">
                  <c:v>777</c:v>
                </c:pt>
                <c:pt idx="1278">
                  <c:v>778</c:v>
                </c:pt>
                <c:pt idx="1279">
                  <c:v>779</c:v>
                </c:pt>
                <c:pt idx="1280">
                  <c:v>780</c:v>
                </c:pt>
                <c:pt idx="1281">
                  <c:v>781</c:v>
                </c:pt>
                <c:pt idx="1282">
                  <c:v>782</c:v>
                </c:pt>
                <c:pt idx="1283">
                  <c:v>783</c:v>
                </c:pt>
                <c:pt idx="1284">
                  <c:v>784</c:v>
                </c:pt>
                <c:pt idx="1285">
                  <c:v>785</c:v>
                </c:pt>
                <c:pt idx="1286">
                  <c:v>786</c:v>
                </c:pt>
                <c:pt idx="1287">
                  <c:v>787</c:v>
                </c:pt>
                <c:pt idx="1288">
                  <c:v>788</c:v>
                </c:pt>
                <c:pt idx="1289">
                  <c:v>789</c:v>
                </c:pt>
                <c:pt idx="1290">
                  <c:v>790</c:v>
                </c:pt>
                <c:pt idx="1291">
                  <c:v>791</c:v>
                </c:pt>
                <c:pt idx="1292">
                  <c:v>792</c:v>
                </c:pt>
                <c:pt idx="1293">
                  <c:v>793</c:v>
                </c:pt>
                <c:pt idx="1294">
                  <c:v>794</c:v>
                </c:pt>
                <c:pt idx="1295">
                  <c:v>795</c:v>
                </c:pt>
                <c:pt idx="1296">
                  <c:v>796</c:v>
                </c:pt>
                <c:pt idx="1297">
                  <c:v>797</c:v>
                </c:pt>
                <c:pt idx="1298">
                  <c:v>798</c:v>
                </c:pt>
                <c:pt idx="1299">
                  <c:v>799</c:v>
                </c:pt>
                <c:pt idx="1300">
                  <c:v>800</c:v>
                </c:pt>
                <c:pt idx="1301">
                  <c:v>801</c:v>
                </c:pt>
                <c:pt idx="1302">
                  <c:v>802</c:v>
                </c:pt>
                <c:pt idx="1303">
                  <c:v>803</c:v>
                </c:pt>
                <c:pt idx="1304">
                  <c:v>804</c:v>
                </c:pt>
                <c:pt idx="1305">
                  <c:v>805</c:v>
                </c:pt>
                <c:pt idx="1306">
                  <c:v>806</c:v>
                </c:pt>
                <c:pt idx="1307">
                  <c:v>807</c:v>
                </c:pt>
                <c:pt idx="1308">
                  <c:v>808</c:v>
                </c:pt>
                <c:pt idx="1309">
                  <c:v>809</c:v>
                </c:pt>
                <c:pt idx="1310">
                  <c:v>810</c:v>
                </c:pt>
                <c:pt idx="1311">
                  <c:v>811</c:v>
                </c:pt>
                <c:pt idx="1312">
                  <c:v>812</c:v>
                </c:pt>
                <c:pt idx="1313">
                  <c:v>813</c:v>
                </c:pt>
                <c:pt idx="1314">
                  <c:v>814</c:v>
                </c:pt>
                <c:pt idx="1315">
                  <c:v>815</c:v>
                </c:pt>
                <c:pt idx="1316">
                  <c:v>816</c:v>
                </c:pt>
                <c:pt idx="1317">
                  <c:v>817</c:v>
                </c:pt>
                <c:pt idx="1318">
                  <c:v>818</c:v>
                </c:pt>
                <c:pt idx="1319">
                  <c:v>819</c:v>
                </c:pt>
                <c:pt idx="1320">
                  <c:v>820</c:v>
                </c:pt>
                <c:pt idx="1321">
                  <c:v>821</c:v>
                </c:pt>
                <c:pt idx="1322">
                  <c:v>822</c:v>
                </c:pt>
                <c:pt idx="1323">
                  <c:v>823</c:v>
                </c:pt>
                <c:pt idx="1324">
                  <c:v>824</c:v>
                </c:pt>
                <c:pt idx="1325">
                  <c:v>825</c:v>
                </c:pt>
                <c:pt idx="1326">
                  <c:v>826</c:v>
                </c:pt>
                <c:pt idx="1327">
                  <c:v>827</c:v>
                </c:pt>
                <c:pt idx="1328">
                  <c:v>828</c:v>
                </c:pt>
                <c:pt idx="1329">
                  <c:v>829</c:v>
                </c:pt>
                <c:pt idx="1330">
                  <c:v>830</c:v>
                </c:pt>
                <c:pt idx="1331">
                  <c:v>831</c:v>
                </c:pt>
                <c:pt idx="1332">
                  <c:v>832</c:v>
                </c:pt>
                <c:pt idx="1333">
                  <c:v>833</c:v>
                </c:pt>
                <c:pt idx="1334">
                  <c:v>834</c:v>
                </c:pt>
                <c:pt idx="1335">
                  <c:v>835</c:v>
                </c:pt>
                <c:pt idx="1336">
                  <c:v>836</c:v>
                </c:pt>
                <c:pt idx="1337">
                  <c:v>837</c:v>
                </c:pt>
                <c:pt idx="1338">
                  <c:v>838</c:v>
                </c:pt>
                <c:pt idx="1339">
                  <c:v>839</c:v>
                </c:pt>
                <c:pt idx="1340">
                  <c:v>840</c:v>
                </c:pt>
                <c:pt idx="1341">
                  <c:v>841</c:v>
                </c:pt>
                <c:pt idx="1342">
                  <c:v>842</c:v>
                </c:pt>
                <c:pt idx="1343">
                  <c:v>843</c:v>
                </c:pt>
                <c:pt idx="1344">
                  <c:v>844</c:v>
                </c:pt>
                <c:pt idx="1345">
                  <c:v>845</c:v>
                </c:pt>
                <c:pt idx="1346">
                  <c:v>846</c:v>
                </c:pt>
                <c:pt idx="1347">
                  <c:v>847</c:v>
                </c:pt>
                <c:pt idx="1348">
                  <c:v>848</c:v>
                </c:pt>
                <c:pt idx="1349">
                  <c:v>849</c:v>
                </c:pt>
                <c:pt idx="1350">
                  <c:v>850</c:v>
                </c:pt>
                <c:pt idx="1351">
                  <c:v>851</c:v>
                </c:pt>
                <c:pt idx="1352">
                  <c:v>852</c:v>
                </c:pt>
                <c:pt idx="1353">
                  <c:v>853</c:v>
                </c:pt>
                <c:pt idx="1354">
                  <c:v>854</c:v>
                </c:pt>
                <c:pt idx="1355">
                  <c:v>855</c:v>
                </c:pt>
                <c:pt idx="1356">
                  <c:v>856</c:v>
                </c:pt>
                <c:pt idx="1357">
                  <c:v>857</c:v>
                </c:pt>
                <c:pt idx="1358">
                  <c:v>858</c:v>
                </c:pt>
                <c:pt idx="1359">
                  <c:v>859</c:v>
                </c:pt>
                <c:pt idx="1360">
                  <c:v>860</c:v>
                </c:pt>
                <c:pt idx="1361">
                  <c:v>861</c:v>
                </c:pt>
                <c:pt idx="1362">
                  <c:v>862</c:v>
                </c:pt>
                <c:pt idx="1363">
                  <c:v>863</c:v>
                </c:pt>
                <c:pt idx="1364">
                  <c:v>864</c:v>
                </c:pt>
                <c:pt idx="1365">
                  <c:v>865</c:v>
                </c:pt>
                <c:pt idx="1366">
                  <c:v>866</c:v>
                </c:pt>
                <c:pt idx="1367">
                  <c:v>867</c:v>
                </c:pt>
                <c:pt idx="1368">
                  <c:v>868</c:v>
                </c:pt>
                <c:pt idx="1369">
                  <c:v>869</c:v>
                </c:pt>
                <c:pt idx="1370">
                  <c:v>870</c:v>
                </c:pt>
                <c:pt idx="1371">
                  <c:v>871</c:v>
                </c:pt>
                <c:pt idx="1372">
                  <c:v>872</c:v>
                </c:pt>
                <c:pt idx="1373">
                  <c:v>873</c:v>
                </c:pt>
                <c:pt idx="1374">
                  <c:v>874</c:v>
                </c:pt>
                <c:pt idx="1375">
                  <c:v>875</c:v>
                </c:pt>
                <c:pt idx="1376">
                  <c:v>876</c:v>
                </c:pt>
                <c:pt idx="1377">
                  <c:v>877</c:v>
                </c:pt>
                <c:pt idx="1378">
                  <c:v>878</c:v>
                </c:pt>
                <c:pt idx="1379">
                  <c:v>879</c:v>
                </c:pt>
                <c:pt idx="1380">
                  <c:v>880</c:v>
                </c:pt>
                <c:pt idx="1381">
                  <c:v>881</c:v>
                </c:pt>
                <c:pt idx="1382">
                  <c:v>882</c:v>
                </c:pt>
                <c:pt idx="1383">
                  <c:v>883</c:v>
                </c:pt>
                <c:pt idx="1384">
                  <c:v>884</c:v>
                </c:pt>
                <c:pt idx="1385">
                  <c:v>885</c:v>
                </c:pt>
                <c:pt idx="1386">
                  <c:v>886</c:v>
                </c:pt>
                <c:pt idx="1387">
                  <c:v>887</c:v>
                </c:pt>
                <c:pt idx="1388">
                  <c:v>888</c:v>
                </c:pt>
                <c:pt idx="1389">
                  <c:v>889</c:v>
                </c:pt>
                <c:pt idx="1390">
                  <c:v>890</c:v>
                </c:pt>
                <c:pt idx="1391">
                  <c:v>891</c:v>
                </c:pt>
                <c:pt idx="1392">
                  <c:v>892</c:v>
                </c:pt>
                <c:pt idx="1393">
                  <c:v>893</c:v>
                </c:pt>
                <c:pt idx="1394">
                  <c:v>894</c:v>
                </c:pt>
                <c:pt idx="1395">
                  <c:v>895</c:v>
                </c:pt>
                <c:pt idx="1396">
                  <c:v>896</c:v>
                </c:pt>
                <c:pt idx="1397">
                  <c:v>897</c:v>
                </c:pt>
                <c:pt idx="1398">
                  <c:v>898</c:v>
                </c:pt>
                <c:pt idx="1399">
                  <c:v>899</c:v>
                </c:pt>
                <c:pt idx="1400">
                  <c:v>900</c:v>
                </c:pt>
                <c:pt idx="1401">
                  <c:v>901</c:v>
                </c:pt>
                <c:pt idx="1402">
                  <c:v>902</c:v>
                </c:pt>
                <c:pt idx="1403">
                  <c:v>903</c:v>
                </c:pt>
                <c:pt idx="1404">
                  <c:v>904</c:v>
                </c:pt>
                <c:pt idx="1405">
                  <c:v>905</c:v>
                </c:pt>
                <c:pt idx="1406">
                  <c:v>906</c:v>
                </c:pt>
                <c:pt idx="1407">
                  <c:v>907</c:v>
                </c:pt>
                <c:pt idx="1408">
                  <c:v>908</c:v>
                </c:pt>
                <c:pt idx="1409">
                  <c:v>909</c:v>
                </c:pt>
                <c:pt idx="1410">
                  <c:v>910</c:v>
                </c:pt>
                <c:pt idx="1411">
                  <c:v>911</c:v>
                </c:pt>
                <c:pt idx="1412">
                  <c:v>912</c:v>
                </c:pt>
                <c:pt idx="1413">
                  <c:v>913</c:v>
                </c:pt>
                <c:pt idx="1414">
                  <c:v>914</c:v>
                </c:pt>
                <c:pt idx="1415">
                  <c:v>915</c:v>
                </c:pt>
                <c:pt idx="1416">
                  <c:v>916</c:v>
                </c:pt>
                <c:pt idx="1417">
                  <c:v>917</c:v>
                </c:pt>
                <c:pt idx="1418">
                  <c:v>918</c:v>
                </c:pt>
                <c:pt idx="1419">
                  <c:v>919</c:v>
                </c:pt>
                <c:pt idx="1420">
                  <c:v>920</c:v>
                </c:pt>
                <c:pt idx="1421">
                  <c:v>921</c:v>
                </c:pt>
                <c:pt idx="1422">
                  <c:v>922</c:v>
                </c:pt>
                <c:pt idx="1423">
                  <c:v>923</c:v>
                </c:pt>
                <c:pt idx="1424">
                  <c:v>924</c:v>
                </c:pt>
                <c:pt idx="1425">
                  <c:v>925</c:v>
                </c:pt>
                <c:pt idx="1426">
                  <c:v>926</c:v>
                </c:pt>
                <c:pt idx="1427">
                  <c:v>927</c:v>
                </c:pt>
                <c:pt idx="1428">
                  <c:v>928</c:v>
                </c:pt>
                <c:pt idx="1429">
                  <c:v>929</c:v>
                </c:pt>
                <c:pt idx="1430">
                  <c:v>930</c:v>
                </c:pt>
                <c:pt idx="1431">
                  <c:v>931</c:v>
                </c:pt>
                <c:pt idx="1432">
                  <c:v>932</c:v>
                </c:pt>
                <c:pt idx="1433">
                  <c:v>933</c:v>
                </c:pt>
                <c:pt idx="1434">
                  <c:v>934</c:v>
                </c:pt>
                <c:pt idx="1435">
                  <c:v>935</c:v>
                </c:pt>
                <c:pt idx="1436">
                  <c:v>936</c:v>
                </c:pt>
                <c:pt idx="1437">
                  <c:v>937</c:v>
                </c:pt>
                <c:pt idx="1438">
                  <c:v>938</c:v>
                </c:pt>
                <c:pt idx="1439">
                  <c:v>939</c:v>
                </c:pt>
                <c:pt idx="1440">
                  <c:v>940</c:v>
                </c:pt>
                <c:pt idx="1441">
                  <c:v>941</c:v>
                </c:pt>
                <c:pt idx="1442">
                  <c:v>942</c:v>
                </c:pt>
                <c:pt idx="1443">
                  <c:v>943</c:v>
                </c:pt>
                <c:pt idx="1444">
                  <c:v>944</c:v>
                </c:pt>
                <c:pt idx="1445">
                  <c:v>945</c:v>
                </c:pt>
                <c:pt idx="1446">
                  <c:v>946</c:v>
                </c:pt>
                <c:pt idx="1447">
                  <c:v>947</c:v>
                </c:pt>
                <c:pt idx="1448">
                  <c:v>948</c:v>
                </c:pt>
                <c:pt idx="1449">
                  <c:v>949</c:v>
                </c:pt>
                <c:pt idx="1450">
                  <c:v>950</c:v>
                </c:pt>
                <c:pt idx="1451">
                  <c:v>951</c:v>
                </c:pt>
                <c:pt idx="1452">
                  <c:v>952</c:v>
                </c:pt>
                <c:pt idx="1453">
                  <c:v>953</c:v>
                </c:pt>
                <c:pt idx="1454">
                  <c:v>954</c:v>
                </c:pt>
                <c:pt idx="1455">
                  <c:v>955</c:v>
                </c:pt>
                <c:pt idx="1456">
                  <c:v>956</c:v>
                </c:pt>
                <c:pt idx="1457">
                  <c:v>957</c:v>
                </c:pt>
                <c:pt idx="1458">
                  <c:v>958</c:v>
                </c:pt>
                <c:pt idx="1459">
                  <c:v>959</c:v>
                </c:pt>
                <c:pt idx="1460">
                  <c:v>960</c:v>
                </c:pt>
                <c:pt idx="1461">
                  <c:v>961</c:v>
                </c:pt>
                <c:pt idx="1462">
                  <c:v>962</c:v>
                </c:pt>
                <c:pt idx="1463">
                  <c:v>963</c:v>
                </c:pt>
                <c:pt idx="1464">
                  <c:v>964</c:v>
                </c:pt>
                <c:pt idx="1465">
                  <c:v>965</c:v>
                </c:pt>
                <c:pt idx="1466">
                  <c:v>966</c:v>
                </c:pt>
                <c:pt idx="1467">
                  <c:v>967</c:v>
                </c:pt>
                <c:pt idx="1468">
                  <c:v>968</c:v>
                </c:pt>
                <c:pt idx="1469">
                  <c:v>969</c:v>
                </c:pt>
                <c:pt idx="1470">
                  <c:v>970</c:v>
                </c:pt>
                <c:pt idx="1471">
                  <c:v>971</c:v>
                </c:pt>
                <c:pt idx="1472">
                  <c:v>972</c:v>
                </c:pt>
                <c:pt idx="1473">
                  <c:v>973</c:v>
                </c:pt>
                <c:pt idx="1474">
                  <c:v>974</c:v>
                </c:pt>
                <c:pt idx="1475">
                  <c:v>975</c:v>
                </c:pt>
                <c:pt idx="1476">
                  <c:v>976</c:v>
                </c:pt>
                <c:pt idx="1477">
                  <c:v>977</c:v>
                </c:pt>
                <c:pt idx="1478">
                  <c:v>978</c:v>
                </c:pt>
                <c:pt idx="1479">
                  <c:v>979</c:v>
                </c:pt>
                <c:pt idx="1480">
                  <c:v>980</c:v>
                </c:pt>
                <c:pt idx="1481">
                  <c:v>981</c:v>
                </c:pt>
                <c:pt idx="1482">
                  <c:v>982</c:v>
                </c:pt>
                <c:pt idx="1483">
                  <c:v>983</c:v>
                </c:pt>
                <c:pt idx="1484">
                  <c:v>984</c:v>
                </c:pt>
                <c:pt idx="1485">
                  <c:v>985</c:v>
                </c:pt>
                <c:pt idx="1486">
                  <c:v>986</c:v>
                </c:pt>
                <c:pt idx="1487">
                  <c:v>987</c:v>
                </c:pt>
                <c:pt idx="1488">
                  <c:v>988</c:v>
                </c:pt>
                <c:pt idx="1489">
                  <c:v>989</c:v>
                </c:pt>
                <c:pt idx="1490">
                  <c:v>990</c:v>
                </c:pt>
                <c:pt idx="1491">
                  <c:v>991</c:v>
                </c:pt>
                <c:pt idx="1492">
                  <c:v>992</c:v>
                </c:pt>
                <c:pt idx="1493">
                  <c:v>993</c:v>
                </c:pt>
                <c:pt idx="1494">
                  <c:v>994</c:v>
                </c:pt>
                <c:pt idx="1495">
                  <c:v>995</c:v>
                </c:pt>
                <c:pt idx="1496">
                  <c:v>996</c:v>
                </c:pt>
                <c:pt idx="1497">
                  <c:v>997</c:v>
                </c:pt>
                <c:pt idx="1498">
                  <c:v>998</c:v>
                </c:pt>
                <c:pt idx="1499">
                  <c:v>999</c:v>
                </c:pt>
                <c:pt idx="1500">
                  <c:v>1000</c:v>
                </c:pt>
                <c:pt idx="1501">
                  <c:v>1001</c:v>
                </c:pt>
                <c:pt idx="1502">
                  <c:v>1002</c:v>
                </c:pt>
                <c:pt idx="1503">
                  <c:v>1003</c:v>
                </c:pt>
                <c:pt idx="1504">
                  <c:v>1004</c:v>
                </c:pt>
                <c:pt idx="1505">
                  <c:v>1005</c:v>
                </c:pt>
                <c:pt idx="1506">
                  <c:v>1006</c:v>
                </c:pt>
                <c:pt idx="1507">
                  <c:v>1007</c:v>
                </c:pt>
                <c:pt idx="1508">
                  <c:v>1008</c:v>
                </c:pt>
                <c:pt idx="1509">
                  <c:v>1009</c:v>
                </c:pt>
                <c:pt idx="1510">
                  <c:v>1010</c:v>
                </c:pt>
                <c:pt idx="1511">
                  <c:v>1011</c:v>
                </c:pt>
                <c:pt idx="1512">
                  <c:v>1012</c:v>
                </c:pt>
                <c:pt idx="1513">
                  <c:v>1013</c:v>
                </c:pt>
                <c:pt idx="1514">
                  <c:v>1014</c:v>
                </c:pt>
                <c:pt idx="1515">
                  <c:v>1015</c:v>
                </c:pt>
                <c:pt idx="1516">
                  <c:v>1016</c:v>
                </c:pt>
                <c:pt idx="1517">
                  <c:v>1017</c:v>
                </c:pt>
                <c:pt idx="1518">
                  <c:v>1018</c:v>
                </c:pt>
                <c:pt idx="1519">
                  <c:v>1019</c:v>
                </c:pt>
                <c:pt idx="1520">
                  <c:v>1020</c:v>
                </c:pt>
                <c:pt idx="1521">
                  <c:v>1021</c:v>
                </c:pt>
                <c:pt idx="1522">
                  <c:v>1022</c:v>
                </c:pt>
                <c:pt idx="1523">
                  <c:v>1023</c:v>
                </c:pt>
                <c:pt idx="1524">
                  <c:v>1024</c:v>
                </c:pt>
                <c:pt idx="1525">
                  <c:v>1025</c:v>
                </c:pt>
                <c:pt idx="1526">
                  <c:v>1026</c:v>
                </c:pt>
                <c:pt idx="1527">
                  <c:v>1027</c:v>
                </c:pt>
                <c:pt idx="1528">
                  <c:v>1028</c:v>
                </c:pt>
                <c:pt idx="1529">
                  <c:v>1029</c:v>
                </c:pt>
                <c:pt idx="1530">
                  <c:v>1030</c:v>
                </c:pt>
                <c:pt idx="1531">
                  <c:v>1031</c:v>
                </c:pt>
                <c:pt idx="1532">
                  <c:v>1032</c:v>
                </c:pt>
                <c:pt idx="1533">
                  <c:v>1033</c:v>
                </c:pt>
                <c:pt idx="1534">
                  <c:v>1034</c:v>
                </c:pt>
                <c:pt idx="1535">
                  <c:v>1035</c:v>
                </c:pt>
                <c:pt idx="1536">
                  <c:v>1036</c:v>
                </c:pt>
                <c:pt idx="1537">
                  <c:v>1037</c:v>
                </c:pt>
                <c:pt idx="1538">
                  <c:v>1038</c:v>
                </c:pt>
                <c:pt idx="1539">
                  <c:v>1039</c:v>
                </c:pt>
                <c:pt idx="1540">
                  <c:v>1040</c:v>
                </c:pt>
                <c:pt idx="1541">
                  <c:v>1041</c:v>
                </c:pt>
                <c:pt idx="1542">
                  <c:v>1042</c:v>
                </c:pt>
                <c:pt idx="1543">
                  <c:v>1043</c:v>
                </c:pt>
                <c:pt idx="1544">
                  <c:v>1044</c:v>
                </c:pt>
                <c:pt idx="1545">
                  <c:v>1045</c:v>
                </c:pt>
                <c:pt idx="1546">
                  <c:v>1046</c:v>
                </c:pt>
                <c:pt idx="1547">
                  <c:v>1047</c:v>
                </c:pt>
                <c:pt idx="1548">
                  <c:v>1048</c:v>
                </c:pt>
                <c:pt idx="1549">
                  <c:v>1049</c:v>
                </c:pt>
                <c:pt idx="1550">
                  <c:v>1050</c:v>
                </c:pt>
                <c:pt idx="1551">
                  <c:v>1051</c:v>
                </c:pt>
                <c:pt idx="1552">
                  <c:v>1052</c:v>
                </c:pt>
                <c:pt idx="1553">
                  <c:v>1053</c:v>
                </c:pt>
                <c:pt idx="1554">
                  <c:v>1054</c:v>
                </c:pt>
                <c:pt idx="1555">
                  <c:v>1055</c:v>
                </c:pt>
                <c:pt idx="1556">
                  <c:v>1056</c:v>
                </c:pt>
                <c:pt idx="1557">
                  <c:v>1057</c:v>
                </c:pt>
                <c:pt idx="1558">
                  <c:v>1058</c:v>
                </c:pt>
                <c:pt idx="1559">
                  <c:v>1059</c:v>
                </c:pt>
                <c:pt idx="1560">
                  <c:v>1060</c:v>
                </c:pt>
                <c:pt idx="1561">
                  <c:v>1061</c:v>
                </c:pt>
                <c:pt idx="1562">
                  <c:v>1062</c:v>
                </c:pt>
                <c:pt idx="1563">
                  <c:v>1063</c:v>
                </c:pt>
                <c:pt idx="1564">
                  <c:v>1064</c:v>
                </c:pt>
                <c:pt idx="1565">
                  <c:v>1065</c:v>
                </c:pt>
                <c:pt idx="1566">
                  <c:v>1066</c:v>
                </c:pt>
                <c:pt idx="1567">
                  <c:v>1067</c:v>
                </c:pt>
                <c:pt idx="1568">
                  <c:v>1068</c:v>
                </c:pt>
                <c:pt idx="1569">
                  <c:v>1069</c:v>
                </c:pt>
                <c:pt idx="1570">
                  <c:v>1070</c:v>
                </c:pt>
                <c:pt idx="1571">
                  <c:v>1071</c:v>
                </c:pt>
                <c:pt idx="1572">
                  <c:v>1072</c:v>
                </c:pt>
                <c:pt idx="1573">
                  <c:v>1073</c:v>
                </c:pt>
                <c:pt idx="1574">
                  <c:v>1074</c:v>
                </c:pt>
                <c:pt idx="1575">
                  <c:v>1075</c:v>
                </c:pt>
                <c:pt idx="1576">
                  <c:v>1076</c:v>
                </c:pt>
                <c:pt idx="1577">
                  <c:v>1077</c:v>
                </c:pt>
                <c:pt idx="1578">
                  <c:v>1078</c:v>
                </c:pt>
                <c:pt idx="1579">
                  <c:v>1079</c:v>
                </c:pt>
                <c:pt idx="1580">
                  <c:v>1080</c:v>
                </c:pt>
                <c:pt idx="1581">
                  <c:v>1081</c:v>
                </c:pt>
                <c:pt idx="1582">
                  <c:v>1082</c:v>
                </c:pt>
                <c:pt idx="1583">
                  <c:v>1083</c:v>
                </c:pt>
                <c:pt idx="1584">
                  <c:v>1084</c:v>
                </c:pt>
                <c:pt idx="1585">
                  <c:v>1085</c:v>
                </c:pt>
                <c:pt idx="1586">
                  <c:v>1086</c:v>
                </c:pt>
                <c:pt idx="1587">
                  <c:v>1087</c:v>
                </c:pt>
                <c:pt idx="1588">
                  <c:v>1088</c:v>
                </c:pt>
                <c:pt idx="1589">
                  <c:v>1089</c:v>
                </c:pt>
                <c:pt idx="1590">
                  <c:v>1090</c:v>
                </c:pt>
                <c:pt idx="1591">
                  <c:v>1091</c:v>
                </c:pt>
                <c:pt idx="1592">
                  <c:v>1092</c:v>
                </c:pt>
                <c:pt idx="1593">
                  <c:v>1093</c:v>
                </c:pt>
                <c:pt idx="1594">
                  <c:v>1094</c:v>
                </c:pt>
                <c:pt idx="1595">
                  <c:v>1095</c:v>
                </c:pt>
                <c:pt idx="1596">
                  <c:v>1096</c:v>
                </c:pt>
                <c:pt idx="1597">
                  <c:v>1097</c:v>
                </c:pt>
                <c:pt idx="1598">
                  <c:v>1098</c:v>
                </c:pt>
                <c:pt idx="1599">
                  <c:v>1099</c:v>
                </c:pt>
                <c:pt idx="1600">
                  <c:v>1100</c:v>
                </c:pt>
                <c:pt idx="1601">
                  <c:v>1101</c:v>
                </c:pt>
                <c:pt idx="1602">
                  <c:v>1102</c:v>
                </c:pt>
                <c:pt idx="1603">
                  <c:v>1103</c:v>
                </c:pt>
                <c:pt idx="1604">
                  <c:v>1104</c:v>
                </c:pt>
                <c:pt idx="1605">
                  <c:v>1105</c:v>
                </c:pt>
                <c:pt idx="1606">
                  <c:v>1106</c:v>
                </c:pt>
                <c:pt idx="1607">
                  <c:v>1107</c:v>
                </c:pt>
                <c:pt idx="1608">
                  <c:v>1108</c:v>
                </c:pt>
                <c:pt idx="1609">
                  <c:v>1109</c:v>
                </c:pt>
                <c:pt idx="1610">
                  <c:v>1110</c:v>
                </c:pt>
                <c:pt idx="1611">
                  <c:v>1111</c:v>
                </c:pt>
                <c:pt idx="1612">
                  <c:v>1112</c:v>
                </c:pt>
                <c:pt idx="1613">
                  <c:v>1113</c:v>
                </c:pt>
                <c:pt idx="1614">
                  <c:v>1114</c:v>
                </c:pt>
                <c:pt idx="1615">
                  <c:v>1115</c:v>
                </c:pt>
                <c:pt idx="1616">
                  <c:v>1116</c:v>
                </c:pt>
                <c:pt idx="1617">
                  <c:v>1117</c:v>
                </c:pt>
                <c:pt idx="1618">
                  <c:v>1118</c:v>
                </c:pt>
                <c:pt idx="1619">
                  <c:v>1119</c:v>
                </c:pt>
                <c:pt idx="1620">
                  <c:v>1120</c:v>
                </c:pt>
                <c:pt idx="1621">
                  <c:v>1121</c:v>
                </c:pt>
                <c:pt idx="1622">
                  <c:v>1122</c:v>
                </c:pt>
                <c:pt idx="1623">
                  <c:v>1123</c:v>
                </c:pt>
                <c:pt idx="1624">
                  <c:v>1124</c:v>
                </c:pt>
                <c:pt idx="1625">
                  <c:v>1125</c:v>
                </c:pt>
                <c:pt idx="1626">
                  <c:v>1126</c:v>
                </c:pt>
                <c:pt idx="1627">
                  <c:v>1127</c:v>
                </c:pt>
                <c:pt idx="1628">
                  <c:v>1128</c:v>
                </c:pt>
                <c:pt idx="1629">
                  <c:v>1129</c:v>
                </c:pt>
                <c:pt idx="1630">
                  <c:v>1130</c:v>
                </c:pt>
                <c:pt idx="1631">
                  <c:v>1131</c:v>
                </c:pt>
                <c:pt idx="1632">
                  <c:v>1132</c:v>
                </c:pt>
                <c:pt idx="1633">
                  <c:v>1133</c:v>
                </c:pt>
                <c:pt idx="1634">
                  <c:v>1134</c:v>
                </c:pt>
                <c:pt idx="1635">
                  <c:v>1135</c:v>
                </c:pt>
                <c:pt idx="1636">
                  <c:v>1136</c:v>
                </c:pt>
                <c:pt idx="1637">
                  <c:v>1137</c:v>
                </c:pt>
                <c:pt idx="1638">
                  <c:v>1138</c:v>
                </c:pt>
                <c:pt idx="1639">
                  <c:v>1139</c:v>
                </c:pt>
                <c:pt idx="1640">
                  <c:v>1140</c:v>
                </c:pt>
                <c:pt idx="1641">
                  <c:v>1141</c:v>
                </c:pt>
                <c:pt idx="1642">
                  <c:v>1142</c:v>
                </c:pt>
                <c:pt idx="1643">
                  <c:v>1143</c:v>
                </c:pt>
                <c:pt idx="1644">
                  <c:v>1144</c:v>
                </c:pt>
                <c:pt idx="1645">
                  <c:v>1145</c:v>
                </c:pt>
                <c:pt idx="1646">
                  <c:v>1146</c:v>
                </c:pt>
                <c:pt idx="1647">
                  <c:v>1147</c:v>
                </c:pt>
                <c:pt idx="1648">
                  <c:v>1148</c:v>
                </c:pt>
                <c:pt idx="1649">
                  <c:v>1149</c:v>
                </c:pt>
                <c:pt idx="1650">
                  <c:v>1150</c:v>
                </c:pt>
                <c:pt idx="1651">
                  <c:v>1151</c:v>
                </c:pt>
                <c:pt idx="1652">
                  <c:v>1152</c:v>
                </c:pt>
                <c:pt idx="1653">
                  <c:v>1153</c:v>
                </c:pt>
                <c:pt idx="1654">
                  <c:v>1154</c:v>
                </c:pt>
                <c:pt idx="1655">
                  <c:v>1155</c:v>
                </c:pt>
                <c:pt idx="1656">
                  <c:v>1156</c:v>
                </c:pt>
                <c:pt idx="1657">
                  <c:v>1157</c:v>
                </c:pt>
                <c:pt idx="1658">
                  <c:v>1158</c:v>
                </c:pt>
                <c:pt idx="1659">
                  <c:v>1159</c:v>
                </c:pt>
                <c:pt idx="1660">
                  <c:v>1160</c:v>
                </c:pt>
                <c:pt idx="1661">
                  <c:v>1161</c:v>
                </c:pt>
                <c:pt idx="1662">
                  <c:v>1162</c:v>
                </c:pt>
                <c:pt idx="1663">
                  <c:v>1163</c:v>
                </c:pt>
                <c:pt idx="1664">
                  <c:v>1164</c:v>
                </c:pt>
                <c:pt idx="1665">
                  <c:v>1165</c:v>
                </c:pt>
                <c:pt idx="1666">
                  <c:v>1166</c:v>
                </c:pt>
                <c:pt idx="1667">
                  <c:v>1167</c:v>
                </c:pt>
                <c:pt idx="1668">
                  <c:v>1168</c:v>
                </c:pt>
                <c:pt idx="1669">
                  <c:v>1169</c:v>
                </c:pt>
                <c:pt idx="1670">
                  <c:v>1170</c:v>
                </c:pt>
                <c:pt idx="1671">
                  <c:v>1171</c:v>
                </c:pt>
                <c:pt idx="1672">
                  <c:v>1172</c:v>
                </c:pt>
                <c:pt idx="1673">
                  <c:v>1173</c:v>
                </c:pt>
                <c:pt idx="1674">
                  <c:v>1174</c:v>
                </c:pt>
                <c:pt idx="1675">
                  <c:v>1175</c:v>
                </c:pt>
                <c:pt idx="1676">
                  <c:v>1176</c:v>
                </c:pt>
                <c:pt idx="1677">
                  <c:v>1177</c:v>
                </c:pt>
                <c:pt idx="1678">
                  <c:v>1178</c:v>
                </c:pt>
                <c:pt idx="1679">
                  <c:v>1179</c:v>
                </c:pt>
                <c:pt idx="1680">
                  <c:v>1180</c:v>
                </c:pt>
                <c:pt idx="1681">
                  <c:v>1181</c:v>
                </c:pt>
                <c:pt idx="1682">
                  <c:v>1182</c:v>
                </c:pt>
                <c:pt idx="1683">
                  <c:v>1183</c:v>
                </c:pt>
                <c:pt idx="1684">
                  <c:v>1184</c:v>
                </c:pt>
                <c:pt idx="1685">
                  <c:v>1185</c:v>
                </c:pt>
                <c:pt idx="1686">
                  <c:v>1186</c:v>
                </c:pt>
                <c:pt idx="1687">
                  <c:v>1187</c:v>
                </c:pt>
                <c:pt idx="1688">
                  <c:v>1188</c:v>
                </c:pt>
                <c:pt idx="1689">
                  <c:v>1189</c:v>
                </c:pt>
                <c:pt idx="1690">
                  <c:v>1190</c:v>
                </c:pt>
                <c:pt idx="1691">
                  <c:v>1191</c:v>
                </c:pt>
                <c:pt idx="1692">
                  <c:v>1192</c:v>
                </c:pt>
                <c:pt idx="1693">
                  <c:v>1193</c:v>
                </c:pt>
                <c:pt idx="1694">
                  <c:v>1194</c:v>
                </c:pt>
                <c:pt idx="1695">
                  <c:v>1195</c:v>
                </c:pt>
                <c:pt idx="1696">
                  <c:v>1196</c:v>
                </c:pt>
                <c:pt idx="1697">
                  <c:v>1197</c:v>
                </c:pt>
                <c:pt idx="1698">
                  <c:v>1198</c:v>
                </c:pt>
                <c:pt idx="1699">
                  <c:v>1199</c:v>
                </c:pt>
                <c:pt idx="1700">
                  <c:v>1200</c:v>
                </c:pt>
                <c:pt idx="1701">
                  <c:v>1201</c:v>
                </c:pt>
                <c:pt idx="1702">
                  <c:v>1202</c:v>
                </c:pt>
                <c:pt idx="1703">
                  <c:v>1203</c:v>
                </c:pt>
                <c:pt idx="1704">
                  <c:v>1204</c:v>
                </c:pt>
                <c:pt idx="1705">
                  <c:v>1205</c:v>
                </c:pt>
                <c:pt idx="1706">
                  <c:v>1206</c:v>
                </c:pt>
                <c:pt idx="1707">
                  <c:v>1207</c:v>
                </c:pt>
                <c:pt idx="1708">
                  <c:v>1208</c:v>
                </c:pt>
                <c:pt idx="1709">
                  <c:v>1209</c:v>
                </c:pt>
                <c:pt idx="1710">
                  <c:v>1210</c:v>
                </c:pt>
                <c:pt idx="1711">
                  <c:v>1211</c:v>
                </c:pt>
                <c:pt idx="1712">
                  <c:v>1212</c:v>
                </c:pt>
                <c:pt idx="1713">
                  <c:v>1213</c:v>
                </c:pt>
                <c:pt idx="1714">
                  <c:v>1214</c:v>
                </c:pt>
                <c:pt idx="1715">
                  <c:v>1215</c:v>
                </c:pt>
                <c:pt idx="1716">
                  <c:v>1216</c:v>
                </c:pt>
                <c:pt idx="1717">
                  <c:v>1217</c:v>
                </c:pt>
                <c:pt idx="1718">
                  <c:v>1218</c:v>
                </c:pt>
                <c:pt idx="1719">
                  <c:v>1219</c:v>
                </c:pt>
                <c:pt idx="1720">
                  <c:v>1220</c:v>
                </c:pt>
                <c:pt idx="1721">
                  <c:v>1221</c:v>
                </c:pt>
                <c:pt idx="1722">
                  <c:v>1222</c:v>
                </c:pt>
                <c:pt idx="1723">
                  <c:v>1223</c:v>
                </c:pt>
                <c:pt idx="1724">
                  <c:v>1224</c:v>
                </c:pt>
                <c:pt idx="1725">
                  <c:v>1225</c:v>
                </c:pt>
                <c:pt idx="1726">
                  <c:v>1226</c:v>
                </c:pt>
                <c:pt idx="1727">
                  <c:v>1227</c:v>
                </c:pt>
                <c:pt idx="1728">
                  <c:v>1228</c:v>
                </c:pt>
                <c:pt idx="1729">
                  <c:v>1229</c:v>
                </c:pt>
                <c:pt idx="1730">
                  <c:v>1230</c:v>
                </c:pt>
                <c:pt idx="1731">
                  <c:v>1231</c:v>
                </c:pt>
                <c:pt idx="1732">
                  <c:v>1232</c:v>
                </c:pt>
                <c:pt idx="1733">
                  <c:v>1233</c:v>
                </c:pt>
                <c:pt idx="1734">
                  <c:v>1234</c:v>
                </c:pt>
                <c:pt idx="1735">
                  <c:v>1235</c:v>
                </c:pt>
                <c:pt idx="1736">
                  <c:v>1236</c:v>
                </c:pt>
                <c:pt idx="1737">
                  <c:v>1237</c:v>
                </c:pt>
                <c:pt idx="1738">
                  <c:v>1238</c:v>
                </c:pt>
                <c:pt idx="1739">
                  <c:v>1239</c:v>
                </c:pt>
                <c:pt idx="1740">
                  <c:v>1240</c:v>
                </c:pt>
                <c:pt idx="1741">
                  <c:v>1241</c:v>
                </c:pt>
                <c:pt idx="1742">
                  <c:v>1242</c:v>
                </c:pt>
                <c:pt idx="1743">
                  <c:v>1243</c:v>
                </c:pt>
                <c:pt idx="1744">
                  <c:v>1244</c:v>
                </c:pt>
                <c:pt idx="1745">
                  <c:v>1245</c:v>
                </c:pt>
                <c:pt idx="1746">
                  <c:v>1246</c:v>
                </c:pt>
                <c:pt idx="1747">
                  <c:v>1247</c:v>
                </c:pt>
                <c:pt idx="1748">
                  <c:v>1248</c:v>
                </c:pt>
                <c:pt idx="1749">
                  <c:v>1249</c:v>
                </c:pt>
                <c:pt idx="1750">
                  <c:v>1250</c:v>
                </c:pt>
                <c:pt idx="1751">
                  <c:v>1251</c:v>
                </c:pt>
                <c:pt idx="1752">
                  <c:v>1252</c:v>
                </c:pt>
                <c:pt idx="1753">
                  <c:v>1253</c:v>
                </c:pt>
                <c:pt idx="1754">
                  <c:v>1254</c:v>
                </c:pt>
                <c:pt idx="1755">
                  <c:v>1255</c:v>
                </c:pt>
                <c:pt idx="1756">
                  <c:v>1256</c:v>
                </c:pt>
                <c:pt idx="1757">
                  <c:v>1257</c:v>
                </c:pt>
                <c:pt idx="1758">
                  <c:v>1258</c:v>
                </c:pt>
                <c:pt idx="1759">
                  <c:v>1259</c:v>
                </c:pt>
                <c:pt idx="1760">
                  <c:v>1260</c:v>
                </c:pt>
                <c:pt idx="1761">
                  <c:v>1261</c:v>
                </c:pt>
                <c:pt idx="1762">
                  <c:v>1262</c:v>
                </c:pt>
                <c:pt idx="1763">
                  <c:v>1263</c:v>
                </c:pt>
                <c:pt idx="1764">
                  <c:v>1264</c:v>
                </c:pt>
                <c:pt idx="1765">
                  <c:v>1265</c:v>
                </c:pt>
                <c:pt idx="1766">
                  <c:v>1266</c:v>
                </c:pt>
                <c:pt idx="1767">
                  <c:v>1267</c:v>
                </c:pt>
                <c:pt idx="1768">
                  <c:v>1268</c:v>
                </c:pt>
                <c:pt idx="1769">
                  <c:v>1269</c:v>
                </c:pt>
                <c:pt idx="1770">
                  <c:v>1270</c:v>
                </c:pt>
                <c:pt idx="1771">
                  <c:v>1271</c:v>
                </c:pt>
                <c:pt idx="1772">
                  <c:v>1272</c:v>
                </c:pt>
                <c:pt idx="1773">
                  <c:v>1273</c:v>
                </c:pt>
                <c:pt idx="1774">
                  <c:v>1274</c:v>
                </c:pt>
                <c:pt idx="1775">
                  <c:v>1275</c:v>
                </c:pt>
                <c:pt idx="1776">
                  <c:v>1276</c:v>
                </c:pt>
                <c:pt idx="1777">
                  <c:v>1277</c:v>
                </c:pt>
                <c:pt idx="1778">
                  <c:v>1278</c:v>
                </c:pt>
                <c:pt idx="1779">
                  <c:v>1279</c:v>
                </c:pt>
                <c:pt idx="1780">
                  <c:v>1280</c:v>
                </c:pt>
                <c:pt idx="1781">
                  <c:v>1281</c:v>
                </c:pt>
                <c:pt idx="1782">
                  <c:v>1282</c:v>
                </c:pt>
                <c:pt idx="1783">
                  <c:v>1283</c:v>
                </c:pt>
                <c:pt idx="1784">
                  <c:v>1284</c:v>
                </c:pt>
                <c:pt idx="1785">
                  <c:v>1285</c:v>
                </c:pt>
                <c:pt idx="1786">
                  <c:v>1286</c:v>
                </c:pt>
                <c:pt idx="1787">
                  <c:v>1287</c:v>
                </c:pt>
                <c:pt idx="1788">
                  <c:v>1288</c:v>
                </c:pt>
                <c:pt idx="1789">
                  <c:v>1289</c:v>
                </c:pt>
                <c:pt idx="1790">
                  <c:v>1290</c:v>
                </c:pt>
                <c:pt idx="1791">
                  <c:v>1291</c:v>
                </c:pt>
                <c:pt idx="1792">
                  <c:v>1292</c:v>
                </c:pt>
                <c:pt idx="1793">
                  <c:v>1293</c:v>
                </c:pt>
                <c:pt idx="1794">
                  <c:v>1294</c:v>
                </c:pt>
                <c:pt idx="1795">
                  <c:v>1295</c:v>
                </c:pt>
                <c:pt idx="1796">
                  <c:v>1296</c:v>
                </c:pt>
                <c:pt idx="1797">
                  <c:v>1297</c:v>
                </c:pt>
                <c:pt idx="1798">
                  <c:v>1298</c:v>
                </c:pt>
                <c:pt idx="1799">
                  <c:v>1299</c:v>
                </c:pt>
                <c:pt idx="1800">
                  <c:v>1300</c:v>
                </c:pt>
                <c:pt idx="1801">
                  <c:v>1301</c:v>
                </c:pt>
                <c:pt idx="1802">
                  <c:v>1302</c:v>
                </c:pt>
                <c:pt idx="1803">
                  <c:v>1303</c:v>
                </c:pt>
                <c:pt idx="1804">
                  <c:v>1304</c:v>
                </c:pt>
                <c:pt idx="1805">
                  <c:v>1305</c:v>
                </c:pt>
                <c:pt idx="1806">
                  <c:v>1306</c:v>
                </c:pt>
                <c:pt idx="1807">
                  <c:v>1307</c:v>
                </c:pt>
                <c:pt idx="1808">
                  <c:v>1308</c:v>
                </c:pt>
                <c:pt idx="1809">
                  <c:v>1309</c:v>
                </c:pt>
                <c:pt idx="1810">
                  <c:v>1310</c:v>
                </c:pt>
                <c:pt idx="1811">
                  <c:v>1311</c:v>
                </c:pt>
                <c:pt idx="1812">
                  <c:v>1312</c:v>
                </c:pt>
                <c:pt idx="1813">
                  <c:v>1313</c:v>
                </c:pt>
                <c:pt idx="1814">
                  <c:v>1314</c:v>
                </c:pt>
                <c:pt idx="1815">
                  <c:v>1315</c:v>
                </c:pt>
                <c:pt idx="1816">
                  <c:v>1316</c:v>
                </c:pt>
                <c:pt idx="1817">
                  <c:v>1317</c:v>
                </c:pt>
                <c:pt idx="1818">
                  <c:v>1318</c:v>
                </c:pt>
                <c:pt idx="1819">
                  <c:v>1319</c:v>
                </c:pt>
                <c:pt idx="1820">
                  <c:v>1320</c:v>
                </c:pt>
                <c:pt idx="1821">
                  <c:v>1321</c:v>
                </c:pt>
                <c:pt idx="1822">
                  <c:v>1322</c:v>
                </c:pt>
                <c:pt idx="1823">
                  <c:v>1323</c:v>
                </c:pt>
                <c:pt idx="1824">
                  <c:v>1324</c:v>
                </c:pt>
                <c:pt idx="1825">
                  <c:v>1325</c:v>
                </c:pt>
                <c:pt idx="1826">
                  <c:v>1326</c:v>
                </c:pt>
                <c:pt idx="1827">
                  <c:v>1327</c:v>
                </c:pt>
                <c:pt idx="1828">
                  <c:v>1328</c:v>
                </c:pt>
                <c:pt idx="1829">
                  <c:v>1329</c:v>
                </c:pt>
                <c:pt idx="1830">
                  <c:v>1330</c:v>
                </c:pt>
                <c:pt idx="1831">
                  <c:v>1331</c:v>
                </c:pt>
                <c:pt idx="1832">
                  <c:v>1332</c:v>
                </c:pt>
                <c:pt idx="1833">
                  <c:v>1333</c:v>
                </c:pt>
                <c:pt idx="1834">
                  <c:v>1334</c:v>
                </c:pt>
                <c:pt idx="1835">
                  <c:v>1335</c:v>
                </c:pt>
                <c:pt idx="1836">
                  <c:v>1336</c:v>
                </c:pt>
                <c:pt idx="1837">
                  <c:v>1337</c:v>
                </c:pt>
                <c:pt idx="1838">
                  <c:v>1338</c:v>
                </c:pt>
                <c:pt idx="1839">
                  <c:v>1339</c:v>
                </c:pt>
                <c:pt idx="1840">
                  <c:v>1340</c:v>
                </c:pt>
                <c:pt idx="1841">
                  <c:v>1341</c:v>
                </c:pt>
                <c:pt idx="1842">
                  <c:v>1342</c:v>
                </c:pt>
                <c:pt idx="1843">
                  <c:v>1343</c:v>
                </c:pt>
                <c:pt idx="1844">
                  <c:v>1344</c:v>
                </c:pt>
                <c:pt idx="1845">
                  <c:v>1345</c:v>
                </c:pt>
                <c:pt idx="1846">
                  <c:v>1346</c:v>
                </c:pt>
                <c:pt idx="1847">
                  <c:v>1347</c:v>
                </c:pt>
                <c:pt idx="1848">
                  <c:v>1348</c:v>
                </c:pt>
                <c:pt idx="1849">
                  <c:v>1349</c:v>
                </c:pt>
                <c:pt idx="1850">
                  <c:v>1350</c:v>
                </c:pt>
                <c:pt idx="1851">
                  <c:v>1351</c:v>
                </c:pt>
                <c:pt idx="1852">
                  <c:v>1352</c:v>
                </c:pt>
                <c:pt idx="1853">
                  <c:v>1353</c:v>
                </c:pt>
                <c:pt idx="1854">
                  <c:v>1354</c:v>
                </c:pt>
                <c:pt idx="1855">
                  <c:v>1355</c:v>
                </c:pt>
                <c:pt idx="1856">
                  <c:v>1356</c:v>
                </c:pt>
                <c:pt idx="1857">
                  <c:v>1357</c:v>
                </c:pt>
                <c:pt idx="1858">
                  <c:v>1358</c:v>
                </c:pt>
                <c:pt idx="1859">
                  <c:v>1359</c:v>
                </c:pt>
                <c:pt idx="1860">
                  <c:v>1360</c:v>
                </c:pt>
                <c:pt idx="1861">
                  <c:v>1361</c:v>
                </c:pt>
                <c:pt idx="1862">
                  <c:v>1362</c:v>
                </c:pt>
                <c:pt idx="1863">
                  <c:v>1363</c:v>
                </c:pt>
                <c:pt idx="1864">
                  <c:v>1364</c:v>
                </c:pt>
                <c:pt idx="1865">
                  <c:v>1365</c:v>
                </c:pt>
                <c:pt idx="1866">
                  <c:v>1366</c:v>
                </c:pt>
                <c:pt idx="1867">
                  <c:v>1367</c:v>
                </c:pt>
                <c:pt idx="1868">
                  <c:v>1368</c:v>
                </c:pt>
                <c:pt idx="1869">
                  <c:v>1369</c:v>
                </c:pt>
                <c:pt idx="1870">
                  <c:v>1370</c:v>
                </c:pt>
                <c:pt idx="1871">
                  <c:v>1371</c:v>
                </c:pt>
                <c:pt idx="1872">
                  <c:v>1372</c:v>
                </c:pt>
                <c:pt idx="1873">
                  <c:v>1373</c:v>
                </c:pt>
                <c:pt idx="1874">
                  <c:v>1374</c:v>
                </c:pt>
                <c:pt idx="1875">
                  <c:v>1375</c:v>
                </c:pt>
                <c:pt idx="1876">
                  <c:v>1376</c:v>
                </c:pt>
                <c:pt idx="1877">
                  <c:v>1377</c:v>
                </c:pt>
                <c:pt idx="1878">
                  <c:v>1378</c:v>
                </c:pt>
                <c:pt idx="1879">
                  <c:v>1379</c:v>
                </c:pt>
                <c:pt idx="1880">
                  <c:v>1380</c:v>
                </c:pt>
                <c:pt idx="1881">
                  <c:v>1381</c:v>
                </c:pt>
                <c:pt idx="1882">
                  <c:v>1382</c:v>
                </c:pt>
                <c:pt idx="1883">
                  <c:v>1383</c:v>
                </c:pt>
                <c:pt idx="1884">
                  <c:v>1384</c:v>
                </c:pt>
                <c:pt idx="1885">
                  <c:v>1385</c:v>
                </c:pt>
                <c:pt idx="1886">
                  <c:v>1386</c:v>
                </c:pt>
                <c:pt idx="1887">
                  <c:v>1387</c:v>
                </c:pt>
                <c:pt idx="1888">
                  <c:v>1388</c:v>
                </c:pt>
                <c:pt idx="1889">
                  <c:v>1389</c:v>
                </c:pt>
                <c:pt idx="1890">
                  <c:v>1390</c:v>
                </c:pt>
                <c:pt idx="1891">
                  <c:v>1391</c:v>
                </c:pt>
                <c:pt idx="1892">
                  <c:v>1392</c:v>
                </c:pt>
                <c:pt idx="1893">
                  <c:v>1393</c:v>
                </c:pt>
                <c:pt idx="1894">
                  <c:v>1394</c:v>
                </c:pt>
                <c:pt idx="1895">
                  <c:v>1395</c:v>
                </c:pt>
                <c:pt idx="1896">
                  <c:v>1396</c:v>
                </c:pt>
                <c:pt idx="1897">
                  <c:v>1397</c:v>
                </c:pt>
                <c:pt idx="1898">
                  <c:v>1398</c:v>
                </c:pt>
                <c:pt idx="1899">
                  <c:v>1399</c:v>
                </c:pt>
                <c:pt idx="1900">
                  <c:v>1400</c:v>
                </c:pt>
                <c:pt idx="1901">
                  <c:v>1401</c:v>
                </c:pt>
                <c:pt idx="1902">
                  <c:v>1402</c:v>
                </c:pt>
                <c:pt idx="1903">
                  <c:v>1403</c:v>
                </c:pt>
                <c:pt idx="1904">
                  <c:v>1404</c:v>
                </c:pt>
                <c:pt idx="1905">
                  <c:v>1405</c:v>
                </c:pt>
                <c:pt idx="1906">
                  <c:v>1406</c:v>
                </c:pt>
                <c:pt idx="1907">
                  <c:v>1407</c:v>
                </c:pt>
                <c:pt idx="1908">
                  <c:v>1408</c:v>
                </c:pt>
                <c:pt idx="1909">
                  <c:v>1409</c:v>
                </c:pt>
                <c:pt idx="1910">
                  <c:v>1410</c:v>
                </c:pt>
                <c:pt idx="1911">
                  <c:v>1411</c:v>
                </c:pt>
                <c:pt idx="1912">
                  <c:v>1412</c:v>
                </c:pt>
                <c:pt idx="1913">
                  <c:v>1413</c:v>
                </c:pt>
                <c:pt idx="1914">
                  <c:v>1414</c:v>
                </c:pt>
                <c:pt idx="1915">
                  <c:v>1415</c:v>
                </c:pt>
                <c:pt idx="1916">
                  <c:v>1416</c:v>
                </c:pt>
                <c:pt idx="1917">
                  <c:v>1417</c:v>
                </c:pt>
                <c:pt idx="1918">
                  <c:v>1418</c:v>
                </c:pt>
                <c:pt idx="1919">
                  <c:v>1419</c:v>
                </c:pt>
                <c:pt idx="1920">
                  <c:v>1420</c:v>
                </c:pt>
                <c:pt idx="1921">
                  <c:v>1421</c:v>
                </c:pt>
                <c:pt idx="1922">
                  <c:v>1422</c:v>
                </c:pt>
                <c:pt idx="1923">
                  <c:v>1423</c:v>
                </c:pt>
                <c:pt idx="1924">
                  <c:v>1424</c:v>
                </c:pt>
                <c:pt idx="1925">
                  <c:v>1425</c:v>
                </c:pt>
                <c:pt idx="1926">
                  <c:v>1426</c:v>
                </c:pt>
                <c:pt idx="1927">
                  <c:v>1427</c:v>
                </c:pt>
                <c:pt idx="1928">
                  <c:v>1428</c:v>
                </c:pt>
                <c:pt idx="1929">
                  <c:v>1429</c:v>
                </c:pt>
                <c:pt idx="1930">
                  <c:v>1430</c:v>
                </c:pt>
                <c:pt idx="1931">
                  <c:v>1431</c:v>
                </c:pt>
                <c:pt idx="1932">
                  <c:v>1432</c:v>
                </c:pt>
                <c:pt idx="1933">
                  <c:v>1433</c:v>
                </c:pt>
                <c:pt idx="1934">
                  <c:v>1434</c:v>
                </c:pt>
                <c:pt idx="1935">
                  <c:v>1435</c:v>
                </c:pt>
                <c:pt idx="1936">
                  <c:v>1436</c:v>
                </c:pt>
                <c:pt idx="1937">
                  <c:v>1437</c:v>
                </c:pt>
                <c:pt idx="1938">
                  <c:v>1438</c:v>
                </c:pt>
                <c:pt idx="1939">
                  <c:v>1439</c:v>
                </c:pt>
                <c:pt idx="1940">
                  <c:v>1440</c:v>
                </c:pt>
                <c:pt idx="1941">
                  <c:v>1441</c:v>
                </c:pt>
                <c:pt idx="1942">
                  <c:v>1442</c:v>
                </c:pt>
                <c:pt idx="1943">
                  <c:v>1443</c:v>
                </c:pt>
                <c:pt idx="1944">
                  <c:v>1444</c:v>
                </c:pt>
                <c:pt idx="1945">
                  <c:v>1445</c:v>
                </c:pt>
                <c:pt idx="1946">
                  <c:v>1446</c:v>
                </c:pt>
                <c:pt idx="1947">
                  <c:v>1447</c:v>
                </c:pt>
                <c:pt idx="1948">
                  <c:v>1448</c:v>
                </c:pt>
                <c:pt idx="1949">
                  <c:v>1449</c:v>
                </c:pt>
                <c:pt idx="1950">
                  <c:v>1450</c:v>
                </c:pt>
                <c:pt idx="1951">
                  <c:v>1451</c:v>
                </c:pt>
                <c:pt idx="1952">
                  <c:v>1452</c:v>
                </c:pt>
                <c:pt idx="1953">
                  <c:v>1453</c:v>
                </c:pt>
                <c:pt idx="1954">
                  <c:v>1454</c:v>
                </c:pt>
                <c:pt idx="1955">
                  <c:v>1455</c:v>
                </c:pt>
                <c:pt idx="1956">
                  <c:v>1456</c:v>
                </c:pt>
                <c:pt idx="1957">
                  <c:v>1457</c:v>
                </c:pt>
                <c:pt idx="1958">
                  <c:v>1458</c:v>
                </c:pt>
                <c:pt idx="1959">
                  <c:v>1459</c:v>
                </c:pt>
                <c:pt idx="1960">
                  <c:v>1460</c:v>
                </c:pt>
                <c:pt idx="1961">
                  <c:v>1461</c:v>
                </c:pt>
                <c:pt idx="1962">
                  <c:v>1462</c:v>
                </c:pt>
                <c:pt idx="1963">
                  <c:v>1463</c:v>
                </c:pt>
                <c:pt idx="1964">
                  <c:v>1464</c:v>
                </c:pt>
                <c:pt idx="1965">
                  <c:v>1465</c:v>
                </c:pt>
                <c:pt idx="1966">
                  <c:v>1466</c:v>
                </c:pt>
                <c:pt idx="1967">
                  <c:v>1467</c:v>
                </c:pt>
                <c:pt idx="1968">
                  <c:v>1468</c:v>
                </c:pt>
                <c:pt idx="1969">
                  <c:v>1469</c:v>
                </c:pt>
                <c:pt idx="1970">
                  <c:v>1470</c:v>
                </c:pt>
                <c:pt idx="1971">
                  <c:v>1471</c:v>
                </c:pt>
                <c:pt idx="1972">
                  <c:v>1472</c:v>
                </c:pt>
                <c:pt idx="1973">
                  <c:v>1473</c:v>
                </c:pt>
                <c:pt idx="1974">
                  <c:v>1474</c:v>
                </c:pt>
                <c:pt idx="1975">
                  <c:v>1475</c:v>
                </c:pt>
                <c:pt idx="1976">
                  <c:v>1476</c:v>
                </c:pt>
                <c:pt idx="1977">
                  <c:v>1477</c:v>
                </c:pt>
                <c:pt idx="1978">
                  <c:v>1478</c:v>
                </c:pt>
                <c:pt idx="1979">
                  <c:v>1479</c:v>
                </c:pt>
                <c:pt idx="1980">
                  <c:v>1480</c:v>
                </c:pt>
                <c:pt idx="1981">
                  <c:v>1481</c:v>
                </c:pt>
                <c:pt idx="1982">
                  <c:v>1482</c:v>
                </c:pt>
                <c:pt idx="1983">
                  <c:v>1483</c:v>
                </c:pt>
                <c:pt idx="1984">
                  <c:v>1484</c:v>
                </c:pt>
                <c:pt idx="1985">
                  <c:v>1485</c:v>
                </c:pt>
                <c:pt idx="1986">
                  <c:v>1486</c:v>
                </c:pt>
                <c:pt idx="1987">
                  <c:v>1487</c:v>
                </c:pt>
                <c:pt idx="1988">
                  <c:v>1488</c:v>
                </c:pt>
                <c:pt idx="1989">
                  <c:v>1489</c:v>
                </c:pt>
                <c:pt idx="1990">
                  <c:v>1490</c:v>
                </c:pt>
                <c:pt idx="1991">
                  <c:v>1491</c:v>
                </c:pt>
                <c:pt idx="1992">
                  <c:v>1492</c:v>
                </c:pt>
                <c:pt idx="1993">
                  <c:v>1493</c:v>
                </c:pt>
                <c:pt idx="1994">
                  <c:v>1494</c:v>
                </c:pt>
                <c:pt idx="1995">
                  <c:v>1495</c:v>
                </c:pt>
                <c:pt idx="1996">
                  <c:v>1496</c:v>
                </c:pt>
                <c:pt idx="1997">
                  <c:v>1497</c:v>
                </c:pt>
                <c:pt idx="1998">
                  <c:v>1498</c:v>
                </c:pt>
                <c:pt idx="1999">
                  <c:v>1499</c:v>
                </c:pt>
                <c:pt idx="2000">
                  <c:v>1500</c:v>
                </c:pt>
                <c:pt idx="2001">
                  <c:v>1501</c:v>
                </c:pt>
                <c:pt idx="2002">
                  <c:v>1502</c:v>
                </c:pt>
                <c:pt idx="2003">
                  <c:v>1503</c:v>
                </c:pt>
                <c:pt idx="2004">
                  <c:v>1504</c:v>
                </c:pt>
                <c:pt idx="2005">
                  <c:v>1505</c:v>
                </c:pt>
                <c:pt idx="2006">
                  <c:v>1506</c:v>
                </c:pt>
                <c:pt idx="2007">
                  <c:v>1507</c:v>
                </c:pt>
                <c:pt idx="2008">
                  <c:v>1508</c:v>
                </c:pt>
                <c:pt idx="2009">
                  <c:v>1509</c:v>
                </c:pt>
                <c:pt idx="2010">
                  <c:v>1510</c:v>
                </c:pt>
                <c:pt idx="2011">
                  <c:v>1511</c:v>
                </c:pt>
                <c:pt idx="2012">
                  <c:v>1512</c:v>
                </c:pt>
                <c:pt idx="2013">
                  <c:v>1513</c:v>
                </c:pt>
                <c:pt idx="2014">
                  <c:v>1514</c:v>
                </c:pt>
                <c:pt idx="2015">
                  <c:v>1515</c:v>
                </c:pt>
                <c:pt idx="2016">
                  <c:v>1516</c:v>
                </c:pt>
                <c:pt idx="2017">
                  <c:v>1517</c:v>
                </c:pt>
                <c:pt idx="2018">
                  <c:v>1518</c:v>
                </c:pt>
                <c:pt idx="2019">
                  <c:v>1519</c:v>
                </c:pt>
                <c:pt idx="2020">
                  <c:v>1520</c:v>
                </c:pt>
                <c:pt idx="2021">
                  <c:v>1521</c:v>
                </c:pt>
                <c:pt idx="2022">
                  <c:v>1522</c:v>
                </c:pt>
                <c:pt idx="2023">
                  <c:v>1523</c:v>
                </c:pt>
                <c:pt idx="2024">
                  <c:v>1524</c:v>
                </c:pt>
                <c:pt idx="2025">
                  <c:v>1525</c:v>
                </c:pt>
                <c:pt idx="2026">
                  <c:v>1526</c:v>
                </c:pt>
                <c:pt idx="2027">
                  <c:v>1527</c:v>
                </c:pt>
                <c:pt idx="2028">
                  <c:v>1528</c:v>
                </c:pt>
                <c:pt idx="2029">
                  <c:v>1529</c:v>
                </c:pt>
                <c:pt idx="2030">
                  <c:v>1530</c:v>
                </c:pt>
                <c:pt idx="2031">
                  <c:v>1531</c:v>
                </c:pt>
                <c:pt idx="2032">
                  <c:v>1532</c:v>
                </c:pt>
                <c:pt idx="2033">
                  <c:v>1533</c:v>
                </c:pt>
                <c:pt idx="2034">
                  <c:v>1534</c:v>
                </c:pt>
                <c:pt idx="2035">
                  <c:v>1535</c:v>
                </c:pt>
                <c:pt idx="2036">
                  <c:v>1536</c:v>
                </c:pt>
                <c:pt idx="2037">
                  <c:v>1537</c:v>
                </c:pt>
                <c:pt idx="2038">
                  <c:v>1538</c:v>
                </c:pt>
                <c:pt idx="2039">
                  <c:v>1539</c:v>
                </c:pt>
                <c:pt idx="2040">
                  <c:v>1540</c:v>
                </c:pt>
                <c:pt idx="2041">
                  <c:v>1541</c:v>
                </c:pt>
                <c:pt idx="2042">
                  <c:v>1542</c:v>
                </c:pt>
                <c:pt idx="2043">
                  <c:v>1543</c:v>
                </c:pt>
                <c:pt idx="2044">
                  <c:v>1544</c:v>
                </c:pt>
                <c:pt idx="2045">
                  <c:v>1545</c:v>
                </c:pt>
                <c:pt idx="2046">
                  <c:v>1546</c:v>
                </c:pt>
                <c:pt idx="2047">
                  <c:v>1547</c:v>
                </c:pt>
                <c:pt idx="2048">
                  <c:v>1548</c:v>
                </c:pt>
                <c:pt idx="2049">
                  <c:v>1549</c:v>
                </c:pt>
                <c:pt idx="2050">
                  <c:v>1550</c:v>
                </c:pt>
                <c:pt idx="2051">
                  <c:v>1551</c:v>
                </c:pt>
                <c:pt idx="2052">
                  <c:v>1552</c:v>
                </c:pt>
                <c:pt idx="2053">
                  <c:v>1553</c:v>
                </c:pt>
                <c:pt idx="2054">
                  <c:v>1554</c:v>
                </c:pt>
                <c:pt idx="2055">
                  <c:v>1555</c:v>
                </c:pt>
                <c:pt idx="2056">
                  <c:v>1556</c:v>
                </c:pt>
                <c:pt idx="2057">
                  <c:v>1557</c:v>
                </c:pt>
                <c:pt idx="2058">
                  <c:v>1558</c:v>
                </c:pt>
                <c:pt idx="2059">
                  <c:v>1559</c:v>
                </c:pt>
                <c:pt idx="2060">
                  <c:v>1560</c:v>
                </c:pt>
                <c:pt idx="2061">
                  <c:v>1561</c:v>
                </c:pt>
                <c:pt idx="2062">
                  <c:v>1562</c:v>
                </c:pt>
                <c:pt idx="2063">
                  <c:v>1563</c:v>
                </c:pt>
                <c:pt idx="2064">
                  <c:v>1564</c:v>
                </c:pt>
                <c:pt idx="2065">
                  <c:v>1565</c:v>
                </c:pt>
                <c:pt idx="2066">
                  <c:v>1566</c:v>
                </c:pt>
                <c:pt idx="2067">
                  <c:v>1567</c:v>
                </c:pt>
                <c:pt idx="2068">
                  <c:v>1568</c:v>
                </c:pt>
                <c:pt idx="2069">
                  <c:v>1569</c:v>
                </c:pt>
                <c:pt idx="2070">
                  <c:v>1570</c:v>
                </c:pt>
                <c:pt idx="2071">
                  <c:v>1571</c:v>
                </c:pt>
                <c:pt idx="2072">
                  <c:v>1572</c:v>
                </c:pt>
                <c:pt idx="2073">
                  <c:v>1573</c:v>
                </c:pt>
                <c:pt idx="2074">
                  <c:v>1574</c:v>
                </c:pt>
                <c:pt idx="2075">
                  <c:v>1575</c:v>
                </c:pt>
                <c:pt idx="2076">
                  <c:v>1576</c:v>
                </c:pt>
                <c:pt idx="2077">
                  <c:v>1577</c:v>
                </c:pt>
                <c:pt idx="2078">
                  <c:v>1578</c:v>
                </c:pt>
                <c:pt idx="2079">
                  <c:v>1579</c:v>
                </c:pt>
                <c:pt idx="2080">
                  <c:v>1580</c:v>
                </c:pt>
                <c:pt idx="2081">
                  <c:v>1581</c:v>
                </c:pt>
                <c:pt idx="2082">
                  <c:v>1582</c:v>
                </c:pt>
                <c:pt idx="2083">
                  <c:v>1583</c:v>
                </c:pt>
                <c:pt idx="2084">
                  <c:v>1584</c:v>
                </c:pt>
                <c:pt idx="2085">
                  <c:v>1585</c:v>
                </c:pt>
                <c:pt idx="2086">
                  <c:v>1586</c:v>
                </c:pt>
                <c:pt idx="2087">
                  <c:v>1587</c:v>
                </c:pt>
                <c:pt idx="2088">
                  <c:v>1588</c:v>
                </c:pt>
                <c:pt idx="2089">
                  <c:v>1589</c:v>
                </c:pt>
                <c:pt idx="2090">
                  <c:v>1590</c:v>
                </c:pt>
                <c:pt idx="2091">
                  <c:v>1591</c:v>
                </c:pt>
                <c:pt idx="2092">
                  <c:v>1592</c:v>
                </c:pt>
                <c:pt idx="2093">
                  <c:v>1593</c:v>
                </c:pt>
                <c:pt idx="2094">
                  <c:v>1594</c:v>
                </c:pt>
                <c:pt idx="2095">
                  <c:v>1595</c:v>
                </c:pt>
                <c:pt idx="2096">
                  <c:v>1596</c:v>
                </c:pt>
                <c:pt idx="2097">
                  <c:v>1597</c:v>
                </c:pt>
                <c:pt idx="2098">
                  <c:v>1598</c:v>
                </c:pt>
                <c:pt idx="2099">
                  <c:v>1599</c:v>
                </c:pt>
                <c:pt idx="2100">
                  <c:v>1600</c:v>
                </c:pt>
                <c:pt idx="2101">
                  <c:v>1601</c:v>
                </c:pt>
                <c:pt idx="2102">
                  <c:v>1602</c:v>
                </c:pt>
                <c:pt idx="2103">
                  <c:v>1603</c:v>
                </c:pt>
                <c:pt idx="2104">
                  <c:v>1604</c:v>
                </c:pt>
                <c:pt idx="2105">
                  <c:v>1605</c:v>
                </c:pt>
                <c:pt idx="2106">
                  <c:v>1606</c:v>
                </c:pt>
                <c:pt idx="2107">
                  <c:v>1607</c:v>
                </c:pt>
                <c:pt idx="2108">
                  <c:v>1608</c:v>
                </c:pt>
                <c:pt idx="2109">
                  <c:v>1609</c:v>
                </c:pt>
                <c:pt idx="2110">
                  <c:v>1610</c:v>
                </c:pt>
                <c:pt idx="2111">
                  <c:v>1611</c:v>
                </c:pt>
                <c:pt idx="2112">
                  <c:v>1612</c:v>
                </c:pt>
                <c:pt idx="2113">
                  <c:v>1613</c:v>
                </c:pt>
                <c:pt idx="2114">
                  <c:v>1614</c:v>
                </c:pt>
                <c:pt idx="2115">
                  <c:v>1615</c:v>
                </c:pt>
                <c:pt idx="2116">
                  <c:v>1616</c:v>
                </c:pt>
                <c:pt idx="2117">
                  <c:v>1617</c:v>
                </c:pt>
                <c:pt idx="2118">
                  <c:v>1618</c:v>
                </c:pt>
                <c:pt idx="2119">
                  <c:v>1619</c:v>
                </c:pt>
                <c:pt idx="2120">
                  <c:v>1620</c:v>
                </c:pt>
                <c:pt idx="2121">
                  <c:v>1621</c:v>
                </c:pt>
                <c:pt idx="2122">
                  <c:v>1622</c:v>
                </c:pt>
                <c:pt idx="2123">
                  <c:v>1623</c:v>
                </c:pt>
                <c:pt idx="2124">
                  <c:v>1624</c:v>
                </c:pt>
                <c:pt idx="2125">
                  <c:v>1625</c:v>
                </c:pt>
                <c:pt idx="2126">
                  <c:v>1626</c:v>
                </c:pt>
                <c:pt idx="2127">
                  <c:v>1627</c:v>
                </c:pt>
                <c:pt idx="2128">
                  <c:v>1628</c:v>
                </c:pt>
                <c:pt idx="2129">
                  <c:v>1629</c:v>
                </c:pt>
                <c:pt idx="2130">
                  <c:v>1630</c:v>
                </c:pt>
                <c:pt idx="2131">
                  <c:v>1631</c:v>
                </c:pt>
                <c:pt idx="2132">
                  <c:v>1632</c:v>
                </c:pt>
                <c:pt idx="2133">
                  <c:v>1633</c:v>
                </c:pt>
                <c:pt idx="2134">
                  <c:v>1634</c:v>
                </c:pt>
                <c:pt idx="2135">
                  <c:v>1635</c:v>
                </c:pt>
                <c:pt idx="2136">
                  <c:v>1636</c:v>
                </c:pt>
                <c:pt idx="2137">
                  <c:v>1637</c:v>
                </c:pt>
                <c:pt idx="2138">
                  <c:v>1638</c:v>
                </c:pt>
                <c:pt idx="2139">
                  <c:v>1639</c:v>
                </c:pt>
                <c:pt idx="2140">
                  <c:v>1640</c:v>
                </c:pt>
                <c:pt idx="2141">
                  <c:v>1641</c:v>
                </c:pt>
                <c:pt idx="2142">
                  <c:v>1642</c:v>
                </c:pt>
                <c:pt idx="2143">
                  <c:v>1643</c:v>
                </c:pt>
                <c:pt idx="2144">
                  <c:v>1644</c:v>
                </c:pt>
                <c:pt idx="2145">
                  <c:v>1645</c:v>
                </c:pt>
                <c:pt idx="2146">
                  <c:v>1646</c:v>
                </c:pt>
                <c:pt idx="2147">
                  <c:v>1647</c:v>
                </c:pt>
                <c:pt idx="2148">
                  <c:v>1648</c:v>
                </c:pt>
                <c:pt idx="2149">
                  <c:v>1649</c:v>
                </c:pt>
                <c:pt idx="2150">
                  <c:v>1650</c:v>
                </c:pt>
                <c:pt idx="2151">
                  <c:v>1651</c:v>
                </c:pt>
                <c:pt idx="2152">
                  <c:v>1652</c:v>
                </c:pt>
                <c:pt idx="2153">
                  <c:v>1653</c:v>
                </c:pt>
                <c:pt idx="2154">
                  <c:v>1654</c:v>
                </c:pt>
                <c:pt idx="2155">
                  <c:v>1655</c:v>
                </c:pt>
                <c:pt idx="2156">
                  <c:v>1656</c:v>
                </c:pt>
                <c:pt idx="2157">
                  <c:v>1657</c:v>
                </c:pt>
                <c:pt idx="2158">
                  <c:v>1658</c:v>
                </c:pt>
                <c:pt idx="2159">
                  <c:v>1659</c:v>
                </c:pt>
                <c:pt idx="2160">
                  <c:v>1660</c:v>
                </c:pt>
                <c:pt idx="2161">
                  <c:v>1661</c:v>
                </c:pt>
                <c:pt idx="2162">
                  <c:v>1662</c:v>
                </c:pt>
                <c:pt idx="2163">
                  <c:v>1663</c:v>
                </c:pt>
                <c:pt idx="2164">
                  <c:v>1664</c:v>
                </c:pt>
                <c:pt idx="2165">
                  <c:v>1665</c:v>
                </c:pt>
                <c:pt idx="2166">
                  <c:v>1666</c:v>
                </c:pt>
                <c:pt idx="2167">
                  <c:v>1667</c:v>
                </c:pt>
                <c:pt idx="2168">
                  <c:v>1668</c:v>
                </c:pt>
                <c:pt idx="2169">
                  <c:v>1669</c:v>
                </c:pt>
                <c:pt idx="2170">
                  <c:v>1670</c:v>
                </c:pt>
                <c:pt idx="2171">
                  <c:v>1671</c:v>
                </c:pt>
                <c:pt idx="2172">
                  <c:v>1672</c:v>
                </c:pt>
                <c:pt idx="2173">
                  <c:v>1673</c:v>
                </c:pt>
                <c:pt idx="2174">
                  <c:v>1674</c:v>
                </c:pt>
                <c:pt idx="2175">
                  <c:v>1675</c:v>
                </c:pt>
                <c:pt idx="2176">
                  <c:v>1676</c:v>
                </c:pt>
                <c:pt idx="2177">
                  <c:v>1677</c:v>
                </c:pt>
                <c:pt idx="2178">
                  <c:v>1678</c:v>
                </c:pt>
                <c:pt idx="2179">
                  <c:v>1679</c:v>
                </c:pt>
                <c:pt idx="2180">
                  <c:v>1680</c:v>
                </c:pt>
                <c:pt idx="2181">
                  <c:v>1681</c:v>
                </c:pt>
                <c:pt idx="2182">
                  <c:v>1682</c:v>
                </c:pt>
                <c:pt idx="2183">
                  <c:v>1683</c:v>
                </c:pt>
                <c:pt idx="2184">
                  <c:v>1684</c:v>
                </c:pt>
                <c:pt idx="2185">
                  <c:v>1685</c:v>
                </c:pt>
                <c:pt idx="2186">
                  <c:v>1686</c:v>
                </c:pt>
                <c:pt idx="2187">
                  <c:v>1687</c:v>
                </c:pt>
                <c:pt idx="2188">
                  <c:v>1688</c:v>
                </c:pt>
                <c:pt idx="2189">
                  <c:v>1689</c:v>
                </c:pt>
                <c:pt idx="2190">
                  <c:v>1690</c:v>
                </c:pt>
                <c:pt idx="2191">
                  <c:v>1691</c:v>
                </c:pt>
                <c:pt idx="2192">
                  <c:v>1692</c:v>
                </c:pt>
                <c:pt idx="2193">
                  <c:v>1693</c:v>
                </c:pt>
                <c:pt idx="2194">
                  <c:v>1694</c:v>
                </c:pt>
                <c:pt idx="2195">
                  <c:v>1695</c:v>
                </c:pt>
                <c:pt idx="2196">
                  <c:v>1696</c:v>
                </c:pt>
                <c:pt idx="2197">
                  <c:v>1697</c:v>
                </c:pt>
                <c:pt idx="2198">
                  <c:v>1698</c:v>
                </c:pt>
                <c:pt idx="2199">
                  <c:v>1699</c:v>
                </c:pt>
                <c:pt idx="2200">
                  <c:v>1700</c:v>
                </c:pt>
                <c:pt idx="2201">
                  <c:v>1701</c:v>
                </c:pt>
                <c:pt idx="2202">
                  <c:v>1702</c:v>
                </c:pt>
                <c:pt idx="2203">
                  <c:v>1703</c:v>
                </c:pt>
                <c:pt idx="2204">
                  <c:v>1704</c:v>
                </c:pt>
                <c:pt idx="2205">
                  <c:v>1705</c:v>
                </c:pt>
                <c:pt idx="2206">
                  <c:v>1706</c:v>
                </c:pt>
                <c:pt idx="2207">
                  <c:v>1707</c:v>
                </c:pt>
                <c:pt idx="2208">
                  <c:v>1708</c:v>
                </c:pt>
                <c:pt idx="2209">
                  <c:v>1709</c:v>
                </c:pt>
                <c:pt idx="2210">
                  <c:v>1710</c:v>
                </c:pt>
                <c:pt idx="2211">
                  <c:v>1711</c:v>
                </c:pt>
                <c:pt idx="2212">
                  <c:v>1712</c:v>
                </c:pt>
                <c:pt idx="2213">
                  <c:v>1713</c:v>
                </c:pt>
                <c:pt idx="2214">
                  <c:v>1714</c:v>
                </c:pt>
                <c:pt idx="2215">
                  <c:v>1715</c:v>
                </c:pt>
                <c:pt idx="2216">
                  <c:v>1716</c:v>
                </c:pt>
                <c:pt idx="2217">
                  <c:v>1717</c:v>
                </c:pt>
                <c:pt idx="2218">
                  <c:v>1718</c:v>
                </c:pt>
                <c:pt idx="2219">
                  <c:v>1719</c:v>
                </c:pt>
                <c:pt idx="2220">
                  <c:v>1720</c:v>
                </c:pt>
                <c:pt idx="2221">
                  <c:v>1721</c:v>
                </c:pt>
                <c:pt idx="2222">
                  <c:v>1722</c:v>
                </c:pt>
                <c:pt idx="2223">
                  <c:v>1723</c:v>
                </c:pt>
                <c:pt idx="2224">
                  <c:v>1724</c:v>
                </c:pt>
                <c:pt idx="2225">
                  <c:v>1725</c:v>
                </c:pt>
                <c:pt idx="2226">
                  <c:v>1726</c:v>
                </c:pt>
                <c:pt idx="2227">
                  <c:v>1727</c:v>
                </c:pt>
                <c:pt idx="2228">
                  <c:v>1728</c:v>
                </c:pt>
                <c:pt idx="2229">
                  <c:v>1729</c:v>
                </c:pt>
                <c:pt idx="2230">
                  <c:v>1730</c:v>
                </c:pt>
                <c:pt idx="2231">
                  <c:v>1731</c:v>
                </c:pt>
                <c:pt idx="2232">
                  <c:v>1732</c:v>
                </c:pt>
                <c:pt idx="2233">
                  <c:v>1733</c:v>
                </c:pt>
                <c:pt idx="2234">
                  <c:v>1734</c:v>
                </c:pt>
                <c:pt idx="2235">
                  <c:v>1735</c:v>
                </c:pt>
                <c:pt idx="2236">
                  <c:v>1736</c:v>
                </c:pt>
                <c:pt idx="2237">
                  <c:v>1737</c:v>
                </c:pt>
                <c:pt idx="2238">
                  <c:v>1738</c:v>
                </c:pt>
                <c:pt idx="2239">
                  <c:v>1739</c:v>
                </c:pt>
                <c:pt idx="2240">
                  <c:v>1740</c:v>
                </c:pt>
                <c:pt idx="2241">
                  <c:v>1741</c:v>
                </c:pt>
                <c:pt idx="2242">
                  <c:v>1742</c:v>
                </c:pt>
                <c:pt idx="2243">
                  <c:v>1743</c:v>
                </c:pt>
                <c:pt idx="2244">
                  <c:v>1744</c:v>
                </c:pt>
                <c:pt idx="2245">
                  <c:v>1745</c:v>
                </c:pt>
                <c:pt idx="2246">
                  <c:v>1746</c:v>
                </c:pt>
                <c:pt idx="2247">
                  <c:v>1747</c:v>
                </c:pt>
                <c:pt idx="2248">
                  <c:v>1748</c:v>
                </c:pt>
                <c:pt idx="2249">
                  <c:v>1749</c:v>
                </c:pt>
                <c:pt idx="2250">
                  <c:v>1750</c:v>
                </c:pt>
                <c:pt idx="2251">
                  <c:v>1751</c:v>
                </c:pt>
                <c:pt idx="2252">
                  <c:v>1752</c:v>
                </c:pt>
                <c:pt idx="2253">
                  <c:v>1753</c:v>
                </c:pt>
                <c:pt idx="2254">
                  <c:v>1754</c:v>
                </c:pt>
                <c:pt idx="2255">
                  <c:v>1755</c:v>
                </c:pt>
                <c:pt idx="2256">
                  <c:v>1756</c:v>
                </c:pt>
                <c:pt idx="2257">
                  <c:v>1757</c:v>
                </c:pt>
                <c:pt idx="2258">
                  <c:v>1758</c:v>
                </c:pt>
                <c:pt idx="2259">
                  <c:v>1759</c:v>
                </c:pt>
                <c:pt idx="2260">
                  <c:v>1760</c:v>
                </c:pt>
                <c:pt idx="2261">
                  <c:v>1761</c:v>
                </c:pt>
                <c:pt idx="2262">
                  <c:v>1762</c:v>
                </c:pt>
                <c:pt idx="2263">
                  <c:v>1763</c:v>
                </c:pt>
                <c:pt idx="2264">
                  <c:v>1764</c:v>
                </c:pt>
                <c:pt idx="2265">
                  <c:v>1765</c:v>
                </c:pt>
                <c:pt idx="2266">
                  <c:v>1766</c:v>
                </c:pt>
                <c:pt idx="2267">
                  <c:v>1767</c:v>
                </c:pt>
                <c:pt idx="2268">
                  <c:v>1768</c:v>
                </c:pt>
                <c:pt idx="2269">
                  <c:v>1769</c:v>
                </c:pt>
                <c:pt idx="2270">
                  <c:v>1770</c:v>
                </c:pt>
                <c:pt idx="2271">
                  <c:v>1771</c:v>
                </c:pt>
                <c:pt idx="2272">
                  <c:v>1772</c:v>
                </c:pt>
                <c:pt idx="2273">
                  <c:v>1773</c:v>
                </c:pt>
                <c:pt idx="2274">
                  <c:v>1774</c:v>
                </c:pt>
                <c:pt idx="2275">
                  <c:v>1775</c:v>
                </c:pt>
                <c:pt idx="2276">
                  <c:v>1776</c:v>
                </c:pt>
                <c:pt idx="2277">
                  <c:v>1777</c:v>
                </c:pt>
                <c:pt idx="2278">
                  <c:v>1778</c:v>
                </c:pt>
                <c:pt idx="2279">
                  <c:v>1779</c:v>
                </c:pt>
                <c:pt idx="2280">
                  <c:v>1780</c:v>
                </c:pt>
                <c:pt idx="2281">
                  <c:v>1781</c:v>
                </c:pt>
                <c:pt idx="2282">
                  <c:v>1782</c:v>
                </c:pt>
                <c:pt idx="2283">
                  <c:v>1783</c:v>
                </c:pt>
                <c:pt idx="2284">
                  <c:v>1784</c:v>
                </c:pt>
                <c:pt idx="2285">
                  <c:v>1785</c:v>
                </c:pt>
                <c:pt idx="2286">
                  <c:v>1786</c:v>
                </c:pt>
                <c:pt idx="2287">
                  <c:v>1787</c:v>
                </c:pt>
                <c:pt idx="2288">
                  <c:v>1788</c:v>
                </c:pt>
                <c:pt idx="2289">
                  <c:v>1789</c:v>
                </c:pt>
                <c:pt idx="2290">
                  <c:v>1790</c:v>
                </c:pt>
                <c:pt idx="2291">
                  <c:v>1791</c:v>
                </c:pt>
                <c:pt idx="2292">
                  <c:v>1792</c:v>
                </c:pt>
                <c:pt idx="2293">
                  <c:v>1793</c:v>
                </c:pt>
                <c:pt idx="2294">
                  <c:v>1794</c:v>
                </c:pt>
                <c:pt idx="2295">
                  <c:v>1795</c:v>
                </c:pt>
                <c:pt idx="2296">
                  <c:v>1796</c:v>
                </c:pt>
                <c:pt idx="2297">
                  <c:v>1797</c:v>
                </c:pt>
                <c:pt idx="2298">
                  <c:v>1798</c:v>
                </c:pt>
                <c:pt idx="2299">
                  <c:v>1799</c:v>
                </c:pt>
                <c:pt idx="2300">
                  <c:v>1800</c:v>
                </c:pt>
                <c:pt idx="2301">
                  <c:v>1801</c:v>
                </c:pt>
                <c:pt idx="2302">
                  <c:v>1802</c:v>
                </c:pt>
                <c:pt idx="2303">
                  <c:v>1803</c:v>
                </c:pt>
                <c:pt idx="2304">
                  <c:v>1804</c:v>
                </c:pt>
                <c:pt idx="2305">
                  <c:v>1805</c:v>
                </c:pt>
                <c:pt idx="2306">
                  <c:v>1806</c:v>
                </c:pt>
                <c:pt idx="2307">
                  <c:v>1807</c:v>
                </c:pt>
                <c:pt idx="2308">
                  <c:v>1808</c:v>
                </c:pt>
                <c:pt idx="2309">
                  <c:v>1809</c:v>
                </c:pt>
                <c:pt idx="2310">
                  <c:v>1810</c:v>
                </c:pt>
                <c:pt idx="2311">
                  <c:v>1811</c:v>
                </c:pt>
                <c:pt idx="2312">
                  <c:v>1812</c:v>
                </c:pt>
                <c:pt idx="2313">
                  <c:v>1813</c:v>
                </c:pt>
                <c:pt idx="2314">
                  <c:v>1814</c:v>
                </c:pt>
                <c:pt idx="2315">
                  <c:v>1815</c:v>
                </c:pt>
                <c:pt idx="2316">
                  <c:v>1816</c:v>
                </c:pt>
                <c:pt idx="2317">
                  <c:v>1817</c:v>
                </c:pt>
                <c:pt idx="2318">
                  <c:v>1818</c:v>
                </c:pt>
                <c:pt idx="2319">
                  <c:v>1819</c:v>
                </c:pt>
                <c:pt idx="2320">
                  <c:v>1820</c:v>
                </c:pt>
                <c:pt idx="2321">
                  <c:v>1821</c:v>
                </c:pt>
                <c:pt idx="2322">
                  <c:v>1822</c:v>
                </c:pt>
                <c:pt idx="2323">
                  <c:v>1823</c:v>
                </c:pt>
                <c:pt idx="2324">
                  <c:v>1824</c:v>
                </c:pt>
                <c:pt idx="2325">
                  <c:v>1825</c:v>
                </c:pt>
                <c:pt idx="2326">
                  <c:v>1826</c:v>
                </c:pt>
                <c:pt idx="2327">
                  <c:v>1827</c:v>
                </c:pt>
                <c:pt idx="2328">
                  <c:v>1828</c:v>
                </c:pt>
                <c:pt idx="2329">
                  <c:v>1829</c:v>
                </c:pt>
                <c:pt idx="2330">
                  <c:v>1830</c:v>
                </c:pt>
                <c:pt idx="2331">
                  <c:v>1831</c:v>
                </c:pt>
                <c:pt idx="2332">
                  <c:v>1832</c:v>
                </c:pt>
                <c:pt idx="2333">
                  <c:v>1833</c:v>
                </c:pt>
                <c:pt idx="2334">
                  <c:v>1834</c:v>
                </c:pt>
                <c:pt idx="2335">
                  <c:v>1835</c:v>
                </c:pt>
                <c:pt idx="2336">
                  <c:v>1836</c:v>
                </c:pt>
                <c:pt idx="2337">
                  <c:v>1837</c:v>
                </c:pt>
                <c:pt idx="2338">
                  <c:v>1838</c:v>
                </c:pt>
                <c:pt idx="2339">
                  <c:v>1839</c:v>
                </c:pt>
                <c:pt idx="2340">
                  <c:v>1840</c:v>
                </c:pt>
                <c:pt idx="2341">
                  <c:v>1841</c:v>
                </c:pt>
                <c:pt idx="2342">
                  <c:v>1842</c:v>
                </c:pt>
                <c:pt idx="2343">
                  <c:v>1843</c:v>
                </c:pt>
                <c:pt idx="2344">
                  <c:v>1844</c:v>
                </c:pt>
                <c:pt idx="2345">
                  <c:v>1845</c:v>
                </c:pt>
                <c:pt idx="2346">
                  <c:v>1846</c:v>
                </c:pt>
                <c:pt idx="2347">
                  <c:v>1847</c:v>
                </c:pt>
                <c:pt idx="2348">
                  <c:v>1848</c:v>
                </c:pt>
                <c:pt idx="2349">
                  <c:v>1849</c:v>
                </c:pt>
                <c:pt idx="2350">
                  <c:v>1850</c:v>
                </c:pt>
                <c:pt idx="2351">
                  <c:v>1851</c:v>
                </c:pt>
                <c:pt idx="2352">
                  <c:v>1852</c:v>
                </c:pt>
                <c:pt idx="2353">
                  <c:v>1853</c:v>
                </c:pt>
                <c:pt idx="2354">
                  <c:v>1854</c:v>
                </c:pt>
                <c:pt idx="2355">
                  <c:v>1855</c:v>
                </c:pt>
                <c:pt idx="2356">
                  <c:v>1856</c:v>
                </c:pt>
                <c:pt idx="2357">
                  <c:v>1857</c:v>
                </c:pt>
                <c:pt idx="2358">
                  <c:v>1858</c:v>
                </c:pt>
                <c:pt idx="2359">
                  <c:v>1859</c:v>
                </c:pt>
                <c:pt idx="2360">
                  <c:v>1860</c:v>
                </c:pt>
                <c:pt idx="2361">
                  <c:v>1861</c:v>
                </c:pt>
                <c:pt idx="2362">
                  <c:v>1862</c:v>
                </c:pt>
                <c:pt idx="2363">
                  <c:v>1863</c:v>
                </c:pt>
                <c:pt idx="2364">
                  <c:v>1864</c:v>
                </c:pt>
                <c:pt idx="2365">
                  <c:v>1865</c:v>
                </c:pt>
                <c:pt idx="2366">
                  <c:v>1866</c:v>
                </c:pt>
                <c:pt idx="2367">
                  <c:v>1867</c:v>
                </c:pt>
                <c:pt idx="2368">
                  <c:v>1868</c:v>
                </c:pt>
                <c:pt idx="2369">
                  <c:v>1869</c:v>
                </c:pt>
                <c:pt idx="2370">
                  <c:v>1870</c:v>
                </c:pt>
                <c:pt idx="2371">
                  <c:v>1871</c:v>
                </c:pt>
                <c:pt idx="2372">
                  <c:v>1872</c:v>
                </c:pt>
                <c:pt idx="2373">
                  <c:v>1873</c:v>
                </c:pt>
                <c:pt idx="2374">
                  <c:v>1874</c:v>
                </c:pt>
                <c:pt idx="2375">
                  <c:v>1875</c:v>
                </c:pt>
                <c:pt idx="2376">
                  <c:v>1876</c:v>
                </c:pt>
                <c:pt idx="2377">
                  <c:v>1877</c:v>
                </c:pt>
                <c:pt idx="2378">
                  <c:v>1878</c:v>
                </c:pt>
                <c:pt idx="2379">
                  <c:v>1879</c:v>
                </c:pt>
                <c:pt idx="2380">
                  <c:v>1880</c:v>
                </c:pt>
                <c:pt idx="2381">
                  <c:v>1881</c:v>
                </c:pt>
                <c:pt idx="2382">
                  <c:v>1882</c:v>
                </c:pt>
                <c:pt idx="2383">
                  <c:v>1883</c:v>
                </c:pt>
                <c:pt idx="2384">
                  <c:v>1884</c:v>
                </c:pt>
                <c:pt idx="2385">
                  <c:v>1885</c:v>
                </c:pt>
                <c:pt idx="2386">
                  <c:v>1886</c:v>
                </c:pt>
                <c:pt idx="2387">
                  <c:v>1887</c:v>
                </c:pt>
                <c:pt idx="2388">
                  <c:v>1888</c:v>
                </c:pt>
                <c:pt idx="2389">
                  <c:v>1889</c:v>
                </c:pt>
                <c:pt idx="2390">
                  <c:v>1890</c:v>
                </c:pt>
                <c:pt idx="2391">
                  <c:v>1891</c:v>
                </c:pt>
                <c:pt idx="2392">
                  <c:v>1892</c:v>
                </c:pt>
                <c:pt idx="2393">
                  <c:v>1893</c:v>
                </c:pt>
                <c:pt idx="2394">
                  <c:v>1894</c:v>
                </c:pt>
                <c:pt idx="2395">
                  <c:v>1895</c:v>
                </c:pt>
                <c:pt idx="2396">
                  <c:v>1896</c:v>
                </c:pt>
                <c:pt idx="2397">
                  <c:v>1897</c:v>
                </c:pt>
                <c:pt idx="2398">
                  <c:v>1898</c:v>
                </c:pt>
                <c:pt idx="2399">
                  <c:v>1899</c:v>
                </c:pt>
                <c:pt idx="2400">
                  <c:v>1900</c:v>
                </c:pt>
                <c:pt idx="2401">
                  <c:v>1901</c:v>
                </c:pt>
                <c:pt idx="2402">
                  <c:v>1902</c:v>
                </c:pt>
                <c:pt idx="2403">
                  <c:v>1903</c:v>
                </c:pt>
                <c:pt idx="2404">
                  <c:v>1904</c:v>
                </c:pt>
                <c:pt idx="2405">
                  <c:v>1905</c:v>
                </c:pt>
                <c:pt idx="2406">
                  <c:v>1906</c:v>
                </c:pt>
                <c:pt idx="2407">
                  <c:v>1907</c:v>
                </c:pt>
                <c:pt idx="2408">
                  <c:v>1908</c:v>
                </c:pt>
                <c:pt idx="2409">
                  <c:v>1909</c:v>
                </c:pt>
                <c:pt idx="2410">
                  <c:v>1910</c:v>
                </c:pt>
                <c:pt idx="2411">
                  <c:v>1911</c:v>
                </c:pt>
                <c:pt idx="2412">
                  <c:v>1912</c:v>
                </c:pt>
                <c:pt idx="2413">
                  <c:v>1913</c:v>
                </c:pt>
                <c:pt idx="2414">
                  <c:v>1914</c:v>
                </c:pt>
                <c:pt idx="2415">
                  <c:v>1915</c:v>
                </c:pt>
                <c:pt idx="2416">
                  <c:v>1916</c:v>
                </c:pt>
                <c:pt idx="2417">
                  <c:v>1917</c:v>
                </c:pt>
                <c:pt idx="2418">
                  <c:v>1918</c:v>
                </c:pt>
                <c:pt idx="2419">
                  <c:v>1919</c:v>
                </c:pt>
                <c:pt idx="2420">
                  <c:v>1920</c:v>
                </c:pt>
                <c:pt idx="2421">
                  <c:v>1921</c:v>
                </c:pt>
                <c:pt idx="2422">
                  <c:v>1922</c:v>
                </c:pt>
                <c:pt idx="2423">
                  <c:v>1923</c:v>
                </c:pt>
                <c:pt idx="2424">
                  <c:v>1924</c:v>
                </c:pt>
                <c:pt idx="2425">
                  <c:v>1925</c:v>
                </c:pt>
                <c:pt idx="2426">
                  <c:v>1926</c:v>
                </c:pt>
                <c:pt idx="2427">
                  <c:v>1927</c:v>
                </c:pt>
                <c:pt idx="2428">
                  <c:v>1928</c:v>
                </c:pt>
                <c:pt idx="2429">
                  <c:v>1929</c:v>
                </c:pt>
                <c:pt idx="2430">
                  <c:v>1930</c:v>
                </c:pt>
                <c:pt idx="2431">
                  <c:v>1931</c:v>
                </c:pt>
                <c:pt idx="2432">
                  <c:v>1932</c:v>
                </c:pt>
                <c:pt idx="2433">
                  <c:v>1933</c:v>
                </c:pt>
                <c:pt idx="2434">
                  <c:v>1934</c:v>
                </c:pt>
                <c:pt idx="2435">
                  <c:v>1935</c:v>
                </c:pt>
                <c:pt idx="2436">
                  <c:v>1936</c:v>
                </c:pt>
                <c:pt idx="2437">
                  <c:v>1937</c:v>
                </c:pt>
                <c:pt idx="2438">
                  <c:v>1938</c:v>
                </c:pt>
                <c:pt idx="2439">
                  <c:v>1939</c:v>
                </c:pt>
                <c:pt idx="2440">
                  <c:v>1940</c:v>
                </c:pt>
                <c:pt idx="2441">
                  <c:v>1941</c:v>
                </c:pt>
                <c:pt idx="2442">
                  <c:v>1942</c:v>
                </c:pt>
                <c:pt idx="2443">
                  <c:v>1943</c:v>
                </c:pt>
                <c:pt idx="2444">
                  <c:v>1944</c:v>
                </c:pt>
                <c:pt idx="2445">
                  <c:v>1945</c:v>
                </c:pt>
                <c:pt idx="2446">
                  <c:v>1946</c:v>
                </c:pt>
                <c:pt idx="2447">
                  <c:v>1947</c:v>
                </c:pt>
                <c:pt idx="2448">
                  <c:v>1948</c:v>
                </c:pt>
                <c:pt idx="2449">
                  <c:v>1949</c:v>
                </c:pt>
                <c:pt idx="2450">
                  <c:v>1950</c:v>
                </c:pt>
                <c:pt idx="2451">
                  <c:v>1951</c:v>
                </c:pt>
                <c:pt idx="2452">
                  <c:v>1952</c:v>
                </c:pt>
                <c:pt idx="2453">
                  <c:v>1953</c:v>
                </c:pt>
                <c:pt idx="2454">
                  <c:v>1954</c:v>
                </c:pt>
                <c:pt idx="2455">
                  <c:v>1955</c:v>
                </c:pt>
                <c:pt idx="2456">
                  <c:v>1956</c:v>
                </c:pt>
                <c:pt idx="2457">
                  <c:v>1957</c:v>
                </c:pt>
                <c:pt idx="2458">
                  <c:v>1958</c:v>
                </c:pt>
                <c:pt idx="2459">
                  <c:v>1959</c:v>
                </c:pt>
                <c:pt idx="2460">
                  <c:v>1960</c:v>
                </c:pt>
                <c:pt idx="2461">
                  <c:v>1961</c:v>
                </c:pt>
                <c:pt idx="2462">
                  <c:v>1962</c:v>
                </c:pt>
                <c:pt idx="2463">
                  <c:v>1963</c:v>
                </c:pt>
                <c:pt idx="2464">
                  <c:v>1964</c:v>
                </c:pt>
                <c:pt idx="2465">
                  <c:v>1965</c:v>
                </c:pt>
                <c:pt idx="2466">
                  <c:v>1966</c:v>
                </c:pt>
                <c:pt idx="2467">
                  <c:v>1967</c:v>
                </c:pt>
                <c:pt idx="2468">
                  <c:v>1968</c:v>
                </c:pt>
                <c:pt idx="2469">
                  <c:v>1969</c:v>
                </c:pt>
                <c:pt idx="2470">
                  <c:v>1970</c:v>
                </c:pt>
                <c:pt idx="2471">
                  <c:v>1971</c:v>
                </c:pt>
                <c:pt idx="2472">
                  <c:v>1972</c:v>
                </c:pt>
                <c:pt idx="2473">
                  <c:v>1973</c:v>
                </c:pt>
                <c:pt idx="2474">
                  <c:v>1974</c:v>
                </c:pt>
                <c:pt idx="2475">
                  <c:v>1975</c:v>
                </c:pt>
                <c:pt idx="2476">
                  <c:v>1976</c:v>
                </c:pt>
                <c:pt idx="2477">
                  <c:v>1977</c:v>
                </c:pt>
                <c:pt idx="2478">
                  <c:v>1978</c:v>
                </c:pt>
                <c:pt idx="2479">
                  <c:v>1979</c:v>
                </c:pt>
                <c:pt idx="2480">
                  <c:v>1980</c:v>
                </c:pt>
                <c:pt idx="2481">
                  <c:v>1981</c:v>
                </c:pt>
                <c:pt idx="2482">
                  <c:v>1982</c:v>
                </c:pt>
                <c:pt idx="2483">
                  <c:v>1983</c:v>
                </c:pt>
                <c:pt idx="2484">
                  <c:v>1984</c:v>
                </c:pt>
                <c:pt idx="2485">
                  <c:v>1985</c:v>
                </c:pt>
                <c:pt idx="2486">
                  <c:v>1986</c:v>
                </c:pt>
                <c:pt idx="2487">
                  <c:v>1987</c:v>
                </c:pt>
                <c:pt idx="2488">
                  <c:v>1988</c:v>
                </c:pt>
                <c:pt idx="2489">
                  <c:v>1989</c:v>
                </c:pt>
                <c:pt idx="2490">
                  <c:v>1990</c:v>
                </c:pt>
                <c:pt idx="2491">
                  <c:v>1991</c:v>
                </c:pt>
                <c:pt idx="2492">
                  <c:v>1992</c:v>
                </c:pt>
                <c:pt idx="2493">
                  <c:v>1993</c:v>
                </c:pt>
                <c:pt idx="2494">
                  <c:v>1994</c:v>
                </c:pt>
                <c:pt idx="2495">
                  <c:v>1995</c:v>
                </c:pt>
                <c:pt idx="2496">
                  <c:v>1996</c:v>
                </c:pt>
                <c:pt idx="2497">
                  <c:v>1997</c:v>
                </c:pt>
                <c:pt idx="2498">
                  <c:v>1998</c:v>
                </c:pt>
                <c:pt idx="2499">
                  <c:v>1999</c:v>
                </c:pt>
                <c:pt idx="2500">
                  <c:v>2000</c:v>
                </c:pt>
                <c:pt idx="2501">
                  <c:v>2001</c:v>
                </c:pt>
                <c:pt idx="2502">
                  <c:v>2002</c:v>
                </c:pt>
                <c:pt idx="2503">
                  <c:v>2003</c:v>
                </c:pt>
                <c:pt idx="2504">
                  <c:v>2004</c:v>
                </c:pt>
                <c:pt idx="2505">
                  <c:v>2005</c:v>
                </c:pt>
                <c:pt idx="2506">
                  <c:v>2006</c:v>
                </c:pt>
                <c:pt idx="2507">
                  <c:v>2007</c:v>
                </c:pt>
                <c:pt idx="2508">
                  <c:v>2008</c:v>
                </c:pt>
              </c:numCache>
            </c:numRef>
          </c:xVal>
          <c:yVal>
            <c:numRef>
              <c:f>'European Alps'!$G$3:$G$2511</c:f>
              <c:numCache>
                <c:formatCode>General</c:formatCode>
                <c:ptCount val="2509"/>
                <c:pt idx="1">
                  <c:v>-0.32300000000000001</c:v>
                </c:pt>
                <c:pt idx="2">
                  <c:v>-0.33200000000000002</c:v>
                </c:pt>
                <c:pt idx="3">
                  <c:v>0.48099999999999998</c:v>
                </c:pt>
                <c:pt idx="4">
                  <c:v>0.51600000000000001</c:v>
                </c:pt>
                <c:pt idx="5">
                  <c:v>-0.82899999999999996</c:v>
                </c:pt>
                <c:pt idx="6">
                  <c:v>-6.9000000000000006E-2</c:v>
                </c:pt>
                <c:pt idx="7">
                  <c:v>-0.318</c:v>
                </c:pt>
                <c:pt idx="8">
                  <c:v>-0.61499999999999999</c:v>
                </c:pt>
                <c:pt idx="9">
                  <c:v>-0.501</c:v>
                </c:pt>
                <c:pt idx="10">
                  <c:v>-1.151</c:v>
                </c:pt>
                <c:pt idx="11">
                  <c:v>-1.107</c:v>
                </c:pt>
                <c:pt idx="12">
                  <c:v>0.29799999999999999</c:v>
                </c:pt>
                <c:pt idx="13">
                  <c:v>0.248</c:v>
                </c:pt>
                <c:pt idx="14">
                  <c:v>-0.51100000000000001</c:v>
                </c:pt>
                <c:pt idx="15">
                  <c:v>-0.71499999999999997</c:v>
                </c:pt>
                <c:pt idx="16">
                  <c:v>-1.732</c:v>
                </c:pt>
                <c:pt idx="17">
                  <c:v>0.44700000000000001</c:v>
                </c:pt>
                <c:pt idx="18">
                  <c:v>8.4000000000000005E-2</c:v>
                </c:pt>
                <c:pt idx="19">
                  <c:v>-0.65500000000000003</c:v>
                </c:pt>
                <c:pt idx="20">
                  <c:v>0</c:v>
                </c:pt>
                <c:pt idx="21">
                  <c:v>-0.76900000000000002</c:v>
                </c:pt>
                <c:pt idx="22">
                  <c:v>-1.131</c:v>
                </c:pt>
                <c:pt idx="23">
                  <c:v>-0.496</c:v>
                </c:pt>
                <c:pt idx="24">
                  <c:v>-0.51100000000000001</c:v>
                </c:pt>
                <c:pt idx="25">
                  <c:v>-0.40200000000000002</c:v>
                </c:pt>
                <c:pt idx="26">
                  <c:v>-0.16400000000000001</c:v>
                </c:pt>
                <c:pt idx="27">
                  <c:v>0.55600000000000005</c:v>
                </c:pt>
                <c:pt idx="28">
                  <c:v>-0.90300000000000002</c:v>
                </c:pt>
                <c:pt idx="29">
                  <c:v>0.16900000000000001</c:v>
                </c:pt>
                <c:pt idx="30">
                  <c:v>0.63500000000000001</c:v>
                </c:pt>
                <c:pt idx="31">
                  <c:v>-0.89300000000000002</c:v>
                </c:pt>
                <c:pt idx="32">
                  <c:v>0.59099999999999997</c:v>
                </c:pt>
                <c:pt idx="33">
                  <c:v>-0.248</c:v>
                </c:pt>
                <c:pt idx="34">
                  <c:v>-0.625</c:v>
                </c:pt>
                <c:pt idx="35">
                  <c:v>0.56100000000000005</c:v>
                </c:pt>
                <c:pt idx="36">
                  <c:v>-0.104</c:v>
                </c:pt>
                <c:pt idx="37">
                  <c:v>-2.1880000000000002</c:v>
                </c:pt>
                <c:pt idx="38">
                  <c:v>-1.4990000000000001</c:v>
                </c:pt>
                <c:pt idx="39">
                  <c:v>-0.997</c:v>
                </c:pt>
                <c:pt idx="40">
                  <c:v>-1.5089999999999999</c:v>
                </c:pt>
                <c:pt idx="41">
                  <c:v>-2.0350000000000001</c:v>
                </c:pt>
                <c:pt idx="42">
                  <c:v>-1.1459999999999999</c:v>
                </c:pt>
                <c:pt idx="43">
                  <c:v>-1.4490000000000001</c:v>
                </c:pt>
                <c:pt idx="44">
                  <c:v>-2.069</c:v>
                </c:pt>
                <c:pt idx="45">
                  <c:v>-1.7470000000000001</c:v>
                </c:pt>
                <c:pt idx="46">
                  <c:v>-1.216</c:v>
                </c:pt>
                <c:pt idx="47">
                  <c:v>-2.0790000000000002</c:v>
                </c:pt>
                <c:pt idx="48">
                  <c:v>-1.022</c:v>
                </c:pt>
                <c:pt idx="49">
                  <c:v>-1.5429999999999999</c:v>
                </c:pt>
                <c:pt idx="50">
                  <c:v>-2.0299999999999998</c:v>
                </c:pt>
                <c:pt idx="51">
                  <c:v>-0.97799999999999998</c:v>
                </c:pt>
                <c:pt idx="52">
                  <c:v>-0.39700000000000002</c:v>
                </c:pt>
                <c:pt idx="53">
                  <c:v>-0.184</c:v>
                </c:pt>
                <c:pt idx="54">
                  <c:v>0.625</c:v>
                </c:pt>
                <c:pt idx="55">
                  <c:v>0.26800000000000002</c:v>
                </c:pt>
                <c:pt idx="56">
                  <c:v>0.57599999999999996</c:v>
                </c:pt>
                <c:pt idx="57">
                  <c:v>0.65</c:v>
                </c:pt>
                <c:pt idx="58">
                  <c:v>0.27800000000000002</c:v>
                </c:pt>
                <c:pt idx="59">
                  <c:v>1.8009999999999999</c:v>
                </c:pt>
                <c:pt idx="60">
                  <c:v>1.1220000000000001</c:v>
                </c:pt>
                <c:pt idx="61">
                  <c:v>-7.3999999999999996E-2</c:v>
                </c:pt>
                <c:pt idx="62">
                  <c:v>1.4590000000000001</c:v>
                </c:pt>
                <c:pt idx="63">
                  <c:v>8.4000000000000005E-2</c:v>
                </c:pt>
                <c:pt idx="64">
                  <c:v>-0.184</c:v>
                </c:pt>
                <c:pt idx="65">
                  <c:v>-0.26300000000000001</c:v>
                </c:pt>
                <c:pt idx="66">
                  <c:v>-0.77900000000000003</c:v>
                </c:pt>
                <c:pt idx="67">
                  <c:v>0.154</c:v>
                </c:pt>
                <c:pt idx="68">
                  <c:v>0.25800000000000001</c:v>
                </c:pt>
                <c:pt idx="69">
                  <c:v>0.27800000000000002</c:v>
                </c:pt>
                <c:pt idx="70">
                  <c:v>-0.114</c:v>
                </c:pt>
                <c:pt idx="71">
                  <c:v>-1.583</c:v>
                </c:pt>
                <c:pt idx="72">
                  <c:v>0.28299999999999997</c:v>
                </c:pt>
                <c:pt idx="73">
                  <c:v>-0.129</c:v>
                </c:pt>
                <c:pt idx="74">
                  <c:v>-0.53600000000000003</c:v>
                </c:pt>
                <c:pt idx="75">
                  <c:v>4.4999999999999998E-2</c:v>
                </c:pt>
                <c:pt idx="76">
                  <c:v>-1.881</c:v>
                </c:pt>
                <c:pt idx="77">
                  <c:v>-1.752</c:v>
                </c:pt>
                <c:pt idx="78">
                  <c:v>-0.76900000000000002</c:v>
                </c:pt>
                <c:pt idx="79">
                  <c:v>-1.8660000000000001</c:v>
                </c:pt>
                <c:pt idx="80">
                  <c:v>-0.59499999999999997</c:v>
                </c:pt>
                <c:pt idx="81">
                  <c:v>-0.223</c:v>
                </c:pt>
                <c:pt idx="82">
                  <c:v>0.26800000000000002</c:v>
                </c:pt>
                <c:pt idx="83">
                  <c:v>-0.69</c:v>
                </c:pt>
                <c:pt idx="84">
                  <c:v>0.91300000000000003</c:v>
                </c:pt>
                <c:pt idx="85">
                  <c:v>0.73</c:v>
                </c:pt>
                <c:pt idx="86">
                  <c:v>-0.54100000000000004</c:v>
                </c:pt>
                <c:pt idx="87">
                  <c:v>0.104</c:v>
                </c:pt>
                <c:pt idx="88">
                  <c:v>-0.36199999999999999</c:v>
                </c:pt>
                <c:pt idx="89">
                  <c:v>-1.34</c:v>
                </c:pt>
                <c:pt idx="90">
                  <c:v>-2.169</c:v>
                </c:pt>
                <c:pt idx="91">
                  <c:v>-1.2949999999999999</c:v>
                </c:pt>
                <c:pt idx="92">
                  <c:v>-1.8009999999999999</c:v>
                </c:pt>
                <c:pt idx="93">
                  <c:v>-1.0920000000000001</c:v>
                </c:pt>
                <c:pt idx="94">
                  <c:v>-1.355</c:v>
                </c:pt>
                <c:pt idx="95">
                  <c:v>-1.087</c:v>
                </c:pt>
                <c:pt idx="96">
                  <c:v>-1.389</c:v>
                </c:pt>
                <c:pt idx="97">
                  <c:v>-1.117</c:v>
                </c:pt>
                <c:pt idx="98">
                  <c:v>-1.087</c:v>
                </c:pt>
                <c:pt idx="99">
                  <c:v>-0.44700000000000001</c:v>
                </c:pt>
                <c:pt idx="100">
                  <c:v>-7.3999999999999996E-2</c:v>
                </c:pt>
                <c:pt idx="101">
                  <c:v>0.34200000000000003</c:v>
                </c:pt>
                <c:pt idx="102">
                  <c:v>-0.54100000000000004</c:v>
                </c:pt>
                <c:pt idx="103">
                  <c:v>-1.95</c:v>
                </c:pt>
                <c:pt idx="104">
                  <c:v>-1.429</c:v>
                </c:pt>
                <c:pt idx="105">
                  <c:v>-1.131</c:v>
                </c:pt>
                <c:pt idx="106">
                  <c:v>-0.80900000000000005</c:v>
                </c:pt>
                <c:pt idx="107">
                  <c:v>-1.573</c:v>
                </c:pt>
                <c:pt idx="108">
                  <c:v>-1.31</c:v>
                </c:pt>
                <c:pt idx="109">
                  <c:v>-1.0820000000000001</c:v>
                </c:pt>
                <c:pt idx="110">
                  <c:v>0.20399999999999999</c:v>
                </c:pt>
                <c:pt idx="111">
                  <c:v>-0.22800000000000001</c:v>
                </c:pt>
                <c:pt idx="112">
                  <c:v>-0.01</c:v>
                </c:pt>
                <c:pt idx="113">
                  <c:v>0.253</c:v>
                </c:pt>
                <c:pt idx="114">
                  <c:v>-0.754</c:v>
                </c:pt>
                <c:pt idx="115">
                  <c:v>-0.66500000000000004</c:v>
                </c:pt>
                <c:pt idx="116">
                  <c:v>-0.77900000000000003</c:v>
                </c:pt>
                <c:pt idx="117">
                  <c:v>-1.365</c:v>
                </c:pt>
                <c:pt idx="118">
                  <c:v>-1.0269999999999999</c:v>
                </c:pt>
                <c:pt idx="119">
                  <c:v>-1.6479999999999999</c:v>
                </c:pt>
                <c:pt idx="120">
                  <c:v>-0.38700000000000001</c:v>
                </c:pt>
                <c:pt idx="121">
                  <c:v>0.33800000000000002</c:v>
                </c:pt>
                <c:pt idx="122">
                  <c:v>0.62</c:v>
                </c:pt>
                <c:pt idx="123">
                  <c:v>-0.23300000000000001</c:v>
                </c:pt>
                <c:pt idx="124">
                  <c:v>-0.62</c:v>
                </c:pt>
                <c:pt idx="125">
                  <c:v>-0.64</c:v>
                </c:pt>
                <c:pt idx="126">
                  <c:v>-0.73899999999999999</c:v>
                </c:pt>
                <c:pt idx="127">
                  <c:v>-1.0469999999999999</c:v>
                </c:pt>
                <c:pt idx="128">
                  <c:v>-0.35199999999999998</c:v>
                </c:pt>
                <c:pt idx="129">
                  <c:v>-0.17899999999999999</c:v>
                </c:pt>
                <c:pt idx="130">
                  <c:v>1.151</c:v>
                </c:pt>
                <c:pt idx="131">
                  <c:v>-0.77900000000000003</c:v>
                </c:pt>
                <c:pt idx="132">
                  <c:v>-0.33700000000000002</c:v>
                </c:pt>
                <c:pt idx="133">
                  <c:v>-1.925</c:v>
                </c:pt>
                <c:pt idx="134">
                  <c:v>-1.117</c:v>
                </c:pt>
                <c:pt idx="135">
                  <c:v>-1.0720000000000001</c:v>
                </c:pt>
                <c:pt idx="136">
                  <c:v>-2.5009999999999999</c:v>
                </c:pt>
                <c:pt idx="137">
                  <c:v>-1.98</c:v>
                </c:pt>
                <c:pt idx="138">
                  <c:v>-1.9650000000000001</c:v>
                </c:pt>
                <c:pt idx="139">
                  <c:v>-1.643</c:v>
                </c:pt>
                <c:pt idx="140">
                  <c:v>-2.7440000000000002</c:v>
                </c:pt>
                <c:pt idx="141">
                  <c:v>-3.6970000000000001</c:v>
                </c:pt>
                <c:pt idx="142">
                  <c:v>-2.02</c:v>
                </c:pt>
                <c:pt idx="143">
                  <c:v>-2.754</c:v>
                </c:pt>
                <c:pt idx="144">
                  <c:v>-2.3769999999999998</c:v>
                </c:pt>
                <c:pt idx="145">
                  <c:v>-3.3889999999999998</c:v>
                </c:pt>
                <c:pt idx="146">
                  <c:v>-3.0019999999999998</c:v>
                </c:pt>
                <c:pt idx="147">
                  <c:v>-2.4420000000000002</c:v>
                </c:pt>
                <c:pt idx="148">
                  <c:v>-2.407</c:v>
                </c:pt>
                <c:pt idx="149">
                  <c:v>-3.0419999999999998</c:v>
                </c:pt>
                <c:pt idx="150">
                  <c:v>-2.0990000000000002</c:v>
                </c:pt>
                <c:pt idx="151">
                  <c:v>-1.99</c:v>
                </c:pt>
                <c:pt idx="152">
                  <c:v>-1.667</c:v>
                </c:pt>
                <c:pt idx="153">
                  <c:v>-1.8560000000000001</c:v>
                </c:pt>
                <c:pt idx="154">
                  <c:v>-1.1120000000000001</c:v>
                </c:pt>
                <c:pt idx="155">
                  <c:v>-0.99199999999999999</c:v>
                </c:pt>
                <c:pt idx="156">
                  <c:v>-0.99199999999999999</c:v>
                </c:pt>
                <c:pt idx="157">
                  <c:v>0</c:v>
                </c:pt>
                <c:pt idx="158">
                  <c:v>-1.762</c:v>
                </c:pt>
                <c:pt idx="159">
                  <c:v>-1.3939999999999999</c:v>
                </c:pt>
                <c:pt idx="160">
                  <c:v>-1.4990000000000001</c:v>
                </c:pt>
                <c:pt idx="161">
                  <c:v>-1.365</c:v>
                </c:pt>
                <c:pt idx="162">
                  <c:v>-1.1910000000000001</c:v>
                </c:pt>
                <c:pt idx="163">
                  <c:v>-1.7669999999999999</c:v>
                </c:pt>
                <c:pt idx="164">
                  <c:v>-1.643</c:v>
                </c:pt>
                <c:pt idx="165">
                  <c:v>-1.2949999999999999</c:v>
                </c:pt>
                <c:pt idx="166">
                  <c:v>-1.677</c:v>
                </c:pt>
                <c:pt idx="167">
                  <c:v>-1.861</c:v>
                </c:pt>
                <c:pt idx="168">
                  <c:v>-1.141</c:v>
                </c:pt>
                <c:pt idx="169">
                  <c:v>-1.5880000000000001</c:v>
                </c:pt>
                <c:pt idx="170">
                  <c:v>-1.573</c:v>
                </c:pt>
                <c:pt idx="171">
                  <c:v>-1.2649999999999999</c:v>
                </c:pt>
                <c:pt idx="172">
                  <c:v>-1.653</c:v>
                </c:pt>
                <c:pt idx="173">
                  <c:v>-2.298</c:v>
                </c:pt>
                <c:pt idx="174">
                  <c:v>-2.1339999999999999</c:v>
                </c:pt>
                <c:pt idx="175">
                  <c:v>-2.2930000000000001</c:v>
                </c:pt>
                <c:pt idx="176">
                  <c:v>-2.6749999999999998</c:v>
                </c:pt>
                <c:pt idx="177">
                  <c:v>-2.4710000000000001</c:v>
                </c:pt>
                <c:pt idx="178">
                  <c:v>-1.8959999999999999</c:v>
                </c:pt>
                <c:pt idx="179">
                  <c:v>-2.3220000000000001</c:v>
                </c:pt>
                <c:pt idx="180">
                  <c:v>-2.3220000000000001</c:v>
                </c:pt>
                <c:pt idx="181">
                  <c:v>-2.5760000000000001</c:v>
                </c:pt>
                <c:pt idx="182">
                  <c:v>-1.93</c:v>
                </c:pt>
                <c:pt idx="183">
                  <c:v>-1.9059999999999999</c:v>
                </c:pt>
                <c:pt idx="184">
                  <c:v>-2.2130000000000001</c:v>
                </c:pt>
                <c:pt idx="185">
                  <c:v>-1.4590000000000001</c:v>
                </c:pt>
                <c:pt idx="186">
                  <c:v>-1.6180000000000001</c:v>
                </c:pt>
                <c:pt idx="187">
                  <c:v>-1.375</c:v>
                </c:pt>
                <c:pt idx="188">
                  <c:v>-0.57099999999999995</c:v>
                </c:pt>
                <c:pt idx="189">
                  <c:v>-0.05</c:v>
                </c:pt>
                <c:pt idx="190">
                  <c:v>-1.0620000000000001</c:v>
                </c:pt>
                <c:pt idx="191">
                  <c:v>0.05</c:v>
                </c:pt>
                <c:pt idx="192">
                  <c:v>-0.17899999999999999</c:v>
                </c:pt>
                <c:pt idx="193">
                  <c:v>1.4999999999999999E-2</c:v>
                </c:pt>
                <c:pt idx="194">
                  <c:v>-0.46100000000000002</c:v>
                </c:pt>
                <c:pt idx="195">
                  <c:v>-0.23799999999999999</c:v>
                </c:pt>
                <c:pt idx="196">
                  <c:v>-0.52600000000000002</c:v>
                </c:pt>
                <c:pt idx="197">
                  <c:v>-0.46600000000000003</c:v>
                </c:pt>
                <c:pt idx="198">
                  <c:v>-1.34</c:v>
                </c:pt>
                <c:pt idx="199">
                  <c:v>-1.4039999999999999</c:v>
                </c:pt>
                <c:pt idx="200">
                  <c:v>-1.2110000000000001</c:v>
                </c:pt>
                <c:pt idx="201">
                  <c:v>-1.26</c:v>
                </c:pt>
                <c:pt idx="202">
                  <c:v>-0.83899999999999997</c:v>
                </c:pt>
                <c:pt idx="203">
                  <c:v>-1.1459999999999999</c:v>
                </c:pt>
                <c:pt idx="204">
                  <c:v>-0.34699999999999998</c:v>
                </c:pt>
                <c:pt idx="205">
                  <c:v>-3.5000000000000003E-2</c:v>
                </c:pt>
                <c:pt idx="206">
                  <c:v>-0.98299999999999998</c:v>
                </c:pt>
                <c:pt idx="207">
                  <c:v>-1.6080000000000001</c:v>
                </c:pt>
                <c:pt idx="208">
                  <c:v>-0.32300000000000001</c:v>
                </c:pt>
                <c:pt idx="209">
                  <c:v>-0.81899999999999995</c:v>
                </c:pt>
                <c:pt idx="210">
                  <c:v>-0.51100000000000001</c:v>
                </c:pt>
                <c:pt idx="211">
                  <c:v>-0.02</c:v>
                </c:pt>
                <c:pt idx="212">
                  <c:v>-0.20300000000000001</c:v>
                </c:pt>
                <c:pt idx="213">
                  <c:v>-1.8160000000000001</c:v>
                </c:pt>
                <c:pt idx="214">
                  <c:v>-0.377</c:v>
                </c:pt>
                <c:pt idx="215">
                  <c:v>0.71</c:v>
                </c:pt>
                <c:pt idx="216">
                  <c:v>0.22800000000000001</c:v>
                </c:pt>
                <c:pt idx="217">
                  <c:v>-0.496</c:v>
                </c:pt>
                <c:pt idx="218">
                  <c:v>-0.496</c:v>
                </c:pt>
                <c:pt idx="219">
                  <c:v>0.35199999999999998</c:v>
                </c:pt>
                <c:pt idx="220">
                  <c:v>0.47099999999999997</c:v>
                </c:pt>
                <c:pt idx="221">
                  <c:v>0.84899999999999998</c:v>
                </c:pt>
                <c:pt idx="222">
                  <c:v>-0.114</c:v>
                </c:pt>
                <c:pt idx="223">
                  <c:v>-0.80900000000000005</c:v>
                </c:pt>
                <c:pt idx="224">
                  <c:v>0.29799999999999999</c:v>
                </c:pt>
                <c:pt idx="225">
                  <c:v>0.60099999999999998</c:v>
                </c:pt>
                <c:pt idx="226">
                  <c:v>-0.34699999999999998</c:v>
                </c:pt>
                <c:pt idx="227">
                  <c:v>-0.47599999999999998</c:v>
                </c:pt>
                <c:pt idx="228">
                  <c:v>-0.154</c:v>
                </c:pt>
                <c:pt idx="229">
                  <c:v>-0.13900000000000001</c:v>
                </c:pt>
                <c:pt idx="230">
                  <c:v>-0.45700000000000002</c:v>
                </c:pt>
                <c:pt idx="231">
                  <c:v>-1.538</c:v>
                </c:pt>
                <c:pt idx="232">
                  <c:v>-0.218</c:v>
                </c:pt>
                <c:pt idx="233">
                  <c:v>0.26300000000000001</c:v>
                </c:pt>
                <c:pt idx="234">
                  <c:v>-0.20799999999999999</c:v>
                </c:pt>
                <c:pt idx="235">
                  <c:v>0.66</c:v>
                </c:pt>
                <c:pt idx="236">
                  <c:v>-0.442</c:v>
                </c:pt>
                <c:pt idx="237">
                  <c:v>3.5000000000000003E-2</c:v>
                </c:pt>
                <c:pt idx="238">
                  <c:v>-0.30299999999999999</c:v>
                </c:pt>
                <c:pt idx="239">
                  <c:v>-0.248</c:v>
                </c:pt>
                <c:pt idx="240">
                  <c:v>-0.97299999999999998</c:v>
                </c:pt>
                <c:pt idx="241">
                  <c:v>-4.4999999999999998E-2</c:v>
                </c:pt>
                <c:pt idx="242">
                  <c:v>-1.2649999999999999</c:v>
                </c:pt>
                <c:pt idx="243">
                  <c:v>-1.7769999999999999</c:v>
                </c:pt>
                <c:pt idx="244">
                  <c:v>-0.64</c:v>
                </c:pt>
                <c:pt idx="245">
                  <c:v>-0.94799999999999995</c:v>
                </c:pt>
                <c:pt idx="246">
                  <c:v>-2.3719999999999999</c:v>
                </c:pt>
                <c:pt idx="247">
                  <c:v>-0.95799999999999996</c:v>
                </c:pt>
                <c:pt idx="248">
                  <c:v>-0.30299999999999999</c:v>
                </c:pt>
                <c:pt idx="249">
                  <c:v>-0.92800000000000005</c:v>
                </c:pt>
                <c:pt idx="250">
                  <c:v>-0.71</c:v>
                </c:pt>
                <c:pt idx="251">
                  <c:v>-8.8999999999999996E-2</c:v>
                </c:pt>
                <c:pt idx="252">
                  <c:v>-0.496</c:v>
                </c:pt>
                <c:pt idx="253">
                  <c:v>-1.8360000000000001</c:v>
                </c:pt>
                <c:pt idx="254">
                  <c:v>-1.6870000000000001</c:v>
                </c:pt>
                <c:pt idx="255">
                  <c:v>-2.367</c:v>
                </c:pt>
                <c:pt idx="256">
                  <c:v>-1.514</c:v>
                </c:pt>
                <c:pt idx="257">
                  <c:v>-1.9950000000000001</c:v>
                </c:pt>
                <c:pt idx="258">
                  <c:v>-1.2310000000000001</c:v>
                </c:pt>
                <c:pt idx="259">
                  <c:v>-1.702</c:v>
                </c:pt>
                <c:pt idx="260">
                  <c:v>-0.88300000000000001</c:v>
                </c:pt>
                <c:pt idx="261">
                  <c:v>-1.1859999999999999</c:v>
                </c:pt>
                <c:pt idx="262">
                  <c:v>-0.73399999999999999</c:v>
                </c:pt>
                <c:pt idx="263">
                  <c:v>-0.95299999999999996</c:v>
                </c:pt>
                <c:pt idx="264">
                  <c:v>-2.2480000000000002</c:v>
                </c:pt>
                <c:pt idx="265">
                  <c:v>-1.7270000000000001</c:v>
                </c:pt>
                <c:pt idx="266">
                  <c:v>-2.0449999999999999</c:v>
                </c:pt>
                <c:pt idx="267">
                  <c:v>-1.4590000000000001</c:v>
                </c:pt>
                <c:pt idx="268">
                  <c:v>-0.68500000000000005</c:v>
                </c:pt>
                <c:pt idx="269">
                  <c:v>-0.29799999999999999</c:v>
                </c:pt>
                <c:pt idx="270">
                  <c:v>-0.24299999999999999</c:v>
                </c:pt>
                <c:pt idx="271">
                  <c:v>-0.501</c:v>
                </c:pt>
                <c:pt idx="272">
                  <c:v>0.02</c:v>
                </c:pt>
                <c:pt idx="273">
                  <c:v>-0.26300000000000001</c:v>
                </c:pt>
                <c:pt idx="274">
                  <c:v>-2.387</c:v>
                </c:pt>
                <c:pt idx="275">
                  <c:v>-1.0269999999999999</c:v>
                </c:pt>
                <c:pt idx="276">
                  <c:v>-1.5189999999999999</c:v>
                </c:pt>
                <c:pt idx="277">
                  <c:v>-2.218</c:v>
                </c:pt>
                <c:pt idx="278">
                  <c:v>-1.5189999999999999</c:v>
                </c:pt>
                <c:pt idx="279">
                  <c:v>-0.94299999999999995</c:v>
                </c:pt>
                <c:pt idx="280">
                  <c:v>-0.372</c:v>
                </c:pt>
                <c:pt idx="281">
                  <c:v>-0.84899999999999998</c:v>
                </c:pt>
                <c:pt idx="282">
                  <c:v>-0.79400000000000004</c:v>
                </c:pt>
                <c:pt idx="283">
                  <c:v>-0.7</c:v>
                </c:pt>
                <c:pt idx="284">
                  <c:v>-0.73899999999999999</c:v>
                </c:pt>
                <c:pt idx="285">
                  <c:v>-1.484</c:v>
                </c:pt>
                <c:pt idx="286">
                  <c:v>-0.74399999999999999</c:v>
                </c:pt>
                <c:pt idx="287">
                  <c:v>-1.206</c:v>
                </c:pt>
                <c:pt idx="288">
                  <c:v>-0.84399999999999997</c:v>
                </c:pt>
                <c:pt idx="289">
                  <c:v>-0.89800000000000002</c:v>
                </c:pt>
                <c:pt idx="290">
                  <c:v>-1.8109999999999999</c:v>
                </c:pt>
                <c:pt idx="291">
                  <c:v>-0.80900000000000005</c:v>
                </c:pt>
                <c:pt idx="292">
                  <c:v>-1.107</c:v>
                </c:pt>
                <c:pt idx="293">
                  <c:v>-0.754</c:v>
                </c:pt>
                <c:pt idx="294">
                  <c:v>-1.514</c:v>
                </c:pt>
                <c:pt idx="295">
                  <c:v>-1.603</c:v>
                </c:pt>
                <c:pt idx="296">
                  <c:v>-2.4119999999999999</c:v>
                </c:pt>
                <c:pt idx="297">
                  <c:v>-2.2629999999999999</c:v>
                </c:pt>
                <c:pt idx="298">
                  <c:v>-1.1459999999999999</c:v>
                </c:pt>
                <c:pt idx="299">
                  <c:v>-0.95299999999999996</c:v>
                </c:pt>
                <c:pt idx="300">
                  <c:v>-0.94799999999999995</c:v>
                </c:pt>
                <c:pt idx="301">
                  <c:v>-1.4239999999999999</c:v>
                </c:pt>
                <c:pt idx="302">
                  <c:v>-1.444</c:v>
                </c:pt>
                <c:pt idx="303">
                  <c:v>-0.63</c:v>
                </c:pt>
                <c:pt idx="304">
                  <c:v>-1.97</c:v>
                </c:pt>
                <c:pt idx="305">
                  <c:v>-1.196</c:v>
                </c:pt>
                <c:pt idx="306">
                  <c:v>-1.2649999999999999</c:v>
                </c:pt>
                <c:pt idx="307">
                  <c:v>-1.9950000000000001</c:v>
                </c:pt>
                <c:pt idx="308">
                  <c:v>-0.98299999999999998</c:v>
                </c:pt>
                <c:pt idx="309">
                  <c:v>-1.042</c:v>
                </c:pt>
                <c:pt idx="310">
                  <c:v>-0.88300000000000001</c:v>
                </c:pt>
                <c:pt idx="311">
                  <c:v>-1.5429999999999999</c:v>
                </c:pt>
                <c:pt idx="312">
                  <c:v>-0.92800000000000005</c:v>
                </c:pt>
                <c:pt idx="313">
                  <c:v>-0.432</c:v>
                </c:pt>
                <c:pt idx="314">
                  <c:v>-0.80900000000000005</c:v>
                </c:pt>
                <c:pt idx="315">
                  <c:v>-1.161</c:v>
                </c:pt>
                <c:pt idx="316">
                  <c:v>-1.4590000000000001</c:v>
                </c:pt>
                <c:pt idx="317">
                  <c:v>0.36699999999999999</c:v>
                </c:pt>
                <c:pt idx="318">
                  <c:v>-8.4000000000000005E-2</c:v>
                </c:pt>
                <c:pt idx="319">
                  <c:v>-0.78900000000000003</c:v>
                </c:pt>
                <c:pt idx="320">
                  <c:v>-0.67</c:v>
                </c:pt>
                <c:pt idx="321">
                  <c:v>-1.355</c:v>
                </c:pt>
                <c:pt idx="322">
                  <c:v>-2.5760000000000001</c:v>
                </c:pt>
                <c:pt idx="323">
                  <c:v>-0.84399999999999997</c:v>
                </c:pt>
                <c:pt idx="324">
                  <c:v>-0.72899999999999998</c:v>
                </c:pt>
                <c:pt idx="325">
                  <c:v>-1.2110000000000001</c:v>
                </c:pt>
                <c:pt idx="326">
                  <c:v>-0.39700000000000002</c:v>
                </c:pt>
                <c:pt idx="327">
                  <c:v>-1.2949999999999999</c:v>
                </c:pt>
                <c:pt idx="328">
                  <c:v>-0.11899999999999999</c:v>
                </c:pt>
                <c:pt idx="329">
                  <c:v>-5.5E-2</c:v>
                </c:pt>
                <c:pt idx="330">
                  <c:v>-0.104</c:v>
                </c:pt>
                <c:pt idx="331">
                  <c:v>-1.36</c:v>
                </c:pt>
                <c:pt idx="332">
                  <c:v>-0.46600000000000003</c:v>
                </c:pt>
                <c:pt idx="333">
                  <c:v>-1.7569999999999999</c:v>
                </c:pt>
                <c:pt idx="334">
                  <c:v>-2.3719999999999999</c:v>
                </c:pt>
                <c:pt idx="335">
                  <c:v>-3.1360000000000001</c:v>
                </c:pt>
                <c:pt idx="336">
                  <c:v>-2.1589999999999998</c:v>
                </c:pt>
                <c:pt idx="337">
                  <c:v>-1.99</c:v>
                </c:pt>
                <c:pt idx="338">
                  <c:v>-1.851</c:v>
                </c:pt>
                <c:pt idx="339">
                  <c:v>-1.861</c:v>
                </c:pt>
                <c:pt idx="340">
                  <c:v>-2.2480000000000002</c:v>
                </c:pt>
                <c:pt idx="341">
                  <c:v>-1.161</c:v>
                </c:pt>
                <c:pt idx="342">
                  <c:v>-0.73399999999999999</c:v>
                </c:pt>
                <c:pt idx="343">
                  <c:v>-0.76900000000000002</c:v>
                </c:pt>
                <c:pt idx="344">
                  <c:v>0.33800000000000002</c:v>
                </c:pt>
                <c:pt idx="345">
                  <c:v>-0.20799999999999999</c:v>
                </c:pt>
                <c:pt idx="346">
                  <c:v>-0.57599999999999996</c:v>
                </c:pt>
                <c:pt idx="347">
                  <c:v>-1.012</c:v>
                </c:pt>
                <c:pt idx="348">
                  <c:v>-0.91800000000000004</c:v>
                </c:pt>
                <c:pt idx="349">
                  <c:v>-0.64500000000000002</c:v>
                </c:pt>
                <c:pt idx="350">
                  <c:v>0.40699999999999997</c:v>
                </c:pt>
                <c:pt idx="351">
                  <c:v>-0.77900000000000003</c:v>
                </c:pt>
                <c:pt idx="352">
                  <c:v>-1.0169999999999999</c:v>
                </c:pt>
                <c:pt idx="353">
                  <c:v>1.2010000000000001</c:v>
                </c:pt>
                <c:pt idx="354">
                  <c:v>2.5000000000000001E-2</c:v>
                </c:pt>
                <c:pt idx="355">
                  <c:v>-1.1120000000000001</c:v>
                </c:pt>
                <c:pt idx="356">
                  <c:v>0.67</c:v>
                </c:pt>
                <c:pt idx="357">
                  <c:v>8.8999999999999996E-2</c:v>
                </c:pt>
                <c:pt idx="358">
                  <c:v>-0.45200000000000001</c:v>
                </c:pt>
                <c:pt idx="359">
                  <c:v>-1.38</c:v>
                </c:pt>
                <c:pt idx="360">
                  <c:v>-1.2210000000000001</c:v>
                </c:pt>
                <c:pt idx="361">
                  <c:v>-2.883</c:v>
                </c:pt>
                <c:pt idx="362">
                  <c:v>-0.93799999999999994</c:v>
                </c:pt>
                <c:pt idx="363">
                  <c:v>-1.6819999999999999</c:v>
                </c:pt>
                <c:pt idx="364">
                  <c:v>-2.5259999999999998</c:v>
                </c:pt>
                <c:pt idx="365">
                  <c:v>-2.0640000000000001</c:v>
                </c:pt>
                <c:pt idx="366">
                  <c:v>-2.1880000000000002</c:v>
                </c:pt>
                <c:pt idx="367">
                  <c:v>-2.0049999999999999</c:v>
                </c:pt>
                <c:pt idx="368">
                  <c:v>-1.7270000000000001</c:v>
                </c:pt>
                <c:pt idx="369">
                  <c:v>-2.1389999999999998</c:v>
                </c:pt>
                <c:pt idx="370">
                  <c:v>-0.36699999999999999</c:v>
                </c:pt>
                <c:pt idx="371">
                  <c:v>9.9000000000000005E-2</c:v>
                </c:pt>
                <c:pt idx="372">
                  <c:v>-3.077</c:v>
                </c:pt>
                <c:pt idx="373">
                  <c:v>-1.9350000000000001</c:v>
                </c:pt>
                <c:pt idx="374">
                  <c:v>-2.7240000000000002</c:v>
                </c:pt>
                <c:pt idx="375">
                  <c:v>-1.6870000000000001</c:v>
                </c:pt>
                <c:pt idx="376">
                  <c:v>-2.5609999999999999</c:v>
                </c:pt>
                <c:pt idx="377">
                  <c:v>-1.98</c:v>
                </c:pt>
                <c:pt idx="378">
                  <c:v>-2.4169999999999998</c:v>
                </c:pt>
                <c:pt idx="379">
                  <c:v>-1.2210000000000001</c:v>
                </c:pt>
                <c:pt idx="380">
                  <c:v>-1.9059999999999999</c:v>
                </c:pt>
                <c:pt idx="381">
                  <c:v>-0.73399999999999999</c:v>
                </c:pt>
                <c:pt idx="382">
                  <c:v>-0.84399999999999997</c:v>
                </c:pt>
                <c:pt idx="383">
                  <c:v>6.5000000000000002E-2</c:v>
                </c:pt>
                <c:pt idx="384">
                  <c:v>-0.13400000000000001</c:v>
                </c:pt>
                <c:pt idx="385">
                  <c:v>-0.89300000000000002</c:v>
                </c:pt>
                <c:pt idx="386">
                  <c:v>-0.70499999999999996</c:v>
                </c:pt>
                <c:pt idx="387">
                  <c:v>0.59599999999999997</c:v>
                </c:pt>
                <c:pt idx="388">
                  <c:v>-1.1459999999999999</c:v>
                </c:pt>
                <c:pt idx="389">
                  <c:v>-1.2210000000000001</c:v>
                </c:pt>
                <c:pt idx="390">
                  <c:v>-1.171</c:v>
                </c:pt>
                <c:pt idx="391">
                  <c:v>-1.3049999999999999</c:v>
                </c:pt>
                <c:pt idx="392">
                  <c:v>-1.0469999999999999</c:v>
                </c:pt>
                <c:pt idx="393">
                  <c:v>-1.36</c:v>
                </c:pt>
                <c:pt idx="394">
                  <c:v>-0.59099999999999997</c:v>
                </c:pt>
                <c:pt idx="395">
                  <c:v>-1.538</c:v>
                </c:pt>
                <c:pt idx="396">
                  <c:v>-1.1359999999999999</c:v>
                </c:pt>
                <c:pt idx="397">
                  <c:v>-1.0069999999999999</c:v>
                </c:pt>
                <c:pt idx="398">
                  <c:v>-1.012</c:v>
                </c:pt>
                <c:pt idx="399">
                  <c:v>-1.1910000000000001</c:v>
                </c:pt>
                <c:pt idx="400">
                  <c:v>-0.35699999999999998</c:v>
                </c:pt>
                <c:pt idx="401">
                  <c:v>-1.4690000000000001</c:v>
                </c:pt>
                <c:pt idx="402">
                  <c:v>-1.881</c:v>
                </c:pt>
                <c:pt idx="403">
                  <c:v>-1.6970000000000001</c:v>
                </c:pt>
                <c:pt idx="404">
                  <c:v>-1.5780000000000001</c:v>
                </c:pt>
                <c:pt idx="405">
                  <c:v>-1.246</c:v>
                </c:pt>
                <c:pt idx="406">
                  <c:v>-0.625</c:v>
                </c:pt>
                <c:pt idx="407">
                  <c:v>-0.98799999999999999</c:v>
                </c:pt>
                <c:pt idx="408">
                  <c:v>-1.4999999999999999E-2</c:v>
                </c:pt>
                <c:pt idx="409">
                  <c:v>7.0000000000000007E-2</c:v>
                </c:pt>
                <c:pt idx="410">
                  <c:v>-0.41199999999999998</c:v>
                </c:pt>
                <c:pt idx="411">
                  <c:v>-0.40200000000000002</c:v>
                </c:pt>
                <c:pt idx="412">
                  <c:v>1.0169999999999999</c:v>
                </c:pt>
                <c:pt idx="413">
                  <c:v>1.087</c:v>
                </c:pt>
                <c:pt idx="414">
                  <c:v>0.17399999999999999</c:v>
                </c:pt>
                <c:pt idx="415">
                  <c:v>0.377</c:v>
                </c:pt>
                <c:pt idx="416">
                  <c:v>0.61499999999999999</c:v>
                </c:pt>
                <c:pt idx="417">
                  <c:v>-7.3999999999999996E-2</c:v>
                </c:pt>
                <c:pt idx="418">
                  <c:v>0.35199999999999998</c:v>
                </c:pt>
                <c:pt idx="419">
                  <c:v>-0.129</c:v>
                </c:pt>
                <c:pt idx="420">
                  <c:v>0.11899999999999999</c:v>
                </c:pt>
                <c:pt idx="421">
                  <c:v>-1.4490000000000001</c:v>
                </c:pt>
                <c:pt idx="422">
                  <c:v>-0.26800000000000002</c:v>
                </c:pt>
                <c:pt idx="423">
                  <c:v>-0.40699999999999997</c:v>
                </c:pt>
                <c:pt idx="424">
                  <c:v>-0.84899999999999998</c:v>
                </c:pt>
                <c:pt idx="425">
                  <c:v>-0.26300000000000001</c:v>
                </c:pt>
                <c:pt idx="426">
                  <c:v>-1.0269999999999999</c:v>
                </c:pt>
                <c:pt idx="427">
                  <c:v>-0.442</c:v>
                </c:pt>
                <c:pt idx="428">
                  <c:v>-0.02</c:v>
                </c:pt>
                <c:pt idx="429">
                  <c:v>-0.873</c:v>
                </c:pt>
                <c:pt idx="430">
                  <c:v>0.442</c:v>
                </c:pt>
                <c:pt idx="431">
                  <c:v>-0.81399999999999995</c:v>
                </c:pt>
                <c:pt idx="432">
                  <c:v>-1.1910000000000001</c:v>
                </c:pt>
                <c:pt idx="433">
                  <c:v>-0.62</c:v>
                </c:pt>
                <c:pt idx="434">
                  <c:v>-2.3319999999999999</c:v>
                </c:pt>
                <c:pt idx="435">
                  <c:v>-1.702</c:v>
                </c:pt>
                <c:pt idx="436">
                  <c:v>-0.57099999999999995</c:v>
                </c:pt>
                <c:pt idx="437">
                  <c:v>-0.55600000000000005</c:v>
                </c:pt>
                <c:pt idx="438">
                  <c:v>-0.81399999999999995</c:v>
                </c:pt>
                <c:pt idx="439">
                  <c:v>-0.44700000000000001</c:v>
                </c:pt>
                <c:pt idx="440">
                  <c:v>0.63</c:v>
                </c:pt>
                <c:pt idx="441">
                  <c:v>-0.47599999999999998</c:v>
                </c:pt>
                <c:pt idx="442">
                  <c:v>-0.76400000000000001</c:v>
                </c:pt>
                <c:pt idx="443">
                  <c:v>-0.48599999999999999</c:v>
                </c:pt>
                <c:pt idx="444">
                  <c:v>-0.34699999999999998</c:v>
                </c:pt>
                <c:pt idx="445">
                  <c:v>-2.0590000000000002</c:v>
                </c:pt>
                <c:pt idx="446">
                  <c:v>-2.1589999999999998</c:v>
                </c:pt>
                <c:pt idx="447">
                  <c:v>-2.0150000000000001</c:v>
                </c:pt>
                <c:pt idx="448">
                  <c:v>-2.0350000000000001</c:v>
                </c:pt>
                <c:pt idx="449">
                  <c:v>-1.653</c:v>
                </c:pt>
                <c:pt idx="450">
                  <c:v>-1.1859999999999999</c:v>
                </c:pt>
                <c:pt idx="451">
                  <c:v>-1.504</c:v>
                </c:pt>
                <c:pt idx="452">
                  <c:v>-2.6549999999999998</c:v>
                </c:pt>
                <c:pt idx="453">
                  <c:v>-2.0049999999999999</c:v>
                </c:pt>
                <c:pt idx="454">
                  <c:v>-2.2480000000000002</c:v>
                </c:pt>
                <c:pt idx="455">
                  <c:v>-2.1240000000000001</c:v>
                </c:pt>
                <c:pt idx="456">
                  <c:v>-3.548</c:v>
                </c:pt>
                <c:pt idx="457">
                  <c:v>-2.1389999999999998</c:v>
                </c:pt>
                <c:pt idx="458">
                  <c:v>-3.1509999999999998</c:v>
                </c:pt>
                <c:pt idx="459">
                  <c:v>-2.4809999999999999</c:v>
                </c:pt>
                <c:pt idx="460">
                  <c:v>-2.6749999999999998</c:v>
                </c:pt>
                <c:pt idx="461">
                  <c:v>-3.28</c:v>
                </c:pt>
                <c:pt idx="462">
                  <c:v>-2.7789999999999999</c:v>
                </c:pt>
                <c:pt idx="463">
                  <c:v>-3.2549999999999999</c:v>
                </c:pt>
                <c:pt idx="464">
                  <c:v>-2.5950000000000002</c:v>
                </c:pt>
                <c:pt idx="465">
                  <c:v>-3.0169999999999999</c:v>
                </c:pt>
                <c:pt idx="466">
                  <c:v>-2.2530000000000001</c:v>
                </c:pt>
                <c:pt idx="467">
                  <c:v>-0.94799999999999995</c:v>
                </c:pt>
                <c:pt idx="468">
                  <c:v>-1.454</c:v>
                </c:pt>
                <c:pt idx="469">
                  <c:v>-2.2730000000000001</c:v>
                </c:pt>
                <c:pt idx="470">
                  <c:v>-2.496</c:v>
                </c:pt>
                <c:pt idx="471">
                  <c:v>-2.0449999999999999</c:v>
                </c:pt>
                <c:pt idx="472">
                  <c:v>-2.0590000000000002</c:v>
                </c:pt>
                <c:pt idx="473">
                  <c:v>-1.5429999999999999</c:v>
                </c:pt>
                <c:pt idx="474">
                  <c:v>-1.042</c:v>
                </c:pt>
                <c:pt idx="475">
                  <c:v>-2.1240000000000001</c:v>
                </c:pt>
                <c:pt idx="476">
                  <c:v>-1.8460000000000001</c:v>
                </c:pt>
                <c:pt idx="477">
                  <c:v>-1.216</c:v>
                </c:pt>
                <c:pt idx="478">
                  <c:v>-0.86799999999999999</c:v>
                </c:pt>
                <c:pt idx="479">
                  <c:v>-2.1880000000000002</c:v>
                </c:pt>
                <c:pt idx="480">
                  <c:v>-1.494</c:v>
                </c:pt>
                <c:pt idx="481">
                  <c:v>-0.91300000000000003</c:v>
                </c:pt>
                <c:pt idx="482">
                  <c:v>-1.5629999999999999</c:v>
                </c:pt>
                <c:pt idx="483">
                  <c:v>-2.298</c:v>
                </c:pt>
                <c:pt idx="484">
                  <c:v>-3.0419999999999998</c:v>
                </c:pt>
                <c:pt idx="485">
                  <c:v>-2.3570000000000002</c:v>
                </c:pt>
                <c:pt idx="486">
                  <c:v>-2.1880000000000002</c:v>
                </c:pt>
                <c:pt idx="487">
                  <c:v>-1.851</c:v>
                </c:pt>
                <c:pt idx="488">
                  <c:v>-2.0790000000000002</c:v>
                </c:pt>
                <c:pt idx="489">
                  <c:v>-0.80900000000000005</c:v>
                </c:pt>
                <c:pt idx="490">
                  <c:v>-1.052</c:v>
                </c:pt>
                <c:pt idx="491">
                  <c:v>-1.335</c:v>
                </c:pt>
                <c:pt idx="492">
                  <c:v>-1.4890000000000001</c:v>
                </c:pt>
                <c:pt idx="493">
                  <c:v>-2.1440000000000001</c:v>
                </c:pt>
                <c:pt idx="494">
                  <c:v>-3.1709999999999998</c:v>
                </c:pt>
                <c:pt idx="495">
                  <c:v>-2.0990000000000002</c:v>
                </c:pt>
                <c:pt idx="496">
                  <c:v>-1.4490000000000001</c:v>
                </c:pt>
                <c:pt idx="497">
                  <c:v>-1.4239999999999999</c:v>
                </c:pt>
                <c:pt idx="498">
                  <c:v>-1.6379999999999999</c:v>
                </c:pt>
                <c:pt idx="499">
                  <c:v>-0.96299999999999997</c:v>
                </c:pt>
                <c:pt idx="500">
                  <c:v>-0.30299999999999999</c:v>
                </c:pt>
                <c:pt idx="501">
                  <c:v>-1.216</c:v>
                </c:pt>
                <c:pt idx="502">
                  <c:v>-2.5409999999999999</c:v>
                </c:pt>
                <c:pt idx="503">
                  <c:v>-3.1259999999999999</c:v>
                </c:pt>
                <c:pt idx="504">
                  <c:v>-2.2530000000000001</c:v>
                </c:pt>
                <c:pt idx="505">
                  <c:v>-1.32</c:v>
                </c:pt>
                <c:pt idx="506">
                  <c:v>-0.878</c:v>
                </c:pt>
                <c:pt idx="507">
                  <c:v>-0.159</c:v>
                </c:pt>
                <c:pt idx="508">
                  <c:v>-0.189</c:v>
                </c:pt>
                <c:pt idx="509">
                  <c:v>-0.76400000000000001</c:v>
                </c:pt>
                <c:pt idx="510">
                  <c:v>-0.95799999999999996</c:v>
                </c:pt>
                <c:pt idx="511">
                  <c:v>-1.1559999999999999</c:v>
                </c:pt>
                <c:pt idx="512">
                  <c:v>-0.184</c:v>
                </c:pt>
                <c:pt idx="513">
                  <c:v>-0.749</c:v>
                </c:pt>
                <c:pt idx="514">
                  <c:v>-0.72399999999999998</c:v>
                </c:pt>
                <c:pt idx="515">
                  <c:v>-0.68</c:v>
                </c:pt>
                <c:pt idx="516">
                  <c:v>-2.7050000000000001</c:v>
                </c:pt>
                <c:pt idx="517">
                  <c:v>-0.22800000000000001</c:v>
                </c:pt>
                <c:pt idx="518">
                  <c:v>-0.82899999999999996</c:v>
                </c:pt>
                <c:pt idx="519">
                  <c:v>-1.8660000000000001</c:v>
                </c:pt>
                <c:pt idx="520">
                  <c:v>-2.65</c:v>
                </c:pt>
                <c:pt idx="521">
                  <c:v>-2.625</c:v>
                </c:pt>
                <c:pt idx="522">
                  <c:v>-2.387</c:v>
                </c:pt>
                <c:pt idx="523">
                  <c:v>-2.0299999999999998</c:v>
                </c:pt>
                <c:pt idx="524">
                  <c:v>-3.0920000000000001</c:v>
                </c:pt>
                <c:pt idx="525">
                  <c:v>-1.891</c:v>
                </c:pt>
                <c:pt idx="526">
                  <c:v>-2.3130000000000002</c:v>
                </c:pt>
                <c:pt idx="527">
                  <c:v>-1.657</c:v>
                </c:pt>
                <c:pt idx="528">
                  <c:v>-1.841</c:v>
                </c:pt>
                <c:pt idx="529">
                  <c:v>-3.33</c:v>
                </c:pt>
                <c:pt idx="530">
                  <c:v>-2.1880000000000002</c:v>
                </c:pt>
                <c:pt idx="531">
                  <c:v>-2.7149999999999999</c:v>
                </c:pt>
                <c:pt idx="532">
                  <c:v>-1.474</c:v>
                </c:pt>
                <c:pt idx="533">
                  <c:v>-1.2310000000000001</c:v>
                </c:pt>
                <c:pt idx="534">
                  <c:v>-0.754</c:v>
                </c:pt>
                <c:pt idx="535">
                  <c:v>0.44700000000000001</c:v>
                </c:pt>
                <c:pt idx="536">
                  <c:v>-0.78900000000000003</c:v>
                </c:pt>
                <c:pt idx="537">
                  <c:v>-0.24299999999999999</c:v>
                </c:pt>
                <c:pt idx="538">
                  <c:v>-0.01</c:v>
                </c:pt>
                <c:pt idx="539">
                  <c:v>0.60499999999999998</c:v>
                </c:pt>
                <c:pt idx="540">
                  <c:v>-0.53600000000000003</c:v>
                </c:pt>
                <c:pt idx="541">
                  <c:v>-0.318</c:v>
                </c:pt>
                <c:pt idx="542">
                  <c:v>0.35199999999999998</c:v>
                </c:pt>
                <c:pt idx="543">
                  <c:v>-4.4999999999999998E-2</c:v>
                </c:pt>
                <c:pt idx="544">
                  <c:v>-0.223</c:v>
                </c:pt>
                <c:pt idx="545">
                  <c:v>-0.39700000000000002</c:v>
                </c:pt>
                <c:pt idx="546">
                  <c:v>0.625</c:v>
                </c:pt>
                <c:pt idx="547">
                  <c:v>1.2310000000000001</c:v>
                </c:pt>
                <c:pt idx="548">
                  <c:v>0.67</c:v>
                </c:pt>
                <c:pt idx="549">
                  <c:v>-0.81899999999999995</c:v>
                </c:pt>
                <c:pt idx="550">
                  <c:v>-0.36699999999999999</c:v>
                </c:pt>
                <c:pt idx="551">
                  <c:v>-0.32300000000000001</c:v>
                </c:pt>
                <c:pt idx="552">
                  <c:v>1.4999999999999999E-2</c:v>
                </c:pt>
                <c:pt idx="553">
                  <c:v>-8.4000000000000005E-2</c:v>
                </c:pt>
                <c:pt idx="554">
                  <c:v>-0.54100000000000004</c:v>
                </c:pt>
                <c:pt idx="555">
                  <c:v>0.46200000000000002</c:v>
                </c:pt>
                <c:pt idx="556">
                  <c:v>-1.3149999999999999</c:v>
                </c:pt>
                <c:pt idx="557">
                  <c:v>-2.1240000000000001</c:v>
                </c:pt>
                <c:pt idx="558">
                  <c:v>-0.33200000000000002</c:v>
                </c:pt>
                <c:pt idx="559">
                  <c:v>-1.5780000000000001</c:v>
                </c:pt>
                <c:pt idx="560">
                  <c:v>-0.218</c:v>
                </c:pt>
                <c:pt idx="561">
                  <c:v>0.61</c:v>
                </c:pt>
                <c:pt idx="562">
                  <c:v>-0.68</c:v>
                </c:pt>
                <c:pt idx="563">
                  <c:v>-0.80400000000000005</c:v>
                </c:pt>
                <c:pt idx="564">
                  <c:v>-0.68</c:v>
                </c:pt>
                <c:pt idx="565">
                  <c:v>-0.85399999999999998</c:v>
                </c:pt>
                <c:pt idx="566">
                  <c:v>-8.4000000000000005E-2</c:v>
                </c:pt>
                <c:pt idx="567">
                  <c:v>0.82899999999999996</c:v>
                </c:pt>
                <c:pt idx="568">
                  <c:v>-5.5E-2</c:v>
                </c:pt>
                <c:pt idx="569">
                  <c:v>-0.46100000000000002</c:v>
                </c:pt>
                <c:pt idx="570">
                  <c:v>-0.74399999999999999</c:v>
                </c:pt>
                <c:pt idx="571">
                  <c:v>-1.107</c:v>
                </c:pt>
                <c:pt idx="572">
                  <c:v>-0.64</c:v>
                </c:pt>
                <c:pt idx="573">
                  <c:v>-0.45200000000000001</c:v>
                </c:pt>
                <c:pt idx="574">
                  <c:v>-1.32</c:v>
                </c:pt>
                <c:pt idx="575">
                  <c:v>-0.754</c:v>
                </c:pt>
                <c:pt idx="576">
                  <c:v>-1.1559999999999999</c:v>
                </c:pt>
                <c:pt idx="577">
                  <c:v>-1.623</c:v>
                </c:pt>
                <c:pt idx="578">
                  <c:v>-1.8660000000000001</c:v>
                </c:pt>
                <c:pt idx="579">
                  <c:v>-1.6819999999999999</c:v>
                </c:pt>
                <c:pt idx="580">
                  <c:v>-1.9159999999999999</c:v>
                </c:pt>
                <c:pt idx="581">
                  <c:v>-2.3820000000000001</c:v>
                </c:pt>
                <c:pt idx="582">
                  <c:v>-1.012</c:v>
                </c:pt>
                <c:pt idx="583">
                  <c:v>-1.4339999999999999</c:v>
                </c:pt>
                <c:pt idx="584">
                  <c:v>-2.2029999999999998</c:v>
                </c:pt>
                <c:pt idx="585">
                  <c:v>-0.70499999999999996</c:v>
                </c:pt>
                <c:pt idx="586">
                  <c:v>-0.64500000000000002</c:v>
                </c:pt>
                <c:pt idx="587">
                  <c:v>-0.496</c:v>
                </c:pt>
                <c:pt idx="588">
                  <c:v>0.41199999999999998</c:v>
                </c:pt>
                <c:pt idx="589">
                  <c:v>0.39700000000000002</c:v>
                </c:pt>
                <c:pt idx="590">
                  <c:v>-1.7070000000000001</c:v>
                </c:pt>
                <c:pt idx="591">
                  <c:v>-0.57099999999999995</c:v>
                </c:pt>
                <c:pt idx="592">
                  <c:v>-0.61499999999999999</c:v>
                </c:pt>
                <c:pt idx="593">
                  <c:v>-1.5089999999999999</c:v>
                </c:pt>
                <c:pt idx="594">
                  <c:v>-2.923</c:v>
                </c:pt>
                <c:pt idx="595">
                  <c:v>-2.2730000000000001</c:v>
                </c:pt>
                <c:pt idx="596">
                  <c:v>-1.4890000000000001</c:v>
                </c:pt>
                <c:pt idx="597">
                  <c:v>-0.89300000000000002</c:v>
                </c:pt>
                <c:pt idx="598">
                  <c:v>-1.365</c:v>
                </c:pt>
                <c:pt idx="599">
                  <c:v>-1.5189999999999999</c:v>
                </c:pt>
                <c:pt idx="600">
                  <c:v>-1.7370000000000001</c:v>
                </c:pt>
                <c:pt idx="601">
                  <c:v>0.13400000000000001</c:v>
                </c:pt>
                <c:pt idx="602">
                  <c:v>-0.34699999999999998</c:v>
                </c:pt>
                <c:pt idx="603">
                  <c:v>-0.63500000000000001</c:v>
                </c:pt>
                <c:pt idx="604">
                  <c:v>-1.0069999999999999</c:v>
                </c:pt>
                <c:pt idx="605">
                  <c:v>8.8999999999999996E-2</c:v>
                </c:pt>
                <c:pt idx="606">
                  <c:v>-1.246</c:v>
                </c:pt>
                <c:pt idx="607">
                  <c:v>-1.0720000000000001</c:v>
                </c:pt>
                <c:pt idx="608">
                  <c:v>-0.67500000000000004</c:v>
                </c:pt>
                <c:pt idx="609">
                  <c:v>-1.6870000000000001</c:v>
                </c:pt>
                <c:pt idx="610">
                  <c:v>-0.92300000000000004</c:v>
                </c:pt>
                <c:pt idx="611">
                  <c:v>-0.873</c:v>
                </c:pt>
                <c:pt idx="612">
                  <c:v>-1.0620000000000001</c:v>
                </c:pt>
                <c:pt idx="613">
                  <c:v>-1.786</c:v>
                </c:pt>
                <c:pt idx="614">
                  <c:v>0.01</c:v>
                </c:pt>
                <c:pt idx="615">
                  <c:v>-0.55100000000000005</c:v>
                </c:pt>
                <c:pt idx="616">
                  <c:v>-1.0669999999999999</c:v>
                </c:pt>
                <c:pt idx="617">
                  <c:v>-0.6</c:v>
                </c:pt>
                <c:pt idx="618">
                  <c:v>-1.603</c:v>
                </c:pt>
                <c:pt idx="619">
                  <c:v>-1.33</c:v>
                </c:pt>
                <c:pt idx="620">
                  <c:v>-0.48099999999999998</c:v>
                </c:pt>
                <c:pt idx="621">
                  <c:v>-0.96299999999999997</c:v>
                </c:pt>
                <c:pt idx="622">
                  <c:v>-0.71499999999999997</c:v>
                </c:pt>
                <c:pt idx="623">
                  <c:v>-1.806</c:v>
                </c:pt>
                <c:pt idx="624">
                  <c:v>-1.712</c:v>
                </c:pt>
                <c:pt idx="625">
                  <c:v>-0.94799999999999995</c:v>
                </c:pt>
                <c:pt idx="626">
                  <c:v>-1.2310000000000001</c:v>
                </c:pt>
                <c:pt idx="627">
                  <c:v>-0.89800000000000002</c:v>
                </c:pt>
                <c:pt idx="628">
                  <c:v>-1.151</c:v>
                </c:pt>
                <c:pt idx="629">
                  <c:v>-0.48599999999999999</c:v>
                </c:pt>
                <c:pt idx="630">
                  <c:v>-1.9159999999999999</c:v>
                </c:pt>
                <c:pt idx="631">
                  <c:v>-0.64500000000000002</c:v>
                </c:pt>
                <c:pt idx="632">
                  <c:v>-1.2549999999999999</c:v>
                </c:pt>
                <c:pt idx="633">
                  <c:v>-1.1859999999999999</c:v>
                </c:pt>
                <c:pt idx="634">
                  <c:v>-0.36199999999999999</c:v>
                </c:pt>
                <c:pt idx="635">
                  <c:v>-0.501</c:v>
                </c:pt>
                <c:pt idx="636">
                  <c:v>-1.657</c:v>
                </c:pt>
                <c:pt idx="637">
                  <c:v>-0.94799999999999995</c:v>
                </c:pt>
                <c:pt idx="638">
                  <c:v>-1.7170000000000001</c:v>
                </c:pt>
                <c:pt idx="639">
                  <c:v>-0.39700000000000002</c:v>
                </c:pt>
                <c:pt idx="640">
                  <c:v>-0.23799999999999999</c:v>
                </c:pt>
                <c:pt idx="641">
                  <c:v>-0.63</c:v>
                </c:pt>
                <c:pt idx="642">
                  <c:v>-0.93300000000000005</c:v>
                </c:pt>
                <c:pt idx="643">
                  <c:v>-0.77400000000000002</c:v>
                </c:pt>
                <c:pt idx="644">
                  <c:v>-1.464</c:v>
                </c:pt>
                <c:pt idx="645">
                  <c:v>-0.81399999999999995</c:v>
                </c:pt>
                <c:pt idx="646">
                  <c:v>-1.653</c:v>
                </c:pt>
                <c:pt idx="647">
                  <c:v>0.223</c:v>
                </c:pt>
                <c:pt idx="648">
                  <c:v>-1.677</c:v>
                </c:pt>
                <c:pt idx="649">
                  <c:v>-1.2010000000000001</c:v>
                </c:pt>
                <c:pt idx="650">
                  <c:v>-1.9450000000000001</c:v>
                </c:pt>
                <c:pt idx="651">
                  <c:v>-1.042</c:v>
                </c:pt>
                <c:pt idx="652">
                  <c:v>-1.657</c:v>
                </c:pt>
                <c:pt idx="653">
                  <c:v>-0.98799999999999999</c:v>
                </c:pt>
                <c:pt idx="654">
                  <c:v>-1.171</c:v>
                </c:pt>
                <c:pt idx="655">
                  <c:v>-1.891</c:v>
                </c:pt>
                <c:pt idx="656">
                  <c:v>-2.1840000000000002</c:v>
                </c:pt>
                <c:pt idx="657">
                  <c:v>-1.593</c:v>
                </c:pt>
                <c:pt idx="658">
                  <c:v>-1.623</c:v>
                </c:pt>
                <c:pt idx="659">
                  <c:v>-1.901</c:v>
                </c:pt>
                <c:pt idx="660">
                  <c:v>-1.6479999999999999</c:v>
                </c:pt>
                <c:pt idx="661">
                  <c:v>-1.4990000000000001</c:v>
                </c:pt>
                <c:pt idx="662">
                  <c:v>-2.3820000000000001</c:v>
                </c:pt>
                <c:pt idx="663">
                  <c:v>-1.385</c:v>
                </c:pt>
                <c:pt idx="664">
                  <c:v>-1.6080000000000001</c:v>
                </c:pt>
                <c:pt idx="665">
                  <c:v>-1.772</c:v>
                </c:pt>
                <c:pt idx="666">
                  <c:v>-1.8859999999999999</c:v>
                </c:pt>
                <c:pt idx="667">
                  <c:v>-1.5189999999999999</c:v>
                </c:pt>
                <c:pt idx="668">
                  <c:v>-1.504</c:v>
                </c:pt>
                <c:pt idx="669">
                  <c:v>-2.1040000000000001</c:v>
                </c:pt>
                <c:pt idx="670">
                  <c:v>-1.782</c:v>
                </c:pt>
                <c:pt idx="671">
                  <c:v>-1.8460000000000001</c:v>
                </c:pt>
                <c:pt idx="672">
                  <c:v>-2.1880000000000002</c:v>
                </c:pt>
                <c:pt idx="673">
                  <c:v>-1.9350000000000001</c:v>
                </c:pt>
                <c:pt idx="674">
                  <c:v>-2.129</c:v>
                </c:pt>
                <c:pt idx="675">
                  <c:v>-1.722</c:v>
                </c:pt>
                <c:pt idx="676">
                  <c:v>-1.7569999999999999</c:v>
                </c:pt>
                <c:pt idx="677">
                  <c:v>-2.1539999999999999</c:v>
                </c:pt>
                <c:pt idx="678">
                  <c:v>-2.149</c:v>
                </c:pt>
                <c:pt idx="679">
                  <c:v>-2.605</c:v>
                </c:pt>
                <c:pt idx="680">
                  <c:v>-1.925</c:v>
                </c:pt>
                <c:pt idx="681">
                  <c:v>-0.74399999999999999</c:v>
                </c:pt>
                <c:pt idx="682">
                  <c:v>-0.46600000000000003</c:v>
                </c:pt>
                <c:pt idx="683">
                  <c:v>-0.625</c:v>
                </c:pt>
                <c:pt idx="684">
                  <c:v>-1.012</c:v>
                </c:pt>
                <c:pt idx="685">
                  <c:v>-0.76400000000000001</c:v>
                </c:pt>
                <c:pt idx="686">
                  <c:v>-1.4390000000000001</c:v>
                </c:pt>
                <c:pt idx="687">
                  <c:v>-1.6279999999999999</c:v>
                </c:pt>
                <c:pt idx="688">
                  <c:v>-1.2110000000000001</c:v>
                </c:pt>
                <c:pt idx="689">
                  <c:v>-0.501</c:v>
                </c:pt>
                <c:pt idx="690">
                  <c:v>-0.56599999999999995</c:v>
                </c:pt>
                <c:pt idx="691">
                  <c:v>-0.21299999999999999</c:v>
                </c:pt>
                <c:pt idx="692">
                  <c:v>-0.20300000000000001</c:v>
                </c:pt>
                <c:pt idx="693">
                  <c:v>-0.27800000000000002</c:v>
                </c:pt>
                <c:pt idx="694">
                  <c:v>-0.23300000000000001</c:v>
                </c:pt>
                <c:pt idx="695">
                  <c:v>0.35199999999999998</c:v>
                </c:pt>
                <c:pt idx="696">
                  <c:v>0.51600000000000001</c:v>
                </c:pt>
                <c:pt idx="697">
                  <c:v>0.73499999999999999</c:v>
                </c:pt>
                <c:pt idx="698">
                  <c:v>-0.51100000000000001</c:v>
                </c:pt>
                <c:pt idx="699">
                  <c:v>-0.39700000000000002</c:v>
                </c:pt>
                <c:pt idx="700">
                  <c:v>-1.161</c:v>
                </c:pt>
                <c:pt idx="701">
                  <c:v>-1.171</c:v>
                </c:pt>
                <c:pt idx="702">
                  <c:v>-1.31</c:v>
                </c:pt>
                <c:pt idx="703">
                  <c:v>-1.871</c:v>
                </c:pt>
                <c:pt idx="704">
                  <c:v>-1.593</c:v>
                </c:pt>
                <c:pt idx="705">
                  <c:v>-2.0590000000000002</c:v>
                </c:pt>
                <c:pt idx="706">
                  <c:v>-2.1589999999999998</c:v>
                </c:pt>
                <c:pt idx="707">
                  <c:v>-2.4609999999999999</c:v>
                </c:pt>
                <c:pt idx="708">
                  <c:v>-2.6349999999999998</c:v>
                </c:pt>
                <c:pt idx="709">
                  <c:v>-0.7</c:v>
                </c:pt>
                <c:pt idx="710">
                  <c:v>-1.4139999999999999</c:v>
                </c:pt>
                <c:pt idx="711">
                  <c:v>-0.96799999999999997</c:v>
                </c:pt>
                <c:pt idx="712">
                  <c:v>-0.51600000000000001</c:v>
                </c:pt>
                <c:pt idx="713">
                  <c:v>-0.36199999999999999</c:v>
                </c:pt>
                <c:pt idx="714">
                  <c:v>-0.57599999999999996</c:v>
                </c:pt>
                <c:pt idx="715">
                  <c:v>-0.91800000000000004</c:v>
                </c:pt>
                <c:pt idx="716">
                  <c:v>-0.95799999999999996</c:v>
                </c:pt>
                <c:pt idx="717">
                  <c:v>-0.39200000000000002</c:v>
                </c:pt>
                <c:pt idx="718">
                  <c:v>-1.0820000000000001</c:v>
                </c:pt>
                <c:pt idx="719">
                  <c:v>-2.04</c:v>
                </c:pt>
                <c:pt idx="720">
                  <c:v>-1.623</c:v>
                </c:pt>
                <c:pt idx="721">
                  <c:v>-1.772</c:v>
                </c:pt>
                <c:pt idx="722">
                  <c:v>-0.88300000000000001</c:v>
                </c:pt>
                <c:pt idx="723">
                  <c:v>-1.7669999999999999</c:v>
                </c:pt>
                <c:pt idx="724">
                  <c:v>-0.96299999999999997</c:v>
                </c:pt>
                <c:pt idx="725">
                  <c:v>-0.318</c:v>
                </c:pt>
                <c:pt idx="726">
                  <c:v>1.4999999999999999E-2</c:v>
                </c:pt>
                <c:pt idx="727">
                  <c:v>-0.83899999999999997</c:v>
                </c:pt>
                <c:pt idx="728">
                  <c:v>-0.76400000000000001</c:v>
                </c:pt>
                <c:pt idx="729">
                  <c:v>-0.83899999999999997</c:v>
                </c:pt>
                <c:pt idx="730">
                  <c:v>-1.3149999999999999</c:v>
                </c:pt>
                <c:pt idx="731">
                  <c:v>-0.94799999999999995</c:v>
                </c:pt>
                <c:pt idx="732">
                  <c:v>-1.4239999999999999</c:v>
                </c:pt>
                <c:pt idx="733">
                  <c:v>-0.83399999999999996</c:v>
                </c:pt>
                <c:pt idx="734">
                  <c:v>-0.11899999999999999</c:v>
                </c:pt>
                <c:pt idx="735">
                  <c:v>0.67</c:v>
                </c:pt>
                <c:pt idx="736">
                  <c:v>0.25800000000000001</c:v>
                </c:pt>
                <c:pt idx="737">
                  <c:v>-0.99199999999999999</c:v>
                </c:pt>
                <c:pt idx="738">
                  <c:v>-0.52600000000000002</c:v>
                </c:pt>
                <c:pt idx="739">
                  <c:v>0.38200000000000001</c:v>
                </c:pt>
                <c:pt idx="740">
                  <c:v>0.154</c:v>
                </c:pt>
                <c:pt idx="741">
                  <c:v>-0.57599999999999996</c:v>
                </c:pt>
                <c:pt idx="742">
                  <c:v>0.44700000000000001</c:v>
                </c:pt>
                <c:pt idx="743">
                  <c:v>-0.25800000000000001</c:v>
                </c:pt>
                <c:pt idx="744">
                  <c:v>-0.84399999999999997</c:v>
                </c:pt>
                <c:pt idx="745">
                  <c:v>0.54100000000000004</c:v>
                </c:pt>
                <c:pt idx="746">
                  <c:v>0.16900000000000001</c:v>
                </c:pt>
                <c:pt idx="747">
                  <c:v>-0.20799999999999999</c:v>
                </c:pt>
                <c:pt idx="748">
                  <c:v>0.20799999999999999</c:v>
                </c:pt>
                <c:pt idx="749">
                  <c:v>0.53100000000000003</c:v>
                </c:pt>
                <c:pt idx="750">
                  <c:v>-8.4000000000000005E-2</c:v>
                </c:pt>
                <c:pt idx="751">
                  <c:v>-2.0840000000000001</c:v>
                </c:pt>
                <c:pt idx="752">
                  <c:v>-0.51100000000000001</c:v>
                </c:pt>
                <c:pt idx="753">
                  <c:v>-0.94799999999999995</c:v>
                </c:pt>
                <c:pt idx="754">
                  <c:v>-0.72399999999999998</c:v>
                </c:pt>
                <c:pt idx="755">
                  <c:v>-0.40200000000000002</c:v>
                </c:pt>
                <c:pt idx="756">
                  <c:v>-0.89300000000000002</c:v>
                </c:pt>
                <c:pt idx="757">
                  <c:v>-0.66500000000000004</c:v>
                </c:pt>
                <c:pt idx="758">
                  <c:v>-1.8560000000000001</c:v>
                </c:pt>
                <c:pt idx="759">
                  <c:v>-1.4239999999999999</c:v>
                </c:pt>
                <c:pt idx="760">
                  <c:v>-1.925</c:v>
                </c:pt>
                <c:pt idx="761">
                  <c:v>-0.85799999999999998</c:v>
                </c:pt>
                <c:pt idx="762">
                  <c:v>-0.71</c:v>
                </c:pt>
                <c:pt idx="763">
                  <c:v>-1.6719999999999999</c:v>
                </c:pt>
                <c:pt idx="764">
                  <c:v>-1.7370000000000001</c:v>
                </c:pt>
                <c:pt idx="765">
                  <c:v>-1.5580000000000001</c:v>
                </c:pt>
                <c:pt idx="766">
                  <c:v>-2.0990000000000002</c:v>
                </c:pt>
                <c:pt idx="767">
                  <c:v>-1.5229999999999999</c:v>
                </c:pt>
                <c:pt idx="768">
                  <c:v>-2.2879999999999998</c:v>
                </c:pt>
                <c:pt idx="769">
                  <c:v>-2.7149999999999999</c:v>
                </c:pt>
                <c:pt idx="770">
                  <c:v>-2.2530000000000001</c:v>
                </c:pt>
                <c:pt idx="771">
                  <c:v>-1.796</c:v>
                </c:pt>
                <c:pt idx="772">
                  <c:v>-1.454</c:v>
                </c:pt>
                <c:pt idx="773">
                  <c:v>-1.2749999999999999</c:v>
                </c:pt>
                <c:pt idx="774">
                  <c:v>-1.28</c:v>
                </c:pt>
                <c:pt idx="775">
                  <c:v>-0.29299999999999998</c:v>
                </c:pt>
                <c:pt idx="776">
                  <c:v>0.248</c:v>
                </c:pt>
                <c:pt idx="777">
                  <c:v>0.02</c:v>
                </c:pt>
                <c:pt idx="778">
                  <c:v>-0.104</c:v>
                </c:pt>
                <c:pt idx="779">
                  <c:v>-0.51600000000000001</c:v>
                </c:pt>
                <c:pt idx="780">
                  <c:v>-0.72399999999999998</c:v>
                </c:pt>
                <c:pt idx="781">
                  <c:v>-0.124</c:v>
                </c:pt>
                <c:pt idx="782">
                  <c:v>0.437</c:v>
                </c:pt>
                <c:pt idx="783">
                  <c:v>-0.72399999999999998</c:v>
                </c:pt>
                <c:pt idx="784">
                  <c:v>-0.73899999999999999</c:v>
                </c:pt>
                <c:pt idx="785">
                  <c:v>-0.80400000000000005</c:v>
                </c:pt>
                <c:pt idx="786">
                  <c:v>-0.78400000000000003</c:v>
                </c:pt>
                <c:pt idx="787">
                  <c:v>-0.88300000000000001</c:v>
                </c:pt>
                <c:pt idx="788">
                  <c:v>-1.1859999999999999</c:v>
                </c:pt>
                <c:pt idx="789">
                  <c:v>-0.48599999999999999</c:v>
                </c:pt>
                <c:pt idx="790">
                  <c:v>-1.29</c:v>
                </c:pt>
                <c:pt idx="791">
                  <c:v>-0.72899999999999998</c:v>
                </c:pt>
                <c:pt idx="792">
                  <c:v>-0.432</c:v>
                </c:pt>
                <c:pt idx="793">
                  <c:v>-1.6180000000000001</c:v>
                </c:pt>
                <c:pt idx="794">
                  <c:v>-1.5229999999999999</c:v>
                </c:pt>
                <c:pt idx="795">
                  <c:v>-0.65</c:v>
                </c:pt>
                <c:pt idx="796">
                  <c:v>-0.47099999999999997</c:v>
                </c:pt>
                <c:pt idx="797">
                  <c:v>-0.54100000000000004</c:v>
                </c:pt>
                <c:pt idx="798">
                  <c:v>-1.4590000000000001</c:v>
                </c:pt>
                <c:pt idx="799">
                  <c:v>-1.752</c:v>
                </c:pt>
                <c:pt idx="800">
                  <c:v>-1.2649999999999999</c:v>
                </c:pt>
                <c:pt idx="801">
                  <c:v>-0.64</c:v>
                </c:pt>
                <c:pt idx="802">
                  <c:v>-1.593</c:v>
                </c:pt>
                <c:pt idx="803">
                  <c:v>-0.94799999999999995</c:v>
                </c:pt>
                <c:pt idx="804">
                  <c:v>-0.88300000000000001</c:v>
                </c:pt>
                <c:pt idx="805">
                  <c:v>-1.2949999999999999</c:v>
                </c:pt>
                <c:pt idx="806">
                  <c:v>-1.181</c:v>
                </c:pt>
                <c:pt idx="807">
                  <c:v>-1.1559999999999999</c:v>
                </c:pt>
                <c:pt idx="808">
                  <c:v>-1.871</c:v>
                </c:pt>
                <c:pt idx="809">
                  <c:v>-1.97</c:v>
                </c:pt>
                <c:pt idx="810">
                  <c:v>-1.355</c:v>
                </c:pt>
                <c:pt idx="811">
                  <c:v>-1.087</c:v>
                </c:pt>
                <c:pt idx="812">
                  <c:v>-1.077</c:v>
                </c:pt>
                <c:pt idx="813">
                  <c:v>-1.236</c:v>
                </c:pt>
                <c:pt idx="814">
                  <c:v>-0.56100000000000005</c:v>
                </c:pt>
                <c:pt idx="815">
                  <c:v>-0.93300000000000005</c:v>
                </c:pt>
                <c:pt idx="816">
                  <c:v>-1.782</c:v>
                </c:pt>
                <c:pt idx="817">
                  <c:v>-1.097</c:v>
                </c:pt>
                <c:pt idx="818">
                  <c:v>-1.1559999999999999</c:v>
                </c:pt>
                <c:pt idx="819">
                  <c:v>-1.131</c:v>
                </c:pt>
                <c:pt idx="820">
                  <c:v>-1.4039999999999999</c:v>
                </c:pt>
                <c:pt idx="821">
                  <c:v>-1.4239999999999999</c:v>
                </c:pt>
                <c:pt idx="822">
                  <c:v>-1.2949999999999999</c:v>
                </c:pt>
                <c:pt idx="823">
                  <c:v>-1.653</c:v>
                </c:pt>
                <c:pt idx="824">
                  <c:v>-0.26300000000000001</c:v>
                </c:pt>
                <c:pt idx="825">
                  <c:v>-0.94299999999999995</c:v>
                </c:pt>
                <c:pt idx="826">
                  <c:v>-2.2229999999999999</c:v>
                </c:pt>
                <c:pt idx="827">
                  <c:v>-2.585</c:v>
                </c:pt>
                <c:pt idx="828">
                  <c:v>-1.7470000000000001</c:v>
                </c:pt>
                <c:pt idx="829">
                  <c:v>-2.2480000000000002</c:v>
                </c:pt>
                <c:pt idx="830">
                  <c:v>-1.8859999999999999</c:v>
                </c:pt>
                <c:pt idx="831">
                  <c:v>-1.4890000000000001</c:v>
                </c:pt>
                <c:pt idx="832">
                  <c:v>-1.712</c:v>
                </c:pt>
                <c:pt idx="833">
                  <c:v>-2.774</c:v>
                </c:pt>
                <c:pt idx="834">
                  <c:v>-1.94</c:v>
                </c:pt>
                <c:pt idx="835">
                  <c:v>-2.5110000000000001</c:v>
                </c:pt>
                <c:pt idx="836">
                  <c:v>-1.9450000000000001</c:v>
                </c:pt>
                <c:pt idx="837">
                  <c:v>-1.9350000000000001</c:v>
                </c:pt>
                <c:pt idx="838">
                  <c:v>-2.3769999999999998</c:v>
                </c:pt>
                <c:pt idx="839">
                  <c:v>-2.0590000000000002</c:v>
                </c:pt>
                <c:pt idx="840">
                  <c:v>-2.1240000000000001</c:v>
                </c:pt>
                <c:pt idx="841">
                  <c:v>-1.399</c:v>
                </c:pt>
                <c:pt idx="842">
                  <c:v>-1.514</c:v>
                </c:pt>
                <c:pt idx="843">
                  <c:v>-1.7769999999999999</c:v>
                </c:pt>
                <c:pt idx="844">
                  <c:v>-1.786</c:v>
                </c:pt>
                <c:pt idx="845">
                  <c:v>-1.454</c:v>
                </c:pt>
                <c:pt idx="846">
                  <c:v>-0.55100000000000005</c:v>
                </c:pt>
                <c:pt idx="847">
                  <c:v>-0.35199999999999998</c:v>
                </c:pt>
                <c:pt idx="848">
                  <c:v>-0.56100000000000005</c:v>
                </c:pt>
                <c:pt idx="849">
                  <c:v>-2.0840000000000001</c:v>
                </c:pt>
                <c:pt idx="850">
                  <c:v>-1.6180000000000001</c:v>
                </c:pt>
                <c:pt idx="851">
                  <c:v>-2.069</c:v>
                </c:pt>
                <c:pt idx="852">
                  <c:v>-2.238</c:v>
                </c:pt>
                <c:pt idx="853">
                  <c:v>-1.881</c:v>
                </c:pt>
                <c:pt idx="854">
                  <c:v>-2.0350000000000001</c:v>
                </c:pt>
                <c:pt idx="855">
                  <c:v>-1.702</c:v>
                </c:pt>
                <c:pt idx="856">
                  <c:v>-2.4470000000000001</c:v>
                </c:pt>
                <c:pt idx="857">
                  <c:v>-2.63</c:v>
                </c:pt>
                <c:pt idx="858">
                  <c:v>-2.3130000000000002</c:v>
                </c:pt>
                <c:pt idx="859">
                  <c:v>-2.238</c:v>
                </c:pt>
                <c:pt idx="860">
                  <c:v>-2.2429999999999999</c:v>
                </c:pt>
                <c:pt idx="861">
                  <c:v>-1.6180000000000001</c:v>
                </c:pt>
                <c:pt idx="862">
                  <c:v>-1.5229999999999999</c:v>
                </c:pt>
                <c:pt idx="863">
                  <c:v>-1.2110000000000001</c:v>
                </c:pt>
                <c:pt idx="864">
                  <c:v>-1.6719999999999999</c:v>
                </c:pt>
                <c:pt idx="865">
                  <c:v>-2.3969999999999998</c:v>
                </c:pt>
                <c:pt idx="866">
                  <c:v>-1.484</c:v>
                </c:pt>
                <c:pt idx="867">
                  <c:v>-1.643</c:v>
                </c:pt>
                <c:pt idx="868">
                  <c:v>-2.1739999999999999</c:v>
                </c:pt>
                <c:pt idx="869">
                  <c:v>-2.7050000000000001</c:v>
                </c:pt>
                <c:pt idx="870">
                  <c:v>-2.1789999999999998</c:v>
                </c:pt>
                <c:pt idx="871">
                  <c:v>-1.335</c:v>
                </c:pt>
                <c:pt idx="872">
                  <c:v>-1.4239999999999999</c:v>
                </c:pt>
                <c:pt idx="873">
                  <c:v>-1.002</c:v>
                </c:pt>
                <c:pt idx="874">
                  <c:v>-1.409</c:v>
                </c:pt>
                <c:pt idx="875">
                  <c:v>-0.92300000000000004</c:v>
                </c:pt>
                <c:pt idx="876">
                  <c:v>-3.2309999999999999</c:v>
                </c:pt>
                <c:pt idx="877">
                  <c:v>-1.012</c:v>
                </c:pt>
                <c:pt idx="878">
                  <c:v>-1.8360000000000001</c:v>
                </c:pt>
                <c:pt idx="879">
                  <c:v>-1.429</c:v>
                </c:pt>
                <c:pt idx="880">
                  <c:v>-0.98799999999999999</c:v>
                </c:pt>
                <c:pt idx="881">
                  <c:v>-2.0590000000000002</c:v>
                </c:pt>
                <c:pt idx="882">
                  <c:v>-1.4390000000000001</c:v>
                </c:pt>
                <c:pt idx="883">
                  <c:v>-1.335</c:v>
                </c:pt>
                <c:pt idx="884">
                  <c:v>-1.9650000000000001</c:v>
                </c:pt>
                <c:pt idx="885">
                  <c:v>-1.335</c:v>
                </c:pt>
                <c:pt idx="886">
                  <c:v>-1.528</c:v>
                </c:pt>
                <c:pt idx="887">
                  <c:v>-1.012</c:v>
                </c:pt>
                <c:pt idx="888">
                  <c:v>-2.1880000000000002</c:v>
                </c:pt>
                <c:pt idx="889">
                  <c:v>-2.4319999999999999</c:v>
                </c:pt>
                <c:pt idx="890">
                  <c:v>-2.5760000000000001</c:v>
                </c:pt>
                <c:pt idx="891">
                  <c:v>-1.782</c:v>
                </c:pt>
                <c:pt idx="892">
                  <c:v>-2.298</c:v>
                </c:pt>
                <c:pt idx="893">
                  <c:v>-2.2879999999999998</c:v>
                </c:pt>
                <c:pt idx="894">
                  <c:v>-2.4369999999999998</c:v>
                </c:pt>
                <c:pt idx="895">
                  <c:v>-2.0590000000000002</c:v>
                </c:pt>
                <c:pt idx="896">
                  <c:v>-2.6949999999999998</c:v>
                </c:pt>
                <c:pt idx="897">
                  <c:v>-2.1240000000000001</c:v>
                </c:pt>
                <c:pt idx="898">
                  <c:v>-2.2429999999999999</c:v>
                </c:pt>
                <c:pt idx="899">
                  <c:v>-2.4169999999999998</c:v>
                </c:pt>
                <c:pt idx="900">
                  <c:v>-1.216</c:v>
                </c:pt>
                <c:pt idx="901">
                  <c:v>-1.9450000000000001</c:v>
                </c:pt>
                <c:pt idx="902">
                  <c:v>-1.4690000000000001</c:v>
                </c:pt>
                <c:pt idx="903">
                  <c:v>-1.762</c:v>
                </c:pt>
                <c:pt idx="904">
                  <c:v>-1.0069999999999999</c:v>
                </c:pt>
                <c:pt idx="905">
                  <c:v>-1.1459999999999999</c:v>
                </c:pt>
                <c:pt idx="906">
                  <c:v>-1.603</c:v>
                </c:pt>
                <c:pt idx="907">
                  <c:v>-1.1459999999999999</c:v>
                </c:pt>
                <c:pt idx="908">
                  <c:v>-1.181</c:v>
                </c:pt>
                <c:pt idx="909">
                  <c:v>-1.1120000000000001</c:v>
                </c:pt>
                <c:pt idx="910">
                  <c:v>-1.8959999999999999</c:v>
                </c:pt>
                <c:pt idx="911">
                  <c:v>-1.6919999999999999</c:v>
                </c:pt>
                <c:pt idx="912">
                  <c:v>-1.246</c:v>
                </c:pt>
                <c:pt idx="913">
                  <c:v>-1.881</c:v>
                </c:pt>
                <c:pt idx="914">
                  <c:v>-2.4910000000000001</c:v>
                </c:pt>
                <c:pt idx="915">
                  <c:v>-2.65</c:v>
                </c:pt>
                <c:pt idx="916">
                  <c:v>-1.494</c:v>
                </c:pt>
                <c:pt idx="917">
                  <c:v>-1.5780000000000001</c:v>
                </c:pt>
                <c:pt idx="918">
                  <c:v>-1.484</c:v>
                </c:pt>
                <c:pt idx="919">
                  <c:v>-1.6080000000000001</c:v>
                </c:pt>
                <c:pt idx="920">
                  <c:v>-0.90300000000000002</c:v>
                </c:pt>
                <c:pt idx="921">
                  <c:v>-1.4339999999999999</c:v>
                </c:pt>
                <c:pt idx="922">
                  <c:v>-1.752</c:v>
                </c:pt>
                <c:pt idx="923">
                  <c:v>-1.573</c:v>
                </c:pt>
                <c:pt idx="924">
                  <c:v>-1.385</c:v>
                </c:pt>
                <c:pt idx="925">
                  <c:v>-1.92</c:v>
                </c:pt>
                <c:pt idx="926">
                  <c:v>-2.516</c:v>
                </c:pt>
                <c:pt idx="927">
                  <c:v>-2.9180000000000001</c:v>
                </c:pt>
                <c:pt idx="928">
                  <c:v>-1.9650000000000001</c:v>
                </c:pt>
                <c:pt idx="929">
                  <c:v>-1.2849999999999999</c:v>
                </c:pt>
                <c:pt idx="930">
                  <c:v>-0.754</c:v>
                </c:pt>
                <c:pt idx="931">
                  <c:v>-2.0990000000000002</c:v>
                </c:pt>
                <c:pt idx="932">
                  <c:v>-1.4790000000000001</c:v>
                </c:pt>
                <c:pt idx="933">
                  <c:v>-1.087</c:v>
                </c:pt>
                <c:pt idx="934">
                  <c:v>-1.012</c:v>
                </c:pt>
                <c:pt idx="935">
                  <c:v>-1.196</c:v>
                </c:pt>
                <c:pt idx="936">
                  <c:v>-2.1539999999999999</c:v>
                </c:pt>
                <c:pt idx="937">
                  <c:v>-1.1020000000000001</c:v>
                </c:pt>
                <c:pt idx="938">
                  <c:v>-0.878</c:v>
                </c:pt>
                <c:pt idx="939">
                  <c:v>-1.806</c:v>
                </c:pt>
                <c:pt idx="940">
                  <c:v>-1.1859999999999999</c:v>
                </c:pt>
                <c:pt idx="941">
                  <c:v>-0.85399999999999998</c:v>
                </c:pt>
                <c:pt idx="942">
                  <c:v>-0.308</c:v>
                </c:pt>
                <c:pt idx="943">
                  <c:v>-0.40699999999999997</c:v>
                </c:pt>
                <c:pt idx="944">
                  <c:v>-0.432</c:v>
                </c:pt>
                <c:pt idx="945">
                  <c:v>-1.772</c:v>
                </c:pt>
                <c:pt idx="946">
                  <c:v>-1.5680000000000001</c:v>
                </c:pt>
                <c:pt idx="947">
                  <c:v>-0.62</c:v>
                </c:pt>
                <c:pt idx="948">
                  <c:v>-1.37</c:v>
                </c:pt>
                <c:pt idx="949">
                  <c:v>-1.96</c:v>
                </c:pt>
                <c:pt idx="950">
                  <c:v>-0.73899999999999999</c:v>
                </c:pt>
                <c:pt idx="951">
                  <c:v>-1.782</c:v>
                </c:pt>
                <c:pt idx="952">
                  <c:v>-1.8009999999999999</c:v>
                </c:pt>
                <c:pt idx="953">
                  <c:v>-1.0620000000000001</c:v>
                </c:pt>
                <c:pt idx="954">
                  <c:v>-1.0469999999999999</c:v>
                </c:pt>
                <c:pt idx="955">
                  <c:v>-0.81399999999999995</c:v>
                </c:pt>
                <c:pt idx="956">
                  <c:v>-0.96799999999999997</c:v>
                </c:pt>
                <c:pt idx="957">
                  <c:v>-1.0920000000000001</c:v>
                </c:pt>
                <c:pt idx="958">
                  <c:v>-1.26</c:v>
                </c:pt>
                <c:pt idx="959">
                  <c:v>-1.4490000000000001</c:v>
                </c:pt>
                <c:pt idx="960">
                  <c:v>-0.84899999999999998</c:v>
                </c:pt>
                <c:pt idx="961">
                  <c:v>-1.643</c:v>
                </c:pt>
                <c:pt idx="962">
                  <c:v>-2</c:v>
                </c:pt>
                <c:pt idx="963">
                  <c:v>-1.27</c:v>
                </c:pt>
                <c:pt idx="964">
                  <c:v>-1.6619999999999999</c:v>
                </c:pt>
                <c:pt idx="965">
                  <c:v>-1.538</c:v>
                </c:pt>
                <c:pt idx="966">
                  <c:v>-1.042</c:v>
                </c:pt>
                <c:pt idx="967">
                  <c:v>-1.8260000000000001</c:v>
                </c:pt>
                <c:pt idx="968">
                  <c:v>-1.4690000000000001</c:v>
                </c:pt>
                <c:pt idx="969">
                  <c:v>-1.2849999999999999</c:v>
                </c:pt>
                <c:pt idx="970">
                  <c:v>-0.94799999999999995</c:v>
                </c:pt>
                <c:pt idx="971">
                  <c:v>-0.96799999999999997</c:v>
                </c:pt>
                <c:pt idx="972">
                  <c:v>-1.0569999999999999</c:v>
                </c:pt>
                <c:pt idx="973">
                  <c:v>-0.437</c:v>
                </c:pt>
                <c:pt idx="974">
                  <c:v>-1.022</c:v>
                </c:pt>
                <c:pt idx="975">
                  <c:v>-1.26</c:v>
                </c:pt>
                <c:pt idx="976">
                  <c:v>-1.484</c:v>
                </c:pt>
                <c:pt idx="977">
                  <c:v>-1.419</c:v>
                </c:pt>
                <c:pt idx="978">
                  <c:v>-2.327</c:v>
                </c:pt>
                <c:pt idx="979">
                  <c:v>-1.9059999999999999</c:v>
                </c:pt>
                <c:pt idx="980">
                  <c:v>-0.69499999999999995</c:v>
                </c:pt>
                <c:pt idx="981">
                  <c:v>-0.82899999999999996</c:v>
                </c:pt>
                <c:pt idx="982">
                  <c:v>-2.625</c:v>
                </c:pt>
                <c:pt idx="983">
                  <c:v>-2.3130000000000002</c:v>
                </c:pt>
                <c:pt idx="984">
                  <c:v>-2.0590000000000002</c:v>
                </c:pt>
                <c:pt idx="985">
                  <c:v>-0.54600000000000004</c:v>
                </c:pt>
                <c:pt idx="986">
                  <c:v>-2.625</c:v>
                </c:pt>
                <c:pt idx="987">
                  <c:v>-2.1589999999999998</c:v>
                </c:pt>
                <c:pt idx="988">
                  <c:v>-1.742</c:v>
                </c:pt>
                <c:pt idx="989">
                  <c:v>-1.32</c:v>
                </c:pt>
                <c:pt idx="990">
                  <c:v>-1.8009999999999999</c:v>
                </c:pt>
                <c:pt idx="991">
                  <c:v>-1.35</c:v>
                </c:pt>
                <c:pt idx="992">
                  <c:v>-1.613</c:v>
                </c:pt>
                <c:pt idx="993">
                  <c:v>-0.93799999999999994</c:v>
                </c:pt>
                <c:pt idx="994">
                  <c:v>0.22800000000000001</c:v>
                </c:pt>
                <c:pt idx="995">
                  <c:v>-1.26</c:v>
                </c:pt>
                <c:pt idx="996">
                  <c:v>-1.1459999999999999</c:v>
                </c:pt>
                <c:pt idx="997">
                  <c:v>-0.54600000000000004</c:v>
                </c:pt>
                <c:pt idx="998">
                  <c:v>-0.81899999999999995</c:v>
                </c:pt>
                <c:pt idx="999">
                  <c:v>-0.57099999999999995</c:v>
                </c:pt>
                <c:pt idx="1000">
                  <c:v>-0.878</c:v>
                </c:pt>
                <c:pt idx="1001">
                  <c:v>-1.131</c:v>
                </c:pt>
                <c:pt idx="1002">
                  <c:v>-1.772</c:v>
                </c:pt>
                <c:pt idx="1003">
                  <c:v>0.377</c:v>
                </c:pt>
                <c:pt idx="1004">
                  <c:v>-1.5880000000000001</c:v>
                </c:pt>
                <c:pt idx="1005">
                  <c:v>-0.49099999999999999</c:v>
                </c:pt>
                <c:pt idx="1006">
                  <c:v>-0.64</c:v>
                </c:pt>
                <c:pt idx="1007">
                  <c:v>-1.5429999999999999</c:v>
                </c:pt>
                <c:pt idx="1008">
                  <c:v>-1.097</c:v>
                </c:pt>
                <c:pt idx="1009">
                  <c:v>-0.82899999999999996</c:v>
                </c:pt>
                <c:pt idx="1010">
                  <c:v>-0.754</c:v>
                </c:pt>
                <c:pt idx="1011">
                  <c:v>-1.38</c:v>
                </c:pt>
                <c:pt idx="1012">
                  <c:v>-1.2509999999999999</c:v>
                </c:pt>
                <c:pt idx="1013">
                  <c:v>-1.5089999999999999</c:v>
                </c:pt>
                <c:pt idx="1014">
                  <c:v>-1.9450000000000001</c:v>
                </c:pt>
                <c:pt idx="1015">
                  <c:v>-1.4690000000000001</c:v>
                </c:pt>
                <c:pt idx="1016">
                  <c:v>-1.841</c:v>
                </c:pt>
                <c:pt idx="1017">
                  <c:v>-1.36</c:v>
                </c:pt>
                <c:pt idx="1018">
                  <c:v>-1.2310000000000001</c:v>
                </c:pt>
                <c:pt idx="1019">
                  <c:v>-1.593</c:v>
                </c:pt>
                <c:pt idx="1020">
                  <c:v>-1.385</c:v>
                </c:pt>
                <c:pt idx="1021">
                  <c:v>-1.0569999999999999</c:v>
                </c:pt>
                <c:pt idx="1022">
                  <c:v>-1.0920000000000001</c:v>
                </c:pt>
                <c:pt idx="1023">
                  <c:v>-0.17399999999999999</c:v>
                </c:pt>
                <c:pt idx="1024">
                  <c:v>-0.26800000000000002</c:v>
                </c:pt>
                <c:pt idx="1025">
                  <c:v>-0.92800000000000005</c:v>
                </c:pt>
                <c:pt idx="1026">
                  <c:v>-1.633</c:v>
                </c:pt>
                <c:pt idx="1027">
                  <c:v>-0.65500000000000003</c:v>
                </c:pt>
                <c:pt idx="1028">
                  <c:v>-2.9870000000000001</c:v>
                </c:pt>
                <c:pt idx="1029">
                  <c:v>-1.8360000000000001</c:v>
                </c:pt>
                <c:pt idx="1030">
                  <c:v>-1.2010000000000001</c:v>
                </c:pt>
                <c:pt idx="1031">
                  <c:v>-1.861</c:v>
                </c:pt>
                <c:pt idx="1032">
                  <c:v>-1.484</c:v>
                </c:pt>
                <c:pt idx="1033">
                  <c:v>-1.042</c:v>
                </c:pt>
                <c:pt idx="1034">
                  <c:v>-0.997</c:v>
                </c:pt>
                <c:pt idx="1035">
                  <c:v>-1.5629999999999999</c:v>
                </c:pt>
                <c:pt idx="1036">
                  <c:v>-2.2530000000000001</c:v>
                </c:pt>
                <c:pt idx="1037">
                  <c:v>-3.3</c:v>
                </c:pt>
                <c:pt idx="1038">
                  <c:v>-2.8490000000000002</c:v>
                </c:pt>
                <c:pt idx="1039">
                  <c:v>-2.62</c:v>
                </c:pt>
                <c:pt idx="1040">
                  <c:v>-2.7639999999999998</c:v>
                </c:pt>
                <c:pt idx="1041">
                  <c:v>-3.0169999999999999</c:v>
                </c:pt>
                <c:pt idx="1042">
                  <c:v>-2.7589999999999999</c:v>
                </c:pt>
                <c:pt idx="1043">
                  <c:v>-3.4990000000000001</c:v>
                </c:pt>
                <c:pt idx="1044">
                  <c:v>-3.2360000000000002</c:v>
                </c:pt>
                <c:pt idx="1045">
                  <c:v>-3.7959999999999998</c:v>
                </c:pt>
                <c:pt idx="1046">
                  <c:v>-2.9630000000000001</c:v>
                </c:pt>
                <c:pt idx="1047">
                  <c:v>-2.7839999999999998</c:v>
                </c:pt>
                <c:pt idx="1048">
                  <c:v>-2.8439999999999999</c:v>
                </c:pt>
                <c:pt idx="1049">
                  <c:v>-3.6720000000000002</c:v>
                </c:pt>
                <c:pt idx="1050">
                  <c:v>-3.077</c:v>
                </c:pt>
                <c:pt idx="1051">
                  <c:v>-2.948</c:v>
                </c:pt>
                <c:pt idx="1052">
                  <c:v>-2.4660000000000002</c:v>
                </c:pt>
                <c:pt idx="1053">
                  <c:v>-2.9529999999999998</c:v>
                </c:pt>
                <c:pt idx="1054">
                  <c:v>-2.0249999999999999</c:v>
                </c:pt>
                <c:pt idx="1055">
                  <c:v>-1.8360000000000001</c:v>
                </c:pt>
                <c:pt idx="1056">
                  <c:v>-1.6479999999999999</c:v>
                </c:pt>
                <c:pt idx="1057">
                  <c:v>-1.37</c:v>
                </c:pt>
                <c:pt idx="1058">
                  <c:v>-1.141</c:v>
                </c:pt>
                <c:pt idx="1059">
                  <c:v>-1.2649999999999999</c:v>
                </c:pt>
                <c:pt idx="1060">
                  <c:v>-1.4239999999999999</c:v>
                </c:pt>
                <c:pt idx="1061">
                  <c:v>-2.169</c:v>
                </c:pt>
                <c:pt idx="1062">
                  <c:v>-3.36</c:v>
                </c:pt>
                <c:pt idx="1063">
                  <c:v>-2.3519999999999999</c:v>
                </c:pt>
                <c:pt idx="1064">
                  <c:v>-2.3319999999999999</c:v>
                </c:pt>
                <c:pt idx="1065">
                  <c:v>-2.456</c:v>
                </c:pt>
                <c:pt idx="1066">
                  <c:v>-2.3919999999999999</c:v>
                </c:pt>
                <c:pt idx="1067">
                  <c:v>-2.298</c:v>
                </c:pt>
                <c:pt idx="1068">
                  <c:v>-1.9450000000000001</c:v>
                </c:pt>
                <c:pt idx="1069">
                  <c:v>-1.1459999999999999</c:v>
                </c:pt>
                <c:pt idx="1070">
                  <c:v>-1.474</c:v>
                </c:pt>
                <c:pt idx="1071">
                  <c:v>-1.7569999999999999</c:v>
                </c:pt>
                <c:pt idx="1072">
                  <c:v>-1.7170000000000001</c:v>
                </c:pt>
                <c:pt idx="1073">
                  <c:v>-2.3719999999999999</c:v>
                </c:pt>
                <c:pt idx="1074">
                  <c:v>-2.1880000000000002</c:v>
                </c:pt>
                <c:pt idx="1075">
                  <c:v>-2.2080000000000002</c:v>
                </c:pt>
                <c:pt idx="1076">
                  <c:v>-1.5980000000000001</c:v>
                </c:pt>
                <c:pt idx="1077">
                  <c:v>-1.851</c:v>
                </c:pt>
                <c:pt idx="1078">
                  <c:v>-0.91800000000000004</c:v>
                </c:pt>
                <c:pt idx="1079">
                  <c:v>-1.8360000000000001</c:v>
                </c:pt>
                <c:pt idx="1080">
                  <c:v>-1.7370000000000001</c:v>
                </c:pt>
                <c:pt idx="1081">
                  <c:v>-2.0590000000000002</c:v>
                </c:pt>
                <c:pt idx="1082">
                  <c:v>-1.375</c:v>
                </c:pt>
                <c:pt idx="1083">
                  <c:v>-1.702</c:v>
                </c:pt>
                <c:pt idx="1084">
                  <c:v>-1.871</c:v>
                </c:pt>
                <c:pt idx="1085">
                  <c:v>-2.3319999999999999</c:v>
                </c:pt>
                <c:pt idx="1086">
                  <c:v>-1.9550000000000001</c:v>
                </c:pt>
                <c:pt idx="1087">
                  <c:v>-1.772</c:v>
                </c:pt>
                <c:pt idx="1088">
                  <c:v>-1.0920000000000001</c:v>
                </c:pt>
                <c:pt idx="1089">
                  <c:v>-1.6919999999999999</c:v>
                </c:pt>
                <c:pt idx="1090">
                  <c:v>-2.0049999999999999</c:v>
                </c:pt>
                <c:pt idx="1091">
                  <c:v>-2.218</c:v>
                </c:pt>
                <c:pt idx="1092">
                  <c:v>-3.0070000000000001</c:v>
                </c:pt>
                <c:pt idx="1093">
                  <c:v>-1.92</c:v>
                </c:pt>
                <c:pt idx="1094">
                  <c:v>-2.1640000000000001</c:v>
                </c:pt>
                <c:pt idx="1095">
                  <c:v>-2.1880000000000002</c:v>
                </c:pt>
                <c:pt idx="1096">
                  <c:v>-2.794</c:v>
                </c:pt>
                <c:pt idx="1097">
                  <c:v>-2.5059999999999998</c:v>
                </c:pt>
                <c:pt idx="1098">
                  <c:v>-2.9180000000000001</c:v>
                </c:pt>
                <c:pt idx="1099">
                  <c:v>-2.65</c:v>
                </c:pt>
                <c:pt idx="1100">
                  <c:v>-2.7890000000000001</c:v>
                </c:pt>
                <c:pt idx="1101">
                  <c:v>-3.6379999999999999</c:v>
                </c:pt>
                <c:pt idx="1102">
                  <c:v>-2.8490000000000002</c:v>
                </c:pt>
                <c:pt idx="1103">
                  <c:v>-3.1560000000000001</c:v>
                </c:pt>
                <c:pt idx="1104">
                  <c:v>-2.8090000000000002</c:v>
                </c:pt>
                <c:pt idx="1105">
                  <c:v>-2.2330000000000001</c:v>
                </c:pt>
                <c:pt idx="1106">
                  <c:v>-2.2280000000000002</c:v>
                </c:pt>
                <c:pt idx="1107">
                  <c:v>-2.5209999999999999</c:v>
                </c:pt>
                <c:pt idx="1108">
                  <c:v>-2.2930000000000001</c:v>
                </c:pt>
                <c:pt idx="1109">
                  <c:v>-1.538</c:v>
                </c:pt>
                <c:pt idx="1110">
                  <c:v>-2.3519999999999999</c:v>
                </c:pt>
                <c:pt idx="1111">
                  <c:v>-1.5980000000000001</c:v>
                </c:pt>
                <c:pt idx="1112">
                  <c:v>-1.95</c:v>
                </c:pt>
                <c:pt idx="1113">
                  <c:v>-1.504</c:v>
                </c:pt>
                <c:pt idx="1114">
                  <c:v>-1.161</c:v>
                </c:pt>
                <c:pt idx="1115">
                  <c:v>-1.5089999999999999</c:v>
                </c:pt>
                <c:pt idx="1116">
                  <c:v>-1.474</c:v>
                </c:pt>
                <c:pt idx="1117">
                  <c:v>-0.92800000000000005</c:v>
                </c:pt>
                <c:pt idx="1118">
                  <c:v>-7.9000000000000001E-2</c:v>
                </c:pt>
                <c:pt idx="1119">
                  <c:v>0.313</c:v>
                </c:pt>
                <c:pt idx="1120">
                  <c:v>-1.742</c:v>
                </c:pt>
                <c:pt idx="1121">
                  <c:v>-1.1020000000000001</c:v>
                </c:pt>
                <c:pt idx="1122">
                  <c:v>-0.88800000000000001</c:v>
                </c:pt>
                <c:pt idx="1123">
                  <c:v>-2.1840000000000002</c:v>
                </c:pt>
                <c:pt idx="1124">
                  <c:v>-1.375</c:v>
                </c:pt>
                <c:pt idx="1125">
                  <c:v>-1.5529999999999999</c:v>
                </c:pt>
                <c:pt idx="1126">
                  <c:v>-2.4169999999999998</c:v>
                </c:pt>
                <c:pt idx="1127">
                  <c:v>-2.67</c:v>
                </c:pt>
                <c:pt idx="1128">
                  <c:v>-1.4990000000000001</c:v>
                </c:pt>
                <c:pt idx="1129">
                  <c:v>-1.2649999999999999</c:v>
                </c:pt>
                <c:pt idx="1130">
                  <c:v>-1.2749999999999999</c:v>
                </c:pt>
                <c:pt idx="1131">
                  <c:v>-2.0499999999999998</c:v>
                </c:pt>
                <c:pt idx="1132">
                  <c:v>-1.925</c:v>
                </c:pt>
                <c:pt idx="1133">
                  <c:v>-2.1440000000000001</c:v>
                </c:pt>
                <c:pt idx="1134">
                  <c:v>-1.27</c:v>
                </c:pt>
                <c:pt idx="1135">
                  <c:v>-2.0099999999999998</c:v>
                </c:pt>
                <c:pt idx="1136">
                  <c:v>-1.6279999999999999</c:v>
                </c:pt>
                <c:pt idx="1137">
                  <c:v>-0.89300000000000002</c:v>
                </c:pt>
                <c:pt idx="1138">
                  <c:v>-1.2649999999999999</c:v>
                </c:pt>
                <c:pt idx="1139">
                  <c:v>-1.5680000000000001</c:v>
                </c:pt>
                <c:pt idx="1140">
                  <c:v>-1.5880000000000001</c:v>
                </c:pt>
                <c:pt idx="1141">
                  <c:v>-0.90800000000000003</c:v>
                </c:pt>
                <c:pt idx="1142">
                  <c:v>-0.34200000000000003</c:v>
                </c:pt>
                <c:pt idx="1143">
                  <c:v>-1.325</c:v>
                </c:pt>
                <c:pt idx="1144">
                  <c:v>-1.464</c:v>
                </c:pt>
                <c:pt idx="1145">
                  <c:v>-1.0669999999999999</c:v>
                </c:pt>
                <c:pt idx="1146">
                  <c:v>-1.538</c:v>
                </c:pt>
                <c:pt idx="1147">
                  <c:v>-1.117</c:v>
                </c:pt>
                <c:pt idx="1148">
                  <c:v>-1.861</c:v>
                </c:pt>
                <c:pt idx="1149">
                  <c:v>-1.851</c:v>
                </c:pt>
                <c:pt idx="1150">
                  <c:v>-1.6180000000000001</c:v>
                </c:pt>
                <c:pt idx="1151">
                  <c:v>-1.355</c:v>
                </c:pt>
                <c:pt idx="1152">
                  <c:v>-1.2849999999999999</c:v>
                </c:pt>
                <c:pt idx="1153">
                  <c:v>-2.2229999999999999</c:v>
                </c:pt>
                <c:pt idx="1154">
                  <c:v>-2.1339999999999999</c:v>
                </c:pt>
                <c:pt idx="1155">
                  <c:v>-0.98799999999999999</c:v>
                </c:pt>
                <c:pt idx="1156">
                  <c:v>-0.754</c:v>
                </c:pt>
                <c:pt idx="1157">
                  <c:v>-0.91300000000000003</c:v>
                </c:pt>
                <c:pt idx="1158">
                  <c:v>-1.3939999999999999</c:v>
                </c:pt>
                <c:pt idx="1159">
                  <c:v>-1.3049999999999999</c:v>
                </c:pt>
                <c:pt idx="1160">
                  <c:v>-1.5629999999999999</c:v>
                </c:pt>
                <c:pt idx="1161">
                  <c:v>-1.4790000000000001</c:v>
                </c:pt>
                <c:pt idx="1162">
                  <c:v>-1.8109999999999999</c:v>
                </c:pt>
                <c:pt idx="1163">
                  <c:v>-1.901</c:v>
                </c:pt>
                <c:pt idx="1164">
                  <c:v>-1.8660000000000001</c:v>
                </c:pt>
                <c:pt idx="1165">
                  <c:v>-0.76900000000000002</c:v>
                </c:pt>
                <c:pt idx="1166">
                  <c:v>-0.308</c:v>
                </c:pt>
                <c:pt idx="1167">
                  <c:v>-1.107</c:v>
                </c:pt>
                <c:pt idx="1168">
                  <c:v>-0.749</c:v>
                </c:pt>
                <c:pt idx="1169">
                  <c:v>-0.06</c:v>
                </c:pt>
                <c:pt idx="1170">
                  <c:v>-0.51100000000000001</c:v>
                </c:pt>
                <c:pt idx="1171">
                  <c:v>-2.5000000000000001E-2</c:v>
                </c:pt>
                <c:pt idx="1172">
                  <c:v>-0.58599999999999997</c:v>
                </c:pt>
                <c:pt idx="1173">
                  <c:v>-0.35199999999999998</c:v>
                </c:pt>
                <c:pt idx="1174">
                  <c:v>0.60099999999999998</c:v>
                </c:pt>
                <c:pt idx="1175">
                  <c:v>0.13400000000000001</c:v>
                </c:pt>
                <c:pt idx="1176">
                  <c:v>0.109</c:v>
                </c:pt>
                <c:pt idx="1177">
                  <c:v>0.45700000000000002</c:v>
                </c:pt>
                <c:pt idx="1178">
                  <c:v>-0.36699999999999999</c:v>
                </c:pt>
                <c:pt idx="1179">
                  <c:v>0.109</c:v>
                </c:pt>
                <c:pt idx="1180">
                  <c:v>0.154</c:v>
                </c:pt>
                <c:pt idx="1181">
                  <c:v>-0.24299999999999999</c:v>
                </c:pt>
                <c:pt idx="1182">
                  <c:v>-0.39200000000000002</c:v>
                </c:pt>
                <c:pt idx="1183">
                  <c:v>-0.437</c:v>
                </c:pt>
                <c:pt idx="1184">
                  <c:v>0.26800000000000002</c:v>
                </c:pt>
                <c:pt idx="1185">
                  <c:v>0.39200000000000002</c:v>
                </c:pt>
                <c:pt idx="1186">
                  <c:v>-1.399</c:v>
                </c:pt>
                <c:pt idx="1187">
                  <c:v>-1.38</c:v>
                </c:pt>
                <c:pt idx="1188">
                  <c:v>-1.6080000000000001</c:v>
                </c:pt>
                <c:pt idx="1189">
                  <c:v>-1.8859999999999999</c:v>
                </c:pt>
                <c:pt idx="1190">
                  <c:v>-3.0920000000000001</c:v>
                </c:pt>
                <c:pt idx="1191">
                  <c:v>-1.4890000000000001</c:v>
                </c:pt>
                <c:pt idx="1192">
                  <c:v>-1.6180000000000001</c:v>
                </c:pt>
                <c:pt idx="1193">
                  <c:v>-1.429</c:v>
                </c:pt>
                <c:pt idx="1194">
                  <c:v>-1.514</c:v>
                </c:pt>
                <c:pt idx="1195">
                  <c:v>-0.45700000000000002</c:v>
                </c:pt>
                <c:pt idx="1196">
                  <c:v>-1.1559999999999999</c:v>
                </c:pt>
                <c:pt idx="1197">
                  <c:v>-1.806</c:v>
                </c:pt>
                <c:pt idx="1198">
                  <c:v>-1.385</c:v>
                </c:pt>
                <c:pt idx="1199">
                  <c:v>-1.593</c:v>
                </c:pt>
                <c:pt idx="1200">
                  <c:v>-1.841</c:v>
                </c:pt>
                <c:pt idx="1201">
                  <c:v>-0.26300000000000001</c:v>
                </c:pt>
                <c:pt idx="1202">
                  <c:v>-0.76400000000000001</c:v>
                </c:pt>
                <c:pt idx="1203">
                  <c:v>-0.33200000000000002</c:v>
                </c:pt>
                <c:pt idx="1204">
                  <c:v>-1.4490000000000001</c:v>
                </c:pt>
                <c:pt idx="1205">
                  <c:v>-0.03</c:v>
                </c:pt>
                <c:pt idx="1206">
                  <c:v>-0.03</c:v>
                </c:pt>
                <c:pt idx="1207">
                  <c:v>-1.5429999999999999</c:v>
                </c:pt>
                <c:pt idx="1208">
                  <c:v>-0.51100000000000001</c:v>
                </c:pt>
                <c:pt idx="1209">
                  <c:v>-1.077</c:v>
                </c:pt>
                <c:pt idx="1210">
                  <c:v>-0.92800000000000005</c:v>
                </c:pt>
                <c:pt idx="1211">
                  <c:v>-1.419</c:v>
                </c:pt>
                <c:pt idx="1212">
                  <c:v>-1.444</c:v>
                </c:pt>
                <c:pt idx="1213">
                  <c:v>-1.8759999999999999</c:v>
                </c:pt>
                <c:pt idx="1214">
                  <c:v>-2.839</c:v>
                </c:pt>
                <c:pt idx="1215">
                  <c:v>-1.389</c:v>
                </c:pt>
                <c:pt idx="1216">
                  <c:v>-1.1220000000000001</c:v>
                </c:pt>
                <c:pt idx="1217">
                  <c:v>-1.0920000000000001</c:v>
                </c:pt>
                <c:pt idx="1218">
                  <c:v>-1.365</c:v>
                </c:pt>
                <c:pt idx="1219">
                  <c:v>-1.2310000000000001</c:v>
                </c:pt>
                <c:pt idx="1220">
                  <c:v>-1.0569999999999999</c:v>
                </c:pt>
                <c:pt idx="1221">
                  <c:v>-1.37</c:v>
                </c:pt>
                <c:pt idx="1222">
                  <c:v>-0.97299999999999998</c:v>
                </c:pt>
                <c:pt idx="1223">
                  <c:v>-0.90800000000000003</c:v>
                </c:pt>
                <c:pt idx="1224">
                  <c:v>-0.85399999999999998</c:v>
                </c:pt>
                <c:pt idx="1225">
                  <c:v>-0.93300000000000005</c:v>
                </c:pt>
                <c:pt idx="1226">
                  <c:v>-1.2010000000000001</c:v>
                </c:pt>
                <c:pt idx="1227">
                  <c:v>-0.62</c:v>
                </c:pt>
                <c:pt idx="1228">
                  <c:v>-0.13900000000000001</c:v>
                </c:pt>
                <c:pt idx="1229">
                  <c:v>-1.444</c:v>
                </c:pt>
                <c:pt idx="1230">
                  <c:v>-0.88800000000000001</c:v>
                </c:pt>
                <c:pt idx="1231">
                  <c:v>-8.8999999999999996E-2</c:v>
                </c:pt>
                <c:pt idx="1232">
                  <c:v>-0.17899999999999999</c:v>
                </c:pt>
                <c:pt idx="1233">
                  <c:v>-0.73899999999999999</c:v>
                </c:pt>
                <c:pt idx="1234">
                  <c:v>-0.91800000000000004</c:v>
                </c:pt>
                <c:pt idx="1235">
                  <c:v>-0.64500000000000002</c:v>
                </c:pt>
                <c:pt idx="1236">
                  <c:v>-0.59099999999999997</c:v>
                </c:pt>
                <c:pt idx="1237">
                  <c:v>-1.389</c:v>
                </c:pt>
                <c:pt idx="1238">
                  <c:v>-1.623</c:v>
                </c:pt>
                <c:pt idx="1239">
                  <c:v>-1.5229999999999999</c:v>
                </c:pt>
                <c:pt idx="1240">
                  <c:v>-0.93799999999999994</c:v>
                </c:pt>
                <c:pt idx="1241">
                  <c:v>-0.58099999999999996</c:v>
                </c:pt>
                <c:pt idx="1242">
                  <c:v>0.28799999999999998</c:v>
                </c:pt>
                <c:pt idx="1243">
                  <c:v>-0.57599999999999996</c:v>
                </c:pt>
                <c:pt idx="1244">
                  <c:v>-0.89300000000000002</c:v>
                </c:pt>
                <c:pt idx="1245">
                  <c:v>4.4999999999999998E-2</c:v>
                </c:pt>
                <c:pt idx="1246">
                  <c:v>-0.36699999999999999</c:v>
                </c:pt>
                <c:pt idx="1247">
                  <c:v>0.28299999999999997</c:v>
                </c:pt>
                <c:pt idx="1248">
                  <c:v>-1.0620000000000001</c:v>
                </c:pt>
                <c:pt idx="1249">
                  <c:v>-1.667</c:v>
                </c:pt>
                <c:pt idx="1250">
                  <c:v>-0.98299999999999998</c:v>
                </c:pt>
                <c:pt idx="1251">
                  <c:v>-1.9550000000000001</c:v>
                </c:pt>
                <c:pt idx="1252">
                  <c:v>-2.1139999999999999</c:v>
                </c:pt>
                <c:pt idx="1253">
                  <c:v>-1.409</c:v>
                </c:pt>
                <c:pt idx="1254">
                  <c:v>-1.7669999999999999</c:v>
                </c:pt>
                <c:pt idx="1255">
                  <c:v>-1.494</c:v>
                </c:pt>
                <c:pt idx="1256">
                  <c:v>-0.98799999999999999</c:v>
                </c:pt>
                <c:pt idx="1257">
                  <c:v>-2.0099999999999998</c:v>
                </c:pt>
                <c:pt idx="1258">
                  <c:v>-0.59099999999999997</c:v>
                </c:pt>
                <c:pt idx="1259">
                  <c:v>-0.01</c:v>
                </c:pt>
                <c:pt idx="1260">
                  <c:v>-0.6</c:v>
                </c:pt>
                <c:pt idx="1261">
                  <c:v>-0.377</c:v>
                </c:pt>
                <c:pt idx="1262">
                  <c:v>-0.13400000000000001</c:v>
                </c:pt>
                <c:pt idx="1263">
                  <c:v>-0.46100000000000002</c:v>
                </c:pt>
                <c:pt idx="1264">
                  <c:v>0.35199999999999998</c:v>
                </c:pt>
                <c:pt idx="1265">
                  <c:v>-0.501</c:v>
                </c:pt>
                <c:pt idx="1266">
                  <c:v>-0.29299999999999998</c:v>
                </c:pt>
                <c:pt idx="1267">
                  <c:v>-0.64500000000000002</c:v>
                </c:pt>
                <c:pt idx="1268">
                  <c:v>-0.33700000000000002</c:v>
                </c:pt>
                <c:pt idx="1269">
                  <c:v>0.64500000000000002</c:v>
                </c:pt>
                <c:pt idx="1270">
                  <c:v>0.39700000000000002</c:v>
                </c:pt>
                <c:pt idx="1271">
                  <c:v>-5.5E-2</c:v>
                </c:pt>
                <c:pt idx="1272">
                  <c:v>-1.528</c:v>
                </c:pt>
                <c:pt idx="1273">
                  <c:v>-1.851</c:v>
                </c:pt>
                <c:pt idx="1274">
                  <c:v>-1.732</c:v>
                </c:pt>
                <c:pt idx="1275">
                  <c:v>-1.0820000000000001</c:v>
                </c:pt>
                <c:pt idx="1276">
                  <c:v>-1.171</c:v>
                </c:pt>
                <c:pt idx="1277">
                  <c:v>-0.96299999999999997</c:v>
                </c:pt>
                <c:pt idx="1278">
                  <c:v>-0.878</c:v>
                </c:pt>
                <c:pt idx="1279">
                  <c:v>-2.1640000000000001</c:v>
                </c:pt>
                <c:pt idx="1280">
                  <c:v>-1.786</c:v>
                </c:pt>
                <c:pt idx="1281">
                  <c:v>-1.1559999999999999</c:v>
                </c:pt>
                <c:pt idx="1282">
                  <c:v>-0.90800000000000003</c:v>
                </c:pt>
                <c:pt idx="1283">
                  <c:v>-1.4039999999999999</c:v>
                </c:pt>
                <c:pt idx="1284">
                  <c:v>-2.1880000000000002</c:v>
                </c:pt>
                <c:pt idx="1285">
                  <c:v>-1.8759999999999999</c:v>
                </c:pt>
                <c:pt idx="1286">
                  <c:v>-1.0720000000000001</c:v>
                </c:pt>
                <c:pt idx="1287">
                  <c:v>-0.754</c:v>
                </c:pt>
                <c:pt idx="1288">
                  <c:v>-0.93799999999999994</c:v>
                </c:pt>
                <c:pt idx="1289">
                  <c:v>-0.61499999999999999</c:v>
                </c:pt>
                <c:pt idx="1290">
                  <c:v>-1.399</c:v>
                </c:pt>
                <c:pt idx="1291">
                  <c:v>-1.042</c:v>
                </c:pt>
                <c:pt idx="1292">
                  <c:v>-0.92300000000000004</c:v>
                </c:pt>
                <c:pt idx="1293">
                  <c:v>-0.76900000000000002</c:v>
                </c:pt>
                <c:pt idx="1294">
                  <c:v>-1.464</c:v>
                </c:pt>
                <c:pt idx="1295">
                  <c:v>-0.69</c:v>
                </c:pt>
                <c:pt idx="1296">
                  <c:v>-1.538</c:v>
                </c:pt>
                <c:pt idx="1297">
                  <c:v>-1.2310000000000001</c:v>
                </c:pt>
                <c:pt idx="1298">
                  <c:v>-1.7569999999999999</c:v>
                </c:pt>
                <c:pt idx="1299">
                  <c:v>-2.0150000000000001</c:v>
                </c:pt>
                <c:pt idx="1300">
                  <c:v>-2.347</c:v>
                </c:pt>
                <c:pt idx="1301">
                  <c:v>-1.762</c:v>
                </c:pt>
                <c:pt idx="1302">
                  <c:v>-1.3149999999999999</c:v>
                </c:pt>
                <c:pt idx="1303">
                  <c:v>-2.327</c:v>
                </c:pt>
                <c:pt idx="1304">
                  <c:v>-1.4490000000000001</c:v>
                </c:pt>
                <c:pt idx="1305">
                  <c:v>-1.8759999999999999</c:v>
                </c:pt>
                <c:pt idx="1306">
                  <c:v>-1.5189999999999999</c:v>
                </c:pt>
                <c:pt idx="1307">
                  <c:v>-2.298</c:v>
                </c:pt>
                <c:pt idx="1308">
                  <c:v>-1.643</c:v>
                </c:pt>
                <c:pt idx="1309">
                  <c:v>-2.0790000000000002</c:v>
                </c:pt>
                <c:pt idx="1310">
                  <c:v>-1.1120000000000001</c:v>
                </c:pt>
                <c:pt idx="1311">
                  <c:v>-1.2509999999999999</c:v>
                </c:pt>
                <c:pt idx="1312">
                  <c:v>-0.625</c:v>
                </c:pt>
                <c:pt idx="1313">
                  <c:v>-0.55100000000000005</c:v>
                </c:pt>
                <c:pt idx="1314">
                  <c:v>-1.1759999999999999</c:v>
                </c:pt>
                <c:pt idx="1315">
                  <c:v>-1.742</c:v>
                </c:pt>
                <c:pt idx="1316">
                  <c:v>-1.643</c:v>
                </c:pt>
                <c:pt idx="1317">
                  <c:v>-0.61</c:v>
                </c:pt>
                <c:pt idx="1318">
                  <c:v>-0.92300000000000004</c:v>
                </c:pt>
                <c:pt idx="1319">
                  <c:v>-1.1859999999999999</c:v>
                </c:pt>
                <c:pt idx="1320">
                  <c:v>-1.196</c:v>
                </c:pt>
                <c:pt idx="1321">
                  <c:v>-1.9059999999999999</c:v>
                </c:pt>
                <c:pt idx="1322">
                  <c:v>-2.129</c:v>
                </c:pt>
                <c:pt idx="1323">
                  <c:v>-1.871</c:v>
                </c:pt>
                <c:pt idx="1324">
                  <c:v>-1.8360000000000001</c:v>
                </c:pt>
                <c:pt idx="1325">
                  <c:v>-2.069</c:v>
                </c:pt>
                <c:pt idx="1326">
                  <c:v>-2.456</c:v>
                </c:pt>
                <c:pt idx="1327">
                  <c:v>-3.2010000000000001</c:v>
                </c:pt>
                <c:pt idx="1328">
                  <c:v>-2.278</c:v>
                </c:pt>
                <c:pt idx="1329">
                  <c:v>-2.948</c:v>
                </c:pt>
                <c:pt idx="1330">
                  <c:v>-2.4169999999999998</c:v>
                </c:pt>
                <c:pt idx="1331">
                  <c:v>-2.1139999999999999</c:v>
                </c:pt>
                <c:pt idx="1332">
                  <c:v>-2.4220000000000002</c:v>
                </c:pt>
                <c:pt idx="1333">
                  <c:v>-1.8009999999999999</c:v>
                </c:pt>
                <c:pt idx="1334">
                  <c:v>-1.7669999999999999</c:v>
                </c:pt>
                <c:pt idx="1335">
                  <c:v>-1.583</c:v>
                </c:pt>
                <c:pt idx="1336">
                  <c:v>-1.2849999999999999</c:v>
                </c:pt>
                <c:pt idx="1337">
                  <c:v>-1.5780000000000001</c:v>
                </c:pt>
                <c:pt idx="1338">
                  <c:v>-2.0099999999999998</c:v>
                </c:pt>
                <c:pt idx="1339">
                  <c:v>-0.92800000000000005</c:v>
                </c:pt>
                <c:pt idx="1340">
                  <c:v>-0.65500000000000003</c:v>
                </c:pt>
                <c:pt idx="1341">
                  <c:v>-0.91300000000000003</c:v>
                </c:pt>
                <c:pt idx="1342">
                  <c:v>-0.223</c:v>
                </c:pt>
                <c:pt idx="1343">
                  <c:v>-1.2410000000000001</c:v>
                </c:pt>
                <c:pt idx="1344">
                  <c:v>-0.442</c:v>
                </c:pt>
                <c:pt idx="1345">
                  <c:v>-0.83399999999999996</c:v>
                </c:pt>
                <c:pt idx="1346">
                  <c:v>-0.91300000000000003</c:v>
                </c:pt>
                <c:pt idx="1347">
                  <c:v>-1.002</c:v>
                </c:pt>
                <c:pt idx="1348">
                  <c:v>-0.71499999999999997</c:v>
                </c:pt>
                <c:pt idx="1349">
                  <c:v>-1.2949999999999999</c:v>
                </c:pt>
                <c:pt idx="1350">
                  <c:v>-0.66500000000000004</c:v>
                </c:pt>
                <c:pt idx="1351">
                  <c:v>-0.35199999999999998</c:v>
                </c:pt>
                <c:pt idx="1352">
                  <c:v>-1.2849999999999999</c:v>
                </c:pt>
                <c:pt idx="1353">
                  <c:v>-1.002</c:v>
                </c:pt>
                <c:pt idx="1354">
                  <c:v>-1.0720000000000001</c:v>
                </c:pt>
                <c:pt idx="1355">
                  <c:v>-1.538</c:v>
                </c:pt>
                <c:pt idx="1356">
                  <c:v>-1.161</c:v>
                </c:pt>
                <c:pt idx="1357">
                  <c:v>-1.325</c:v>
                </c:pt>
                <c:pt idx="1358">
                  <c:v>-0.754</c:v>
                </c:pt>
                <c:pt idx="1359">
                  <c:v>-1.6619999999999999</c:v>
                </c:pt>
                <c:pt idx="1360">
                  <c:v>-1.7470000000000001</c:v>
                </c:pt>
                <c:pt idx="1361">
                  <c:v>-1.7669999999999999</c:v>
                </c:pt>
                <c:pt idx="1362">
                  <c:v>-1.514</c:v>
                </c:pt>
                <c:pt idx="1363">
                  <c:v>-1.702</c:v>
                </c:pt>
                <c:pt idx="1364">
                  <c:v>-1.325</c:v>
                </c:pt>
                <c:pt idx="1365">
                  <c:v>-1.732</c:v>
                </c:pt>
                <c:pt idx="1366">
                  <c:v>-1.7569999999999999</c:v>
                </c:pt>
                <c:pt idx="1367">
                  <c:v>-1.1910000000000001</c:v>
                </c:pt>
                <c:pt idx="1368">
                  <c:v>-1.2549999999999999</c:v>
                </c:pt>
                <c:pt idx="1369">
                  <c:v>-0.72899999999999998</c:v>
                </c:pt>
                <c:pt idx="1370">
                  <c:v>-1.399</c:v>
                </c:pt>
                <c:pt idx="1371">
                  <c:v>-1.389</c:v>
                </c:pt>
                <c:pt idx="1372">
                  <c:v>-1.2010000000000001</c:v>
                </c:pt>
                <c:pt idx="1373">
                  <c:v>-0.89800000000000002</c:v>
                </c:pt>
                <c:pt idx="1374">
                  <c:v>-0.80400000000000005</c:v>
                </c:pt>
                <c:pt idx="1375">
                  <c:v>-0.308</c:v>
                </c:pt>
                <c:pt idx="1376">
                  <c:v>-0.878</c:v>
                </c:pt>
                <c:pt idx="1377">
                  <c:v>-1.841</c:v>
                </c:pt>
                <c:pt idx="1378">
                  <c:v>-1.002</c:v>
                </c:pt>
                <c:pt idx="1379">
                  <c:v>-0.754</c:v>
                </c:pt>
                <c:pt idx="1380">
                  <c:v>-0.16400000000000001</c:v>
                </c:pt>
                <c:pt idx="1381">
                  <c:v>-0.19800000000000001</c:v>
                </c:pt>
                <c:pt idx="1382">
                  <c:v>-0.14399999999999999</c:v>
                </c:pt>
                <c:pt idx="1383">
                  <c:v>-0.41699999999999998</c:v>
                </c:pt>
                <c:pt idx="1384">
                  <c:v>-1.3</c:v>
                </c:pt>
                <c:pt idx="1385">
                  <c:v>-0.35699999999999998</c:v>
                </c:pt>
                <c:pt idx="1386">
                  <c:v>-0.109</c:v>
                </c:pt>
                <c:pt idx="1387">
                  <c:v>-0.62</c:v>
                </c:pt>
                <c:pt idx="1388">
                  <c:v>-0.55600000000000005</c:v>
                </c:pt>
                <c:pt idx="1389">
                  <c:v>-0.32300000000000001</c:v>
                </c:pt>
                <c:pt idx="1390">
                  <c:v>-0.67500000000000004</c:v>
                </c:pt>
                <c:pt idx="1391">
                  <c:v>-0.55100000000000005</c:v>
                </c:pt>
                <c:pt idx="1392">
                  <c:v>-0.53100000000000003</c:v>
                </c:pt>
                <c:pt idx="1393">
                  <c:v>-1.2410000000000001</c:v>
                </c:pt>
                <c:pt idx="1394">
                  <c:v>-1.0369999999999999</c:v>
                </c:pt>
                <c:pt idx="1395">
                  <c:v>-1.494</c:v>
                </c:pt>
                <c:pt idx="1396">
                  <c:v>-2.347</c:v>
                </c:pt>
                <c:pt idx="1397">
                  <c:v>-0.94299999999999995</c:v>
                </c:pt>
                <c:pt idx="1398">
                  <c:v>-1.335</c:v>
                </c:pt>
                <c:pt idx="1399">
                  <c:v>-1.6080000000000001</c:v>
                </c:pt>
                <c:pt idx="1400">
                  <c:v>-1.0369999999999999</c:v>
                </c:pt>
                <c:pt idx="1401">
                  <c:v>-0.94799999999999995</c:v>
                </c:pt>
                <c:pt idx="1402">
                  <c:v>-1.196</c:v>
                </c:pt>
                <c:pt idx="1403">
                  <c:v>-1.151</c:v>
                </c:pt>
                <c:pt idx="1404">
                  <c:v>-1.4390000000000001</c:v>
                </c:pt>
                <c:pt idx="1405">
                  <c:v>-1.226</c:v>
                </c:pt>
                <c:pt idx="1406">
                  <c:v>-1.6279999999999999</c:v>
                </c:pt>
                <c:pt idx="1407">
                  <c:v>-2.2829999999999999</c:v>
                </c:pt>
                <c:pt idx="1408">
                  <c:v>-1.538</c:v>
                </c:pt>
                <c:pt idx="1409">
                  <c:v>-1.821</c:v>
                </c:pt>
                <c:pt idx="1410">
                  <c:v>-2.6150000000000002</c:v>
                </c:pt>
                <c:pt idx="1411">
                  <c:v>-1.8360000000000001</c:v>
                </c:pt>
                <c:pt idx="1412">
                  <c:v>-1.117</c:v>
                </c:pt>
                <c:pt idx="1413">
                  <c:v>-1.1020000000000001</c:v>
                </c:pt>
                <c:pt idx="1414">
                  <c:v>-0.71</c:v>
                </c:pt>
                <c:pt idx="1415">
                  <c:v>-0.91800000000000004</c:v>
                </c:pt>
                <c:pt idx="1416">
                  <c:v>-0.248</c:v>
                </c:pt>
                <c:pt idx="1417">
                  <c:v>-0.65500000000000003</c:v>
                </c:pt>
                <c:pt idx="1418">
                  <c:v>-1.593</c:v>
                </c:pt>
                <c:pt idx="1419">
                  <c:v>-1.2010000000000001</c:v>
                </c:pt>
                <c:pt idx="1420">
                  <c:v>-1.702</c:v>
                </c:pt>
                <c:pt idx="1421">
                  <c:v>-1.7569999999999999</c:v>
                </c:pt>
                <c:pt idx="1422">
                  <c:v>-1.419</c:v>
                </c:pt>
                <c:pt idx="1423">
                  <c:v>-1.365</c:v>
                </c:pt>
                <c:pt idx="1424">
                  <c:v>-1.335</c:v>
                </c:pt>
                <c:pt idx="1425">
                  <c:v>-1.5229999999999999</c:v>
                </c:pt>
                <c:pt idx="1426">
                  <c:v>-1.2310000000000001</c:v>
                </c:pt>
                <c:pt idx="1427">
                  <c:v>-0.95799999999999996</c:v>
                </c:pt>
                <c:pt idx="1428">
                  <c:v>-0.61499999999999999</c:v>
                </c:pt>
                <c:pt idx="1429">
                  <c:v>-0.23799999999999999</c:v>
                </c:pt>
                <c:pt idx="1430">
                  <c:v>-1.389</c:v>
                </c:pt>
                <c:pt idx="1431">
                  <c:v>-1.399</c:v>
                </c:pt>
                <c:pt idx="1432">
                  <c:v>-0.72399999999999998</c:v>
                </c:pt>
                <c:pt idx="1433">
                  <c:v>-1.141</c:v>
                </c:pt>
                <c:pt idx="1434">
                  <c:v>-0.75900000000000001</c:v>
                </c:pt>
                <c:pt idx="1435">
                  <c:v>-1.389</c:v>
                </c:pt>
                <c:pt idx="1436">
                  <c:v>-0.71</c:v>
                </c:pt>
                <c:pt idx="1437">
                  <c:v>-1.181</c:v>
                </c:pt>
                <c:pt idx="1438">
                  <c:v>-1.37</c:v>
                </c:pt>
                <c:pt idx="1439">
                  <c:v>-2.0840000000000001</c:v>
                </c:pt>
                <c:pt idx="1440">
                  <c:v>-2.3029999999999999</c:v>
                </c:pt>
                <c:pt idx="1441">
                  <c:v>-0.97299999999999998</c:v>
                </c:pt>
                <c:pt idx="1442">
                  <c:v>-2.0049999999999999</c:v>
                </c:pt>
                <c:pt idx="1443">
                  <c:v>-1.97</c:v>
                </c:pt>
                <c:pt idx="1444">
                  <c:v>-2.68</c:v>
                </c:pt>
                <c:pt idx="1445">
                  <c:v>-1.7470000000000001</c:v>
                </c:pt>
                <c:pt idx="1446">
                  <c:v>-1.603</c:v>
                </c:pt>
                <c:pt idx="1447">
                  <c:v>-1.5580000000000001</c:v>
                </c:pt>
                <c:pt idx="1448">
                  <c:v>-0.81399999999999995</c:v>
                </c:pt>
                <c:pt idx="1449">
                  <c:v>-0.56100000000000005</c:v>
                </c:pt>
                <c:pt idx="1450">
                  <c:v>-0.50600000000000001</c:v>
                </c:pt>
                <c:pt idx="1451">
                  <c:v>-0.33700000000000002</c:v>
                </c:pt>
                <c:pt idx="1452">
                  <c:v>-0.70499999999999996</c:v>
                </c:pt>
                <c:pt idx="1453">
                  <c:v>-0.68500000000000005</c:v>
                </c:pt>
                <c:pt idx="1454">
                  <c:v>-1.385</c:v>
                </c:pt>
                <c:pt idx="1455">
                  <c:v>-1.1459999999999999</c:v>
                </c:pt>
                <c:pt idx="1456">
                  <c:v>-0.104</c:v>
                </c:pt>
                <c:pt idx="1457">
                  <c:v>-0.88800000000000001</c:v>
                </c:pt>
                <c:pt idx="1458">
                  <c:v>-0.92300000000000004</c:v>
                </c:pt>
                <c:pt idx="1459">
                  <c:v>-1.0669999999999999</c:v>
                </c:pt>
                <c:pt idx="1460">
                  <c:v>-0.27300000000000002</c:v>
                </c:pt>
                <c:pt idx="1461">
                  <c:v>-1.2410000000000001</c:v>
                </c:pt>
                <c:pt idx="1462">
                  <c:v>-1.762</c:v>
                </c:pt>
                <c:pt idx="1463">
                  <c:v>-1.345</c:v>
                </c:pt>
                <c:pt idx="1464">
                  <c:v>-0.52100000000000002</c:v>
                </c:pt>
                <c:pt idx="1465">
                  <c:v>-0.23300000000000001</c:v>
                </c:pt>
                <c:pt idx="1466">
                  <c:v>-0.501</c:v>
                </c:pt>
                <c:pt idx="1467">
                  <c:v>-1.4690000000000001</c:v>
                </c:pt>
                <c:pt idx="1468">
                  <c:v>-1.032</c:v>
                </c:pt>
                <c:pt idx="1469">
                  <c:v>-1.161</c:v>
                </c:pt>
                <c:pt idx="1470">
                  <c:v>-0.63</c:v>
                </c:pt>
                <c:pt idx="1471">
                  <c:v>-1.33</c:v>
                </c:pt>
                <c:pt idx="1472">
                  <c:v>-1.32</c:v>
                </c:pt>
                <c:pt idx="1473">
                  <c:v>-1.514</c:v>
                </c:pt>
                <c:pt idx="1474">
                  <c:v>-1.3049999999999999</c:v>
                </c:pt>
                <c:pt idx="1475">
                  <c:v>-1.1120000000000001</c:v>
                </c:pt>
                <c:pt idx="1476">
                  <c:v>-1.484</c:v>
                </c:pt>
                <c:pt idx="1477">
                  <c:v>-1.4039999999999999</c:v>
                </c:pt>
                <c:pt idx="1478">
                  <c:v>-1.2649999999999999</c:v>
                </c:pt>
                <c:pt idx="1479">
                  <c:v>-0.55100000000000005</c:v>
                </c:pt>
                <c:pt idx="1480">
                  <c:v>-0.81899999999999995</c:v>
                </c:pt>
                <c:pt idx="1481">
                  <c:v>-0.82899999999999996</c:v>
                </c:pt>
                <c:pt idx="1482">
                  <c:v>-0.69499999999999995</c:v>
                </c:pt>
                <c:pt idx="1483">
                  <c:v>-0.35199999999999998</c:v>
                </c:pt>
                <c:pt idx="1484">
                  <c:v>-0.184</c:v>
                </c:pt>
                <c:pt idx="1485">
                  <c:v>-0.04</c:v>
                </c:pt>
                <c:pt idx="1486">
                  <c:v>-0.193</c:v>
                </c:pt>
                <c:pt idx="1487">
                  <c:v>-0.91300000000000003</c:v>
                </c:pt>
                <c:pt idx="1488">
                  <c:v>-0.79400000000000004</c:v>
                </c:pt>
                <c:pt idx="1489">
                  <c:v>-1.1910000000000001</c:v>
                </c:pt>
                <c:pt idx="1490">
                  <c:v>-0.80900000000000005</c:v>
                </c:pt>
                <c:pt idx="1491">
                  <c:v>-0.91800000000000004</c:v>
                </c:pt>
                <c:pt idx="1492">
                  <c:v>-1.196</c:v>
                </c:pt>
                <c:pt idx="1493">
                  <c:v>0.13900000000000001</c:v>
                </c:pt>
                <c:pt idx="1494">
                  <c:v>-1.246</c:v>
                </c:pt>
                <c:pt idx="1495">
                  <c:v>-1.4990000000000001</c:v>
                </c:pt>
                <c:pt idx="1496">
                  <c:v>-0.94299999999999995</c:v>
                </c:pt>
                <c:pt idx="1497">
                  <c:v>-0.89800000000000002</c:v>
                </c:pt>
                <c:pt idx="1498">
                  <c:v>-1.2649999999999999</c:v>
                </c:pt>
                <c:pt idx="1499">
                  <c:v>-0.76400000000000001</c:v>
                </c:pt>
                <c:pt idx="1500">
                  <c:v>-1.32</c:v>
                </c:pt>
                <c:pt idx="1501">
                  <c:v>-0.81899999999999995</c:v>
                </c:pt>
                <c:pt idx="1502">
                  <c:v>-0.95799999999999996</c:v>
                </c:pt>
                <c:pt idx="1503">
                  <c:v>-0.32700000000000001</c:v>
                </c:pt>
                <c:pt idx="1504">
                  <c:v>-1.623</c:v>
                </c:pt>
                <c:pt idx="1505">
                  <c:v>-0.27300000000000002</c:v>
                </c:pt>
                <c:pt idx="1506">
                  <c:v>-1.0920000000000001</c:v>
                </c:pt>
                <c:pt idx="1507">
                  <c:v>-2.0739999999999998</c:v>
                </c:pt>
                <c:pt idx="1508">
                  <c:v>2.5000000000000001E-2</c:v>
                </c:pt>
                <c:pt idx="1509">
                  <c:v>-0.501</c:v>
                </c:pt>
                <c:pt idx="1510">
                  <c:v>-0.749</c:v>
                </c:pt>
                <c:pt idx="1511">
                  <c:v>-1.0469999999999999</c:v>
                </c:pt>
                <c:pt idx="1512">
                  <c:v>-1.0920000000000001</c:v>
                </c:pt>
                <c:pt idx="1513">
                  <c:v>-0.54100000000000004</c:v>
                </c:pt>
                <c:pt idx="1514">
                  <c:v>-1.95</c:v>
                </c:pt>
                <c:pt idx="1515">
                  <c:v>-0.91300000000000003</c:v>
                </c:pt>
                <c:pt idx="1516">
                  <c:v>-1.6619999999999999</c:v>
                </c:pt>
                <c:pt idx="1517">
                  <c:v>-0.83899999999999997</c:v>
                </c:pt>
                <c:pt idx="1518">
                  <c:v>-1.2010000000000001</c:v>
                </c:pt>
                <c:pt idx="1519">
                  <c:v>-0.29799999999999999</c:v>
                </c:pt>
                <c:pt idx="1520">
                  <c:v>-2.2530000000000001</c:v>
                </c:pt>
                <c:pt idx="1521">
                  <c:v>-2.1840000000000002</c:v>
                </c:pt>
                <c:pt idx="1522">
                  <c:v>-0.80400000000000005</c:v>
                </c:pt>
                <c:pt idx="1523">
                  <c:v>-0.69</c:v>
                </c:pt>
                <c:pt idx="1524">
                  <c:v>-0.63500000000000001</c:v>
                </c:pt>
                <c:pt idx="1525">
                  <c:v>-0.873</c:v>
                </c:pt>
                <c:pt idx="1526">
                  <c:v>-6.4000000000000001E-2</c:v>
                </c:pt>
                <c:pt idx="1527">
                  <c:v>-0.754</c:v>
                </c:pt>
                <c:pt idx="1528">
                  <c:v>-7.3999999999999996E-2</c:v>
                </c:pt>
                <c:pt idx="1529">
                  <c:v>-1.7569999999999999</c:v>
                </c:pt>
                <c:pt idx="1530">
                  <c:v>-0.47599999999999998</c:v>
                </c:pt>
                <c:pt idx="1531">
                  <c:v>0.42199999999999999</c:v>
                </c:pt>
                <c:pt idx="1532">
                  <c:v>-0.73399999999999999</c:v>
                </c:pt>
                <c:pt idx="1533">
                  <c:v>-0.20300000000000001</c:v>
                </c:pt>
                <c:pt idx="1534">
                  <c:v>-0.41699999999999998</c:v>
                </c:pt>
                <c:pt idx="1535">
                  <c:v>-0.58099999999999996</c:v>
                </c:pt>
                <c:pt idx="1536">
                  <c:v>-0.51100000000000001</c:v>
                </c:pt>
                <c:pt idx="1537">
                  <c:v>0.11899999999999999</c:v>
                </c:pt>
                <c:pt idx="1538">
                  <c:v>-0.41199999999999998</c:v>
                </c:pt>
                <c:pt idx="1539">
                  <c:v>-0.53600000000000003</c:v>
                </c:pt>
                <c:pt idx="1540">
                  <c:v>-1.246</c:v>
                </c:pt>
                <c:pt idx="1541">
                  <c:v>-0.97299999999999998</c:v>
                </c:pt>
                <c:pt idx="1542">
                  <c:v>-0.77400000000000002</c:v>
                </c:pt>
                <c:pt idx="1543">
                  <c:v>-1.5229999999999999</c:v>
                </c:pt>
                <c:pt idx="1544">
                  <c:v>-0.17399999999999999</c:v>
                </c:pt>
                <c:pt idx="1545">
                  <c:v>-0.47599999999999998</c:v>
                </c:pt>
                <c:pt idx="1546">
                  <c:v>-0.129</c:v>
                </c:pt>
                <c:pt idx="1547">
                  <c:v>0.35199999999999998</c:v>
                </c:pt>
                <c:pt idx="1548">
                  <c:v>-0.05</c:v>
                </c:pt>
                <c:pt idx="1549">
                  <c:v>0.41699999999999998</c:v>
                </c:pt>
                <c:pt idx="1550">
                  <c:v>0.73499999999999999</c:v>
                </c:pt>
                <c:pt idx="1551">
                  <c:v>-0.66500000000000004</c:v>
                </c:pt>
                <c:pt idx="1552">
                  <c:v>-0.39200000000000002</c:v>
                </c:pt>
                <c:pt idx="1553">
                  <c:v>-1.161</c:v>
                </c:pt>
                <c:pt idx="1554">
                  <c:v>-1.4139999999999999</c:v>
                </c:pt>
                <c:pt idx="1555">
                  <c:v>-1.097</c:v>
                </c:pt>
                <c:pt idx="1556">
                  <c:v>-1.7569999999999999</c:v>
                </c:pt>
                <c:pt idx="1557">
                  <c:v>-1.33</c:v>
                </c:pt>
                <c:pt idx="1558">
                  <c:v>-1.2749999999999999</c:v>
                </c:pt>
                <c:pt idx="1559">
                  <c:v>-0.65500000000000003</c:v>
                </c:pt>
                <c:pt idx="1560">
                  <c:v>0.11899999999999999</c:v>
                </c:pt>
                <c:pt idx="1561">
                  <c:v>-0.53100000000000003</c:v>
                </c:pt>
                <c:pt idx="1562">
                  <c:v>-0.68500000000000005</c:v>
                </c:pt>
                <c:pt idx="1563">
                  <c:v>-0.68</c:v>
                </c:pt>
                <c:pt idx="1564">
                  <c:v>-0.28299999999999997</c:v>
                </c:pt>
                <c:pt idx="1565">
                  <c:v>-0.38200000000000001</c:v>
                </c:pt>
                <c:pt idx="1566">
                  <c:v>-1.504</c:v>
                </c:pt>
                <c:pt idx="1567">
                  <c:v>-0.80400000000000005</c:v>
                </c:pt>
                <c:pt idx="1568">
                  <c:v>-0.75900000000000001</c:v>
                </c:pt>
                <c:pt idx="1569">
                  <c:v>-1.677</c:v>
                </c:pt>
                <c:pt idx="1570">
                  <c:v>-1.633</c:v>
                </c:pt>
                <c:pt idx="1571">
                  <c:v>-1.6619999999999999</c:v>
                </c:pt>
                <c:pt idx="1572">
                  <c:v>-2.1190000000000002</c:v>
                </c:pt>
                <c:pt idx="1573">
                  <c:v>-1.613</c:v>
                </c:pt>
                <c:pt idx="1574">
                  <c:v>-2.0299999999999998</c:v>
                </c:pt>
                <c:pt idx="1575">
                  <c:v>-2.2480000000000002</c:v>
                </c:pt>
                <c:pt idx="1576">
                  <c:v>-1.6479999999999999</c:v>
                </c:pt>
                <c:pt idx="1577">
                  <c:v>-1.5880000000000001</c:v>
                </c:pt>
                <c:pt idx="1578">
                  <c:v>-1.494</c:v>
                </c:pt>
                <c:pt idx="1579">
                  <c:v>-1.742</c:v>
                </c:pt>
                <c:pt idx="1580">
                  <c:v>-1.2210000000000001</c:v>
                </c:pt>
                <c:pt idx="1581">
                  <c:v>-0.67</c:v>
                </c:pt>
                <c:pt idx="1582">
                  <c:v>-1.161</c:v>
                </c:pt>
                <c:pt idx="1583">
                  <c:v>-0.82399999999999995</c:v>
                </c:pt>
                <c:pt idx="1584">
                  <c:v>-0.68</c:v>
                </c:pt>
                <c:pt idx="1585">
                  <c:v>-0.80900000000000005</c:v>
                </c:pt>
                <c:pt idx="1586">
                  <c:v>-1.087</c:v>
                </c:pt>
                <c:pt idx="1587">
                  <c:v>-0.78400000000000003</c:v>
                </c:pt>
                <c:pt idx="1588">
                  <c:v>-1.7669999999999999</c:v>
                </c:pt>
                <c:pt idx="1589">
                  <c:v>-1.077</c:v>
                </c:pt>
                <c:pt idx="1590">
                  <c:v>-1.702</c:v>
                </c:pt>
                <c:pt idx="1591">
                  <c:v>-1.5189999999999999</c:v>
                </c:pt>
                <c:pt idx="1592">
                  <c:v>-1.34</c:v>
                </c:pt>
                <c:pt idx="1593">
                  <c:v>-0.96299999999999997</c:v>
                </c:pt>
                <c:pt idx="1594">
                  <c:v>-0.88800000000000001</c:v>
                </c:pt>
                <c:pt idx="1595">
                  <c:v>-1.4690000000000001</c:v>
                </c:pt>
                <c:pt idx="1596">
                  <c:v>-1.3939999999999999</c:v>
                </c:pt>
                <c:pt idx="1597">
                  <c:v>-0.68500000000000005</c:v>
                </c:pt>
                <c:pt idx="1598">
                  <c:v>-1.1859999999999999</c:v>
                </c:pt>
                <c:pt idx="1599">
                  <c:v>-0.33200000000000002</c:v>
                </c:pt>
                <c:pt idx="1600">
                  <c:v>-0.92800000000000005</c:v>
                </c:pt>
                <c:pt idx="1601">
                  <c:v>-1.181</c:v>
                </c:pt>
                <c:pt idx="1602">
                  <c:v>-0.83399999999999996</c:v>
                </c:pt>
                <c:pt idx="1603">
                  <c:v>-1.389</c:v>
                </c:pt>
                <c:pt idx="1604">
                  <c:v>-1.623</c:v>
                </c:pt>
                <c:pt idx="1605">
                  <c:v>-0.69</c:v>
                </c:pt>
                <c:pt idx="1606">
                  <c:v>-0.437</c:v>
                </c:pt>
                <c:pt idx="1607">
                  <c:v>-1.464</c:v>
                </c:pt>
                <c:pt idx="1608">
                  <c:v>-1.325</c:v>
                </c:pt>
                <c:pt idx="1609">
                  <c:v>-1.484</c:v>
                </c:pt>
                <c:pt idx="1610">
                  <c:v>-1.538</c:v>
                </c:pt>
                <c:pt idx="1611">
                  <c:v>-0.68500000000000005</c:v>
                </c:pt>
                <c:pt idx="1612">
                  <c:v>-1.6719999999999999</c:v>
                </c:pt>
                <c:pt idx="1613">
                  <c:v>-1.1659999999999999</c:v>
                </c:pt>
                <c:pt idx="1614">
                  <c:v>-1.8260000000000001</c:v>
                </c:pt>
                <c:pt idx="1615">
                  <c:v>-1.6919999999999999</c:v>
                </c:pt>
                <c:pt idx="1616">
                  <c:v>-2</c:v>
                </c:pt>
                <c:pt idx="1617">
                  <c:v>-2.2330000000000001</c:v>
                </c:pt>
                <c:pt idx="1618">
                  <c:v>-2.0590000000000002</c:v>
                </c:pt>
                <c:pt idx="1619">
                  <c:v>-1.677</c:v>
                </c:pt>
                <c:pt idx="1620">
                  <c:v>-1.33</c:v>
                </c:pt>
                <c:pt idx="1621">
                  <c:v>-2.1640000000000001</c:v>
                </c:pt>
                <c:pt idx="1622">
                  <c:v>-2.2730000000000001</c:v>
                </c:pt>
                <c:pt idx="1623">
                  <c:v>-0.93799999999999994</c:v>
                </c:pt>
                <c:pt idx="1624">
                  <c:v>-0.82899999999999996</c:v>
                </c:pt>
                <c:pt idx="1625">
                  <c:v>-0.75900000000000001</c:v>
                </c:pt>
                <c:pt idx="1626">
                  <c:v>-1.226</c:v>
                </c:pt>
                <c:pt idx="1627">
                  <c:v>-1.117</c:v>
                </c:pt>
                <c:pt idx="1628">
                  <c:v>-1.1120000000000001</c:v>
                </c:pt>
                <c:pt idx="1629">
                  <c:v>-2.1739999999999999</c:v>
                </c:pt>
                <c:pt idx="1630">
                  <c:v>-1.444</c:v>
                </c:pt>
                <c:pt idx="1631">
                  <c:v>-0.99199999999999999</c:v>
                </c:pt>
                <c:pt idx="1632">
                  <c:v>-1.5980000000000001</c:v>
                </c:pt>
                <c:pt idx="1633">
                  <c:v>-1.052</c:v>
                </c:pt>
                <c:pt idx="1634">
                  <c:v>-1.002</c:v>
                </c:pt>
                <c:pt idx="1635">
                  <c:v>-1.2849999999999999</c:v>
                </c:pt>
                <c:pt idx="1636">
                  <c:v>-1.7170000000000001</c:v>
                </c:pt>
                <c:pt idx="1637">
                  <c:v>-1.335</c:v>
                </c:pt>
                <c:pt idx="1638">
                  <c:v>-0.82899999999999996</c:v>
                </c:pt>
                <c:pt idx="1639">
                  <c:v>-0.154</c:v>
                </c:pt>
                <c:pt idx="1640">
                  <c:v>-1.022</c:v>
                </c:pt>
                <c:pt idx="1641">
                  <c:v>-1.409</c:v>
                </c:pt>
                <c:pt idx="1642">
                  <c:v>-1.31</c:v>
                </c:pt>
                <c:pt idx="1643">
                  <c:v>-0.92800000000000005</c:v>
                </c:pt>
                <c:pt idx="1644">
                  <c:v>-1.528</c:v>
                </c:pt>
                <c:pt idx="1645">
                  <c:v>-1.26</c:v>
                </c:pt>
                <c:pt idx="1646">
                  <c:v>-0.78400000000000003</c:v>
                </c:pt>
                <c:pt idx="1647">
                  <c:v>-2.6749999999999998</c:v>
                </c:pt>
                <c:pt idx="1648">
                  <c:v>-1.052</c:v>
                </c:pt>
                <c:pt idx="1649">
                  <c:v>-0.39700000000000002</c:v>
                </c:pt>
                <c:pt idx="1650">
                  <c:v>-9.4E-2</c:v>
                </c:pt>
                <c:pt idx="1651">
                  <c:v>-2.0590000000000002</c:v>
                </c:pt>
                <c:pt idx="1652">
                  <c:v>-2.2530000000000001</c:v>
                </c:pt>
                <c:pt idx="1653">
                  <c:v>-0.193</c:v>
                </c:pt>
                <c:pt idx="1654">
                  <c:v>-0.41199999999999998</c:v>
                </c:pt>
                <c:pt idx="1655">
                  <c:v>-0.442</c:v>
                </c:pt>
                <c:pt idx="1656">
                  <c:v>-0.313</c:v>
                </c:pt>
                <c:pt idx="1657">
                  <c:v>-0.189</c:v>
                </c:pt>
                <c:pt idx="1658">
                  <c:v>-0.75900000000000001</c:v>
                </c:pt>
                <c:pt idx="1659">
                  <c:v>-0.23300000000000001</c:v>
                </c:pt>
                <c:pt idx="1660">
                  <c:v>0.83899999999999997</c:v>
                </c:pt>
                <c:pt idx="1661">
                  <c:v>1.141</c:v>
                </c:pt>
                <c:pt idx="1662">
                  <c:v>8.8999999999999996E-2</c:v>
                </c:pt>
                <c:pt idx="1663">
                  <c:v>-0.21299999999999999</c:v>
                </c:pt>
                <c:pt idx="1664">
                  <c:v>-0.65500000000000003</c:v>
                </c:pt>
                <c:pt idx="1665">
                  <c:v>-0.501</c:v>
                </c:pt>
                <c:pt idx="1666">
                  <c:v>-0.98799999999999999</c:v>
                </c:pt>
                <c:pt idx="1667">
                  <c:v>-0.66500000000000004</c:v>
                </c:pt>
                <c:pt idx="1668">
                  <c:v>-0.81399999999999995</c:v>
                </c:pt>
                <c:pt idx="1669">
                  <c:v>-0.75900000000000001</c:v>
                </c:pt>
                <c:pt idx="1670">
                  <c:v>0.13400000000000001</c:v>
                </c:pt>
                <c:pt idx="1671">
                  <c:v>-1.5680000000000001</c:v>
                </c:pt>
                <c:pt idx="1672">
                  <c:v>-1.5880000000000001</c:v>
                </c:pt>
                <c:pt idx="1673">
                  <c:v>-0.96799999999999997</c:v>
                </c:pt>
                <c:pt idx="1674">
                  <c:v>-2.3170000000000002</c:v>
                </c:pt>
                <c:pt idx="1675">
                  <c:v>-1.7070000000000001</c:v>
                </c:pt>
                <c:pt idx="1676">
                  <c:v>-0.64500000000000002</c:v>
                </c:pt>
                <c:pt idx="1677">
                  <c:v>-0.73899999999999999</c:v>
                </c:pt>
                <c:pt idx="1678">
                  <c:v>-1.4339999999999999</c:v>
                </c:pt>
                <c:pt idx="1679">
                  <c:v>-1.35</c:v>
                </c:pt>
                <c:pt idx="1680">
                  <c:v>-1.33</c:v>
                </c:pt>
                <c:pt idx="1681">
                  <c:v>-1.2110000000000001</c:v>
                </c:pt>
                <c:pt idx="1682">
                  <c:v>-1.0669999999999999</c:v>
                </c:pt>
                <c:pt idx="1683">
                  <c:v>-1.2949999999999999</c:v>
                </c:pt>
                <c:pt idx="1684">
                  <c:v>-1.141</c:v>
                </c:pt>
                <c:pt idx="1685">
                  <c:v>-0.69499999999999995</c:v>
                </c:pt>
                <c:pt idx="1686">
                  <c:v>-0.33200000000000002</c:v>
                </c:pt>
                <c:pt idx="1687">
                  <c:v>-1.454</c:v>
                </c:pt>
                <c:pt idx="1688">
                  <c:v>-1.4490000000000001</c:v>
                </c:pt>
                <c:pt idx="1689">
                  <c:v>-1.161</c:v>
                </c:pt>
                <c:pt idx="1690">
                  <c:v>-1.633</c:v>
                </c:pt>
                <c:pt idx="1691">
                  <c:v>-1.901</c:v>
                </c:pt>
                <c:pt idx="1692">
                  <c:v>-1.4690000000000001</c:v>
                </c:pt>
                <c:pt idx="1693">
                  <c:v>-1.6180000000000001</c:v>
                </c:pt>
                <c:pt idx="1694">
                  <c:v>-1.26</c:v>
                </c:pt>
                <c:pt idx="1695">
                  <c:v>-0.754</c:v>
                </c:pt>
                <c:pt idx="1696">
                  <c:v>-1.623</c:v>
                </c:pt>
                <c:pt idx="1697">
                  <c:v>-2.0840000000000001</c:v>
                </c:pt>
                <c:pt idx="1698">
                  <c:v>-1.5980000000000001</c:v>
                </c:pt>
                <c:pt idx="1699">
                  <c:v>-1.7769999999999999</c:v>
                </c:pt>
                <c:pt idx="1700">
                  <c:v>-1.7070000000000001</c:v>
                </c:pt>
                <c:pt idx="1701">
                  <c:v>-1.4139999999999999</c:v>
                </c:pt>
                <c:pt idx="1702">
                  <c:v>-1.494</c:v>
                </c:pt>
                <c:pt idx="1703">
                  <c:v>-0.92300000000000004</c:v>
                </c:pt>
                <c:pt idx="1704">
                  <c:v>-1.6619999999999999</c:v>
                </c:pt>
                <c:pt idx="1705">
                  <c:v>-0.223</c:v>
                </c:pt>
                <c:pt idx="1706">
                  <c:v>-0.26300000000000001</c:v>
                </c:pt>
                <c:pt idx="1707">
                  <c:v>-1.6379999999999999</c:v>
                </c:pt>
                <c:pt idx="1708">
                  <c:v>-1.325</c:v>
                </c:pt>
                <c:pt idx="1709">
                  <c:v>-1.474</c:v>
                </c:pt>
                <c:pt idx="1710">
                  <c:v>-0.67500000000000004</c:v>
                </c:pt>
                <c:pt idx="1711">
                  <c:v>-0.85399999999999998</c:v>
                </c:pt>
                <c:pt idx="1712">
                  <c:v>-0.65500000000000003</c:v>
                </c:pt>
                <c:pt idx="1713">
                  <c:v>-0.873</c:v>
                </c:pt>
                <c:pt idx="1714">
                  <c:v>-0.49099999999999999</c:v>
                </c:pt>
                <c:pt idx="1715">
                  <c:v>-1.1659999999999999</c:v>
                </c:pt>
                <c:pt idx="1716">
                  <c:v>-1.385</c:v>
                </c:pt>
                <c:pt idx="1717">
                  <c:v>-1.5629999999999999</c:v>
                </c:pt>
                <c:pt idx="1718">
                  <c:v>-1.7769999999999999</c:v>
                </c:pt>
                <c:pt idx="1719">
                  <c:v>-0.94799999999999995</c:v>
                </c:pt>
                <c:pt idx="1720">
                  <c:v>-0.92800000000000005</c:v>
                </c:pt>
                <c:pt idx="1721">
                  <c:v>-0.73399999999999999</c:v>
                </c:pt>
                <c:pt idx="1722">
                  <c:v>-0.48099999999999998</c:v>
                </c:pt>
                <c:pt idx="1723">
                  <c:v>-1.409</c:v>
                </c:pt>
                <c:pt idx="1724">
                  <c:v>-1.2509999999999999</c:v>
                </c:pt>
                <c:pt idx="1725">
                  <c:v>-0.67500000000000004</c:v>
                </c:pt>
                <c:pt idx="1726">
                  <c:v>-0.46100000000000002</c:v>
                </c:pt>
                <c:pt idx="1727">
                  <c:v>-1.27</c:v>
                </c:pt>
                <c:pt idx="1728">
                  <c:v>-0.83899999999999997</c:v>
                </c:pt>
                <c:pt idx="1729">
                  <c:v>-0.44700000000000001</c:v>
                </c:pt>
                <c:pt idx="1730">
                  <c:v>-0.36199999999999999</c:v>
                </c:pt>
                <c:pt idx="1731">
                  <c:v>-1.2949999999999999</c:v>
                </c:pt>
                <c:pt idx="1732">
                  <c:v>-1.226</c:v>
                </c:pt>
                <c:pt idx="1733">
                  <c:v>-1.6080000000000001</c:v>
                </c:pt>
                <c:pt idx="1734">
                  <c:v>-1.881</c:v>
                </c:pt>
                <c:pt idx="1735">
                  <c:v>-1.593</c:v>
                </c:pt>
                <c:pt idx="1736">
                  <c:v>-2.02</c:v>
                </c:pt>
                <c:pt idx="1737">
                  <c:v>-1.5580000000000001</c:v>
                </c:pt>
                <c:pt idx="1738">
                  <c:v>-9.9000000000000005E-2</c:v>
                </c:pt>
                <c:pt idx="1739">
                  <c:v>-3.5000000000000003E-2</c:v>
                </c:pt>
                <c:pt idx="1740">
                  <c:v>-0.52600000000000002</c:v>
                </c:pt>
                <c:pt idx="1741">
                  <c:v>-0.39200000000000002</c:v>
                </c:pt>
                <c:pt idx="1742">
                  <c:v>-1.2549999999999999</c:v>
                </c:pt>
                <c:pt idx="1743">
                  <c:v>-0.59499999999999997</c:v>
                </c:pt>
                <c:pt idx="1744">
                  <c:v>-0.93799999999999994</c:v>
                </c:pt>
                <c:pt idx="1745">
                  <c:v>-0.94299999999999995</c:v>
                </c:pt>
                <c:pt idx="1746">
                  <c:v>-0.51600000000000001</c:v>
                </c:pt>
                <c:pt idx="1747">
                  <c:v>-0.61499999999999999</c:v>
                </c:pt>
                <c:pt idx="1748">
                  <c:v>-1.0920000000000001</c:v>
                </c:pt>
                <c:pt idx="1749">
                  <c:v>-1.141</c:v>
                </c:pt>
                <c:pt idx="1750">
                  <c:v>-1.4339999999999999</c:v>
                </c:pt>
                <c:pt idx="1751">
                  <c:v>-1.5429999999999999</c:v>
                </c:pt>
                <c:pt idx="1752">
                  <c:v>-1.3939999999999999</c:v>
                </c:pt>
                <c:pt idx="1753">
                  <c:v>-1.1759999999999999</c:v>
                </c:pt>
                <c:pt idx="1754">
                  <c:v>-2</c:v>
                </c:pt>
                <c:pt idx="1755">
                  <c:v>-0.62</c:v>
                </c:pt>
                <c:pt idx="1756">
                  <c:v>-1.5629999999999999</c:v>
                </c:pt>
                <c:pt idx="1757">
                  <c:v>-0.65</c:v>
                </c:pt>
                <c:pt idx="1758">
                  <c:v>-1.5580000000000001</c:v>
                </c:pt>
                <c:pt idx="1759">
                  <c:v>-1.0269999999999999</c:v>
                </c:pt>
                <c:pt idx="1760">
                  <c:v>-0.61499999999999999</c:v>
                </c:pt>
                <c:pt idx="1761">
                  <c:v>-1.643</c:v>
                </c:pt>
                <c:pt idx="1762">
                  <c:v>-0.63500000000000001</c:v>
                </c:pt>
                <c:pt idx="1763">
                  <c:v>-0.71</c:v>
                </c:pt>
                <c:pt idx="1764">
                  <c:v>-1.7270000000000001</c:v>
                </c:pt>
                <c:pt idx="1765">
                  <c:v>-1.4790000000000001</c:v>
                </c:pt>
                <c:pt idx="1766">
                  <c:v>-1.1859999999999999</c:v>
                </c:pt>
                <c:pt idx="1767">
                  <c:v>-1.7669999999999999</c:v>
                </c:pt>
                <c:pt idx="1768">
                  <c:v>-1.504</c:v>
                </c:pt>
                <c:pt idx="1769">
                  <c:v>-1.052</c:v>
                </c:pt>
                <c:pt idx="1770">
                  <c:v>-0.88300000000000001</c:v>
                </c:pt>
                <c:pt idx="1771">
                  <c:v>-0.91800000000000004</c:v>
                </c:pt>
                <c:pt idx="1772">
                  <c:v>-0.81899999999999995</c:v>
                </c:pt>
                <c:pt idx="1773">
                  <c:v>-0.72399999999999998</c:v>
                </c:pt>
                <c:pt idx="1774">
                  <c:v>-0.34200000000000003</c:v>
                </c:pt>
                <c:pt idx="1775">
                  <c:v>-1.355</c:v>
                </c:pt>
                <c:pt idx="1776">
                  <c:v>-1.9159999999999999</c:v>
                </c:pt>
                <c:pt idx="1777">
                  <c:v>-1.911</c:v>
                </c:pt>
                <c:pt idx="1778">
                  <c:v>-2.9279999999999999</c:v>
                </c:pt>
                <c:pt idx="1779">
                  <c:v>-1.5529999999999999</c:v>
                </c:pt>
                <c:pt idx="1780">
                  <c:v>-1.772</c:v>
                </c:pt>
                <c:pt idx="1781">
                  <c:v>-1.9550000000000001</c:v>
                </c:pt>
                <c:pt idx="1782">
                  <c:v>-2.2629999999999999</c:v>
                </c:pt>
                <c:pt idx="1783">
                  <c:v>-2.948</c:v>
                </c:pt>
                <c:pt idx="1784">
                  <c:v>-2.0449999999999999</c:v>
                </c:pt>
                <c:pt idx="1785">
                  <c:v>-1.583</c:v>
                </c:pt>
                <c:pt idx="1786">
                  <c:v>-1.5580000000000001</c:v>
                </c:pt>
                <c:pt idx="1787">
                  <c:v>-2.9729999999999999</c:v>
                </c:pt>
                <c:pt idx="1788">
                  <c:v>-2.2679999999999998</c:v>
                </c:pt>
                <c:pt idx="1789">
                  <c:v>-1.5780000000000001</c:v>
                </c:pt>
                <c:pt idx="1790">
                  <c:v>-2.2829999999999999</c:v>
                </c:pt>
                <c:pt idx="1791">
                  <c:v>-2.4860000000000002</c:v>
                </c:pt>
                <c:pt idx="1792">
                  <c:v>-1.702</c:v>
                </c:pt>
                <c:pt idx="1793">
                  <c:v>-2.4860000000000002</c:v>
                </c:pt>
                <c:pt idx="1794">
                  <c:v>-2.3919999999999999</c:v>
                </c:pt>
                <c:pt idx="1795">
                  <c:v>-1.345</c:v>
                </c:pt>
                <c:pt idx="1796">
                  <c:v>-1.38</c:v>
                </c:pt>
                <c:pt idx="1797">
                  <c:v>-0.72899999999999998</c:v>
                </c:pt>
                <c:pt idx="1798">
                  <c:v>-1.3149999999999999</c:v>
                </c:pt>
                <c:pt idx="1799">
                  <c:v>-1.6970000000000001</c:v>
                </c:pt>
                <c:pt idx="1800">
                  <c:v>-2.1040000000000001</c:v>
                </c:pt>
                <c:pt idx="1801">
                  <c:v>-2.02</c:v>
                </c:pt>
                <c:pt idx="1802">
                  <c:v>-1.9550000000000001</c:v>
                </c:pt>
                <c:pt idx="1803">
                  <c:v>-2.581</c:v>
                </c:pt>
                <c:pt idx="1804">
                  <c:v>-2.2879999999999998</c:v>
                </c:pt>
                <c:pt idx="1805">
                  <c:v>-2.0049999999999999</c:v>
                </c:pt>
                <c:pt idx="1806">
                  <c:v>-1.8160000000000001</c:v>
                </c:pt>
                <c:pt idx="1807">
                  <c:v>-2.625</c:v>
                </c:pt>
                <c:pt idx="1808">
                  <c:v>-1.6279999999999999</c:v>
                </c:pt>
                <c:pt idx="1809">
                  <c:v>-1.2509999999999999</c:v>
                </c:pt>
                <c:pt idx="1810">
                  <c:v>-2.4119999999999999</c:v>
                </c:pt>
                <c:pt idx="1811">
                  <c:v>-1.1120000000000001</c:v>
                </c:pt>
                <c:pt idx="1812">
                  <c:v>-0.92800000000000005</c:v>
                </c:pt>
                <c:pt idx="1813">
                  <c:v>-0.72399999999999998</c:v>
                </c:pt>
                <c:pt idx="1814">
                  <c:v>-0.91300000000000003</c:v>
                </c:pt>
                <c:pt idx="1815">
                  <c:v>-2.0739999999999998</c:v>
                </c:pt>
                <c:pt idx="1816">
                  <c:v>-1.95</c:v>
                </c:pt>
                <c:pt idx="1817">
                  <c:v>-1.1759999999999999</c:v>
                </c:pt>
                <c:pt idx="1818">
                  <c:v>-1.1120000000000001</c:v>
                </c:pt>
                <c:pt idx="1819">
                  <c:v>-1.5880000000000001</c:v>
                </c:pt>
                <c:pt idx="1820">
                  <c:v>-1.0920000000000001</c:v>
                </c:pt>
                <c:pt idx="1821">
                  <c:v>-0.67500000000000004</c:v>
                </c:pt>
                <c:pt idx="1822">
                  <c:v>-1.141</c:v>
                </c:pt>
                <c:pt idx="1823">
                  <c:v>-0.78400000000000003</c:v>
                </c:pt>
                <c:pt idx="1824">
                  <c:v>-1.196</c:v>
                </c:pt>
                <c:pt idx="1825">
                  <c:v>-0.86299999999999999</c:v>
                </c:pt>
                <c:pt idx="1826">
                  <c:v>-1.1559999999999999</c:v>
                </c:pt>
                <c:pt idx="1827">
                  <c:v>-0.77900000000000003</c:v>
                </c:pt>
                <c:pt idx="1828">
                  <c:v>-4.4999999999999998E-2</c:v>
                </c:pt>
                <c:pt idx="1829">
                  <c:v>-0.86299999999999999</c:v>
                </c:pt>
                <c:pt idx="1830">
                  <c:v>-1.7769999999999999</c:v>
                </c:pt>
                <c:pt idx="1831">
                  <c:v>-3.2109999999999999</c:v>
                </c:pt>
                <c:pt idx="1832">
                  <c:v>-0.92800000000000005</c:v>
                </c:pt>
                <c:pt idx="1833">
                  <c:v>-0.97299999999999998</c:v>
                </c:pt>
                <c:pt idx="1834">
                  <c:v>-0.55600000000000005</c:v>
                </c:pt>
                <c:pt idx="1835">
                  <c:v>-1.1259999999999999</c:v>
                </c:pt>
                <c:pt idx="1836">
                  <c:v>-1.871</c:v>
                </c:pt>
                <c:pt idx="1837">
                  <c:v>-1.504</c:v>
                </c:pt>
                <c:pt idx="1838">
                  <c:v>-2.456</c:v>
                </c:pt>
                <c:pt idx="1839">
                  <c:v>-1.742</c:v>
                </c:pt>
                <c:pt idx="1840">
                  <c:v>-1.389</c:v>
                </c:pt>
                <c:pt idx="1841">
                  <c:v>-1.514</c:v>
                </c:pt>
                <c:pt idx="1842">
                  <c:v>-1.9950000000000001</c:v>
                </c:pt>
                <c:pt idx="1843">
                  <c:v>-1.7370000000000001</c:v>
                </c:pt>
                <c:pt idx="1844">
                  <c:v>-2.2229999999999999</c:v>
                </c:pt>
                <c:pt idx="1845">
                  <c:v>-2.1190000000000002</c:v>
                </c:pt>
                <c:pt idx="1846">
                  <c:v>-2.6150000000000002</c:v>
                </c:pt>
                <c:pt idx="1847">
                  <c:v>-2.71</c:v>
                </c:pt>
                <c:pt idx="1848">
                  <c:v>-3.1909999999999998</c:v>
                </c:pt>
                <c:pt idx="1849">
                  <c:v>-2.4220000000000002</c:v>
                </c:pt>
                <c:pt idx="1850">
                  <c:v>-2.2679999999999998</c:v>
                </c:pt>
                <c:pt idx="1851">
                  <c:v>-2.1139999999999999</c:v>
                </c:pt>
                <c:pt idx="1852">
                  <c:v>-1.6080000000000001</c:v>
                </c:pt>
                <c:pt idx="1853">
                  <c:v>-2.0790000000000002</c:v>
                </c:pt>
                <c:pt idx="1854">
                  <c:v>-1.31</c:v>
                </c:pt>
                <c:pt idx="1855">
                  <c:v>-2.3969999999999998</c:v>
                </c:pt>
                <c:pt idx="1856">
                  <c:v>-1.925</c:v>
                </c:pt>
                <c:pt idx="1857">
                  <c:v>-1.538</c:v>
                </c:pt>
                <c:pt idx="1858">
                  <c:v>-1.4339999999999999</c:v>
                </c:pt>
                <c:pt idx="1859">
                  <c:v>-0.89300000000000002</c:v>
                </c:pt>
                <c:pt idx="1860">
                  <c:v>-1.5429999999999999</c:v>
                </c:pt>
                <c:pt idx="1861">
                  <c:v>-0.59099999999999997</c:v>
                </c:pt>
                <c:pt idx="1862">
                  <c:v>-1.444</c:v>
                </c:pt>
                <c:pt idx="1863">
                  <c:v>-0.63500000000000001</c:v>
                </c:pt>
                <c:pt idx="1864">
                  <c:v>-0.72899999999999998</c:v>
                </c:pt>
                <c:pt idx="1865">
                  <c:v>-0.16400000000000001</c:v>
                </c:pt>
                <c:pt idx="1866">
                  <c:v>-1.528</c:v>
                </c:pt>
                <c:pt idx="1867">
                  <c:v>-0.70499999999999996</c:v>
                </c:pt>
                <c:pt idx="1868">
                  <c:v>-1.2210000000000001</c:v>
                </c:pt>
                <c:pt idx="1869">
                  <c:v>-1.7070000000000001</c:v>
                </c:pt>
                <c:pt idx="1870">
                  <c:v>-1.4239999999999999</c:v>
                </c:pt>
                <c:pt idx="1871">
                  <c:v>-1.0169999999999999</c:v>
                </c:pt>
                <c:pt idx="1872">
                  <c:v>-1.087</c:v>
                </c:pt>
                <c:pt idx="1873">
                  <c:v>-1.1220000000000001</c:v>
                </c:pt>
                <c:pt idx="1874">
                  <c:v>-1.7170000000000001</c:v>
                </c:pt>
                <c:pt idx="1875">
                  <c:v>-1.7070000000000001</c:v>
                </c:pt>
                <c:pt idx="1876">
                  <c:v>-1.7470000000000001</c:v>
                </c:pt>
                <c:pt idx="1877">
                  <c:v>-2.1139999999999999</c:v>
                </c:pt>
                <c:pt idx="1878">
                  <c:v>-1.9550000000000001</c:v>
                </c:pt>
                <c:pt idx="1879">
                  <c:v>-1.504</c:v>
                </c:pt>
                <c:pt idx="1880">
                  <c:v>-1.206</c:v>
                </c:pt>
                <c:pt idx="1881">
                  <c:v>-0.88800000000000001</c:v>
                </c:pt>
                <c:pt idx="1882">
                  <c:v>-1.7909999999999999</c:v>
                </c:pt>
                <c:pt idx="1883">
                  <c:v>-1.27</c:v>
                </c:pt>
                <c:pt idx="1884">
                  <c:v>-0.04</c:v>
                </c:pt>
                <c:pt idx="1885">
                  <c:v>0.03</c:v>
                </c:pt>
                <c:pt idx="1886">
                  <c:v>0.42699999999999999</c:v>
                </c:pt>
                <c:pt idx="1887">
                  <c:v>-0.432</c:v>
                </c:pt>
                <c:pt idx="1888">
                  <c:v>-0.92300000000000004</c:v>
                </c:pt>
                <c:pt idx="1889">
                  <c:v>-0.79400000000000004</c:v>
                </c:pt>
                <c:pt idx="1890">
                  <c:v>-1.117</c:v>
                </c:pt>
                <c:pt idx="1891">
                  <c:v>-0.80900000000000005</c:v>
                </c:pt>
                <c:pt idx="1892">
                  <c:v>-2.069</c:v>
                </c:pt>
                <c:pt idx="1893">
                  <c:v>-0.76900000000000002</c:v>
                </c:pt>
                <c:pt idx="1894">
                  <c:v>-1.171</c:v>
                </c:pt>
                <c:pt idx="1895">
                  <c:v>-1.494</c:v>
                </c:pt>
                <c:pt idx="1896">
                  <c:v>-1.5529999999999999</c:v>
                </c:pt>
                <c:pt idx="1897">
                  <c:v>-1.1259999999999999</c:v>
                </c:pt>
                <c:pt idx="1898">
                  <c:v>-1.35</c:v>
                </c:pt>
                <c:pt idx="1899">
                  <c:v>-1.28</c:v>
                </c:pt>
                <c:pt idx="1900">
                  <c:v>-1.0620000000000001</c:v>
                </c:pt>
                <c:pt idx="1901">
                  <c:v>-0.61499999999999999</c:v>
                </c:pt>
                <c:pt idx="1902">
                  <c:v>-0.34699999999999998</c:v>
                </c:pt>
                <c:pt idx="1903">
                  <c:v>0.35699999999999998</c:v>
                </c:pt>
                <c:pt idx="1904">
                  <c:v>-0.313</c:v>
                </c:pt>
                <c:pt idx="1905">
                  <c:v>-0.28799999999999998</c:v>
                </c:pt>
                <c:pt idx="1906">
                  <c:v>-1.5580000000000001</c:v>
                </c:pt>
                <c:pt idx="1907">
                  <c:v>-0.65500000000000003</c:v>
                </c:pt>
                <c:pt idx="1908">
                  <c:v>-0.57099999999999995</c:v>
                </c:pt>
                <c:pt idx="1909">
                  <c:v>-0.23799999999999999</c:v>
                </c:pt>
                <c:pt idx="1910">
                  <c:v>-0.63</c:v>
                </c:pt>
                <c:pt idx="1911">
                  <c:v>-0.72399999999999998</c:v>
                </c:pt>
                <c:pt idx="1912">
                  <c:v>-0.496</c:v>
                </c:pt>
                <c:pt idx="1913">
                  <c:v>0.223</c:v>
                </c:pt>
                <c:pt idx="1914">
                  <c:v>-0.90800000000000003</c:v>
                </c:pt>
                <c:pt idx="1915">
                  <c:v>-0.625</c:v>
                </c:pt>
                <c:pt idx="1916">
                  <c:v>-1.2110000000000001</c:v>
                </c:pt>
                <c:pt idx="1917">
                  <c:v>-0.97799999999999998</c:v>
                </c:pt>
                <c:pt idx="1918">
                  <c:v>-0.372</c:v>
                </c:pt>
                <c:pt idx="1919">
                  <c:v>-0.76900000000000002</c:v>
                </c:pt>
                <c:pt idx="1920">
                  <c:v>-1.196</c:v>
                </c:pt>
                <c:pt idx="1921">
                  <c:v>0.189</c:v>
                </c:pt>
                <c:pt idx="1922">
                  <c:v>-0.42699999999999999</c:v>
                </c:pt>
                <c:pt idx="1923">
                  <c:v>-0.33200000000000002</c:v>
                </c:pt>
                <c:pt idx="1924">
                  <c:v>0.33800000000000002</c:v>
                </c:pt>
                <c:pt idx="1925">
                  <c:v>-0.66</c:v>
                </c:pt>
                <c:pt idx="1926">
                  <c:v>-0.83399999999999996</c:v>
                </c:pt>
                <c:pt idx="1927">
                  <c:v>-0.71</c:v>
                </c:pt>
                <c:pt idx="1928">
                  <c:v>-1.052</c:v>
                </c:pt>
                <c:pt idx="1929">
                  <c:v>-0.82399999999999995</c:v>
                </c:pt>
                <c:pt idx="1930">
                  <c:v>-1.732</c:v>
                </c:pt>
                <c:pt idx="1931">
                  <c:v>-0.46100000000000002</c:v>
                </c:pt>
                <c:pt idx="1932">
                  <c:v>-0.92800000000000005</c:v>
                </c:pt>
                <c:pt idx="1933">
                  <c:v>-0.51600000000000001</c:v>
                </c:pt>
                <c:pt idx="1934">
                  <c:v>-0.69499999999999995</c:v>
                </c:pt>
                <c:pt idx="1935">
                  <c:v>-1.31</c:v>
                </c:pt>
                <c:pt idx="1936">
                  <c:v>-1.335</c:v>
                </c:pt>
                <c:pt idx="1937">
                  <c:v>-1.444</c:v>
                </c:pt>
                <c:pt idx="1938">
                  <c:v>-1.573</c:v>
                </c:pt>
                <c:pt idx="1939">
                  <c:v>-0.97299999999999998</c:v>
                </c:pt>
                <c:pt idx="1940">
                  <c:v>-0.75900000000000001</c:v>
                </c:pt>
                <c:pt idx="1941">
                  <c:v>-1.2949999999999999</c:v>
                </c:pt>
                <c:pt idx="1942">
                  <c:v>-0.42199999999999999</c:v>
                </c:pt>
                <c:pt idx="1943">
                  <c:v>-0.72899999999999998</c:v>
                </c:pt>
                <c:pt idx="1944">
                  <c:v>-0.625</c:v>
                </c:pt>
                <c:pt idx="1945">
                  <c:v>-0.46600000000000003</c:v>
                </c:pt>
                <c:pt idx="1946">
                  <c:v>-1.37</c:v>
                </c:pt>
                <c:pt idx="1947">
                  <c:v>-0.95799999999999996</c:v>
                </c:pt>
                <c:pt idx="1948">
                  <c:v>-1.077</c:v>
                </c:pt>
                <c:pt idx="1949">
                  <c:v>-1.4239999999999999</c:v>
                </c:pt>
                <c:pt idx="1950">
                  <c:v>-1.226</c:v>
                </c:pt>
                <c:pt idx="1951">
                  <c:v>-1.831</c:v>
                </c:pt>
                <c:pt idx="1952">
                  <c:v>-1.613</c:v>
                </c:pt>
                <c:pt idx="1953">
                  <c:v>-1.7569999999999999</c:v>
                </c:pt>
                <c:pt idx="1954">
                  <c:v>-2.2229999999999999</c:v>
                </c:pt>
                <c:pt idx="1955">
                  <c:v>-2.3170000000000002</c:v>
                </c:pt>
                <c:pt idx="1956">
                  <c:v>-2.3370000000000002</c:v>
                </c:pt>
                <c:pt idx="1957">
                  <c:v>-2.3570000000000002</c:v>
                </c:pt>
                <c:pt idx="1958">
                  <c:v>-2.2080000000000002</c:v>
                </c:pt>
                <c:pt idx="1959">
                  <c:v>-2.2330000000000001</c:v>
                </c:pt>
                <c:pt idx="1960">
                  <c:v>-1.5780000000000001</c:v>
                </c:pt>
                <c:pt idx="1961">
                  <c:v>-1.3</c:v>
                </c:pt>
                <c:pt idx="1962">
                  <c:v>-2.1440000000000001</c:v>
                </c:pt>
                <c:pt idx="1963">
                  <c:v>-2.2730000000000001</c:v>
                </c:pt>
                <c:pt idx="1964">
                  <c:v>-2.238</c:v>
                </c:pt>
                <c:pt idx="1965">
                  <c:v>-2.7690000000000001</c:v>
                </c:pt>
                <c:pt idx="1966">
                  <c:v>-3.1120000000000001</c:v>
                </c:pt>
                <c:pt idx="1967">
                  <c:v>-2.5710000000000002</c:v>
                </c:pt>
                <c:pt idx="1968">
                  <c:v>-2.7240000000000002</c:v>
                </c:pt>
                <c:pt idx="1969">
                  <c:v>-3.246</c:v>
                </c:pt>
                <c:pt idx="1970">
                  <c:v>-2.8090000000000002</c:v>
                </c:pt>
                <c:pt idx="1971">
                  <c:v>-2.5110000000000001</c:v>
                </c:pt>
                <c:pt idx="1972">
                  <c:v>-2.327</c:v>
                </c:pt>
                <c:pt idx="1973">
                  <c:v>-1.8660000000000001</c:v>
                </c:pt>
                <c:pt idx="1974">
                  <c:v>-1.514</c:v>
                </c:pt>
                <c:pt idx="1975">
                  <c:v>-1.901</c:v>
                </c:pt>
                <c:pt idx="1976">
                  <c:v>-1.0920000000000001</c:v>
                </c:pt>
                <c:pt idx="1977">
                  <c:v>-1.6180000000000001</c:v>
                </c:pt>
                <c:pt idx="1978">
                  <c:v>-1.6479999999999999</c:v>
                </c:pt>
                <c:pt idx="1979">
                  <c:v>-1.5189999999999999</c:v>
                </c:pt>
                <c:pt idx="1980">
                  <c:v>-0.88800000000000001</c:v>
                </c:pt>
                <c:pt idx="1981">
                  <c:v>-0.97299999999999998</c:v>
                </c:pt>
                <c:pt idx="1982">
                  <c:v>-1.514</c:v>
                </c:pt>
                <c:pt idx="1983">
                  <c:v>-0.88800000000000001</c:v>
                </c:pt>
                <c:pt idx="1984">
                  <c:v>-0.55600000000000005</c:v>
                </c:pt>
                <c:pt idx="1985">
                  <c:v>-2.387</c:v>
                </c:pt>
                <c:pt idx="1986">
                  <c:v>-0.77400000000000002</c:v>
                </c:pt>
                <c:pt idx="1987">
                  <c:v>-0.159</c:v>
                </c:pt>
                <c:pt idx="1988">
                  <c:v>-0.85799999999999998</c:v>
                </c:pt>
                <c:pt idx="1989">
                  <c:v>-1.0269999999999999</c:v>
                </c:pt>
                <c:pt idx="1990">
                  <c:v>-0.86799999999999999</c:v>
                </c:pt>
                <c:pt idx="1991">
                  <c:v>-1.1259999999999999</c:v>
                </c:pt>
                <c:pt idx="1992">
                  <c:v>-1.5580000000000001</c:v>
                </c:pt>
                <c:pt idx="1993">
                  <c:v>-2.4470000000000001</c:v>
                </c:pt>
                <c:pt idx="1994">
                  <c:v>-1.6279999999999999</c:v>
                </c:pt>
                <c:pt idx="1995">
                  <c:v>-1.702</c:v>
                </c:pt>
                <c:pt idx="1996">
                  <c:v>-1.4139999999999999</c:v>
                </c:pt>
                <c:pt idx="1997">
                  <c:v>-2.948</c:v>
                </c:pt>
                <c:pt idx="1998">
                  <c:v>-1.389</c:v>
                </c:pt>
                <c:pt idx="1999">
                  <c:v>-1.246</c:v>
                </c:pt>
                <c:pt idx="2000">
                  <c:v>-0.70499999999999996</c:v>
                </c:pt>
                <c:pt idx="2001">
                  <c:v>-0.22800000000000001</c:v>
                </c:pt>
                <c:pt idx="2002">
                  <c:v>-0.29799999999999999</c:v>
                </c:pt>
                <c:pt idx="2003">
                  <c:v>-0.41699999999999998</c:v>
                </c:pt>
                <c:pt idx="2004">
                  <c:v>-0.70499999999999996</c:v>
                </c:pt>
                <c:pt idx="2005">
                  <c:v>-0.93300000000000005</c:v>
                </c:pt>
                <c:pt idx="2006">
                  <c:v>-1.0669999999999999</c:v>
                </c:pt>
                <c:pt idx="2007">
                  <c:v>-0.42199999999999999</c:v>
                </c:pt>
                <c:pt idx="2008">
                  <c:v>-0.41199999999999998</c:v>
                </c:pt>
                <c:pt idx="2009">
                  <c:v>-0.58099999999999996</c:v>
                </c:pt>
                <c:pt idx="2010">
                  <c:v>-0.129</c:v>
                </c:pt>
                <c:pt idx="2011">
                  <c:v>-1.325</c:v>
                </c:pt>
                <c:pt idx="2012">
                  <c:v>-0.17399999999999999</c:v>
                </c:pt>
                <c:pt idx="2013">
                  <c:v>-0.26800000000000002</c:v>
                </c:pt>
                <c:pt idx="2014">
                  <c:v>-0.56599999999999995</c:v>
                </c:pt>
                <c:pt idx="2015">
                  <c:v>-1.29</c:v>
                </c:pt>
                <c:pt idx="2016">
                  <c:v>-0.70499999999999996</c:v>
                </c:pt>
                <c:pt idx="2017">
                  <c:v>-1.0720000000000001</c:v>
                </c:pt>
                <c:pt idx="2018">
                  <c:v>-0.81899999999999995</c:v>
                </c:pt>
                <c:pt idx="2019">
                  <c:v>-0.47099999999999997</c:v>
                </c:pt>
                <c:pt idx="2020">
                  <c:v>-0.73899999999999999</c:v>
                </c:pt>
                <c:pt idx="2021">
                  <c:v>-0.80900000000000005</c:v>
                </c:pt>
                <c:pt idx="2022">
                  <c:v>-1.657</c:v>
                </c:pt>
                <c:pt idx="2023">
                  <c:v>-1.925</c:v>
                </c:pt>
                <c:pt idx="2024">
                  <c:v>-1.7470000000000001</c:v>
                </c:pt>
                <c:pt idx="2025">
                  <c:v>-1.0169999999999999</c:v>
                </c:pt>
                <c:pt idx="2026">
                  <c:v>-0.77900000000000003</c:v>
                </c:pt>
                <c:pt idx="2027">
                  <c:v>-0.997</c:v>
                </c:pt>
                <c:pt idx="2028">
                  <c:v>-1.399</c:v>
                </c:pt>
                <c:pt idx="2029">
                  <c:v>-1.0469999999999999</c:v>
                </c:pt>
                <c:pt idx="2030">
                  <c:v>-1.6819999999999999</c:v>
                </c:pt>
                <c:pt idx="2031">
                  <c:v>-1.419</c:v>
                </c:pt>
                <c:pt idx="2032">
                  <c:v>-1.26</c:v>
                </c:pt>
                <c:pt idx="2033">
                  <c:v>-2.109</c:v>
                </c:pt>
                <c:pt idx="2034">
                  <c:v>-1.6919999999999999</c:v>
                </c:pt>
                <c:pt idx="2035">
                  <c:v>-1.722</c:v>
                </c:pt>
                <c:pt idx="2036">
                  <c:v>-2.3919999999999999</c:v>
                </c:pt>
                <c:pt idx="2037">
                  <c:v>-1.8759999999999999</c:v>
                </c:pt>
                <c:pt idx="2038">
                  <c:v>-2</c:v>
                </c:pt>
                <c:pt idx="2039">
                  <c:v>-0.97799999999999998</c:v>
                </c:pt>
                <c:pt idx="2040">
                  <c:v>-0.51100000000000001</c:v>
                </c:pt>
                <c:pt idx="2041">
                  <c:v>-1.5529999999999999</c:v>
                </c:pt>
                <c:pt idx="2042">
                  <c:v>-2.1190000000000002</c:v>
                </c:pt>
                <c:pt idx="2043">
                  <c:v>-1.95</c:v>
                </c:pt>
                <c:pt idx="2044">
                  <c:v>-1.722</c:v>
                </c:pt>
                <c:pt idx="2045">
                  <c:v>-1.871</c:v>
                </c:pt>
                <c:pt idx="2046">
                  <c:v>-1.5429999999999999</c:v>
                </c:pt>
                <c:pt idx="2047">
                  <c:v>-1.226</c:v>
                </c:pt>
                <c:pt idx="2048">
                  <c:v>-0.59499999999999997</c:v>
                </c:pt>
                <c:pt idx="2049">
                  <c:v>-1.1559999999999999</c:v>
                </c:pt>
                <c:pt idx="2050">
                  <c:v>-1.35</c:v>
                </c:pt>
                <c:pt idx="2051">
                  <c:v>-0.52100000000000002</c:v>
                </c:pt>
                <c:pt idx="2052">
                  <c:v>-0.17899999999999999</c:v>
                </c:pt>
                <c:pt idx="2053">
                  <c:v>7.9000000000000001E-2</c:v>
                </c:pt>
                <c:pt idx="2054">
                  <c:v>-1.161</c:v>
                </c:pt>
                <c:pt idx="2055">
                  <c:v>-0.41199999999999998</c:v>
                </c:pt>
                <c:pt idx="2056">
                  <c:v>-0.17899999999999999</c:v>
                </c:pt>
                <c:pt idx="2057">
                  <c:v>-0.60499999999999998</c:v>
                </c:pt>
                <c:pt idx="2058">
                  <c:v>-0.46600000000000003</c:v>
                </c:pt>
                <c:pt idx="2059">
                  <c:v>-0.41199999999999998</c:v>
                </c:pt>
                <c:pt idx="2060">
                  <c:v>-0.39700000000000002</c:v>
                </c:pt>
                <c:pt idx="2061">
                  <c:v>0.98299999999999998</c:v>
                </c:pt>
                <c:pt idx="2062">
                  <c:v>0.7</c:v>
                </c:pt>
                <c:pt idx="2063">
                  <c:v>-0.44700000000000001</c:v>
                </c:pt>
                <c:pt idx="2064">
                  <c:v>-0.51600000000000001</c:v>
                </c:pt>
                <c:pt idx="2065">
                  <c:v>-0.53600000000000003</c:v>
                </c:pt>
                <c:pt idx="2066">
                  <c:v>-0.30299999999999999</c:v>
                </c:pt>
                <c:pt idx="2067">
                  <c:v>-0.67500000000000004</c:v>
                </c:pt>
                <c:pt idx="2068">
                  <c:v>0.11899999999999999</c:v>
                </c:pt>
                <c:pt idx="2069">
                  <c:v>-0.17899999999999999</c:v>
                </c:pt>
                <c:pt idx="2070">
                  <c:v>-0.23799999999999999</c:v>
                </c:pt>
                <c:pt idx="2071">
                  <c:v>-0.98299999999999998</c:v>
                </c:pt>
                <c:pt idx="2072">
                  <c:v>0.109</c:v>
                </c:pt>
                <c:pt idx="2073">
                  <c:v>-0.26300000000000001</c:v>
                </c:pt>
                <c:pt idx="2074">
                  <c:v>-0.65</c:v>
                </c:pt>
                <c:pt idx="2075">
                  <c:v>-4.4999999999999998E-2</c:v>
                </c:pt>
                <c:pt idx="2076">
                  <c:v>-1.1020000000000001</c:v>
                </c:pt>
                <c:pt idx="2077">
                  <c:v>-1.732</c:v>
                </c:pt>
                <c:pt idx="2078">
                  <c:v>-1.1759999999999999</c:v>
                </c:pt>
                <c:pt idx="2079">
                  <c:v>-2.3079999999999998</c:v>
                </c:pt>
                <c:pt idx="2080">
                  <c:v>-2.0840000000000001</c:v>
                </c:pt>
                <c:pt idx="2081">
                  <c:v>-2.367</c:v>
                </c:pt>
                <c:pt idx="2082">
                  <c:v>-1.94</c:v>
                </c:pt>
                <c:pt idx="2083">
                  <c:v>-0.754</c:v>
                </c:pt>
                <c:pt idx="2084">
                  <c:v>-1.1259999999999999</c:v>
                </c:pt>
                <c:pt idx="2085">
                  <c:v>-1.077</c:v>
                </c:pt>
                <c:pt idx="2086">
                  <c:v>-0.81899999999999995</c:v>
                </c:pt>
                <c:pt idx="2087">
                  <c:v>-1.385</c:v>
                </c:pt>
                <c:pt idx="2088">
                  <c:v>-3.1019999999999999</c:v>
                </c:pt>
                <c:pt idx="2089">
                  <c:v>-2.04</c:v>
                </c:pt>
                <c:pt idx="2090">
                  <c:v>-1.5980000000000001</c:v>
                </c:pt>
                <c:pt idx="2091">
                  <c:v>-2.4510000000000001</c:v>
                </c:pt>
                <c:pt idx="2092">
                  <c:v>-2.2280000000000002</c:v>
                </c:pt>
                <c:pt idx="2093">
                  <c:v>-2.4660000000000002</c:v>
                </c:pt>
                <c:pt idx="2094">
                  <c:v>-2.5409999999999999</c:v>
                </c:pt>
                <c:pt idx="2095">
                  <c:v>-2.4660000000000002</c:v>
                </c:pt>
                <c:pt idx="2096">
                  <c:v>-3.6669999999999998</c:v>
                </c:pt>
                <c:pt idx="2097">
                  <c:v>-2.9969999999999999</c:v>
                </c:pt>
                <c:pt idx="2098">
                  <c:v>-3.2210000000000001</c:v>
                </c:pt>
                <c:pt idx="2099">
                  <c:v>-3.0670000000000002</c:v>
                </c:pt>
                <c:pt idx="2100">
                  <c:v>-3.1309999999999998</c:v>
                </c:pt>
                <c:pt idx="2101">
                  <c:v>-3.8010000000000002</c:v>
                </c:pt>
                <c:pt idx="2102">
                  <c:v>-3.5529999999999999</c:v>
                </c:pt>
                <c:pt idx="2103">
                  <c:v>-2.923</c:v>
                </c:pt>
                <c:pt idx="2104">
                  <c:v>-2.3570000000000002</c:v>
                </c:pt>
                <c:pt idx="2105">
                  <c:v>-2.5310000000000001</c:v>
                </c:pt>
                <c:pt idx="2106">
                  <c:v>-2.9820000000000002</c:v>
                </c:pt>
                <c:pt idx="2107">
                  <c:v>-2.8929999999999998</c:v>
                </c:pt>
                <c:pt idx="2108">
                  <c:v>-2.625</c:v>
                </c:pt>
                <c:pt idx="2109">
                  <c:v>-2.8439999999999999</c:v>
                </c:pt>
                <c:pt idx="2110">
                  <c:v>-2.0099999999999998</c:v>
                </c:pt>
                <c:pt idx="2111">
                  <c:v>-1.5229999999999999</c:v>
                </c:pt>
                <c:pt idx="2112">
                  <c:v>-2.149</c:v>
                </c:pt>
                <c:pt idx="2113">
                  <c:v>-1.31</c:v>
                </c:pt>
                <c:pt idx="2114">
                  <c:v>-0.873</c:v>
                </c:pt>
                <c:pt idx="2115">
                  <c:v>-0.71</c:v>
                </c:pt>
                <c:pt idx="2116">
                  <c:v>-0.57099999999999995</c:v>
                </c:pt>
                <c:pt idx="2117">
                  <c:v>-1.33</c:v>
                </c:pt>
                <c:pt idx="2118">
                  <c:v>-1.5089999999999999</c:v>
                </c:pt>
                <c:pt idx="2119">
                  <c:v>-0.93300000000000005</c:v>
                </c:pt>
                <c:pt idx="2120">
                  <c:v>-1.2110000000000001</c:v>
                </c:pt>
                <c:pt idx="2121">
                  <c:v>-0.84899999999999998</c:v>
                </c:pt>
                <c:pt idx="2122">
                  <c:v>-1.4239999999999999</c:v>
                </c:pt>
                <c:pt idx="2123">
                  <c:v>-1.3939999999999999</c:v>
                </c:pt>
                <c:pt idx="2124">
                  <c:v>-1.2509999999999999</c:v>
                </c:pt>
                <c:pt idx="2125">
                  <c:v>-1.087</c:v>
                </c:pt>
                <c:pt idx="2126">
                  <c:v>-1.796</c:v>
                </c:pt>
                <c:pt idx="2127">
                  <c:v>-0.878</c:v>
                </c:pt>
                <c:pt idx="2128">
                  <c:v>-3.097</c:v>
                </c:pt>
                <c:pt idx="2129">
                  <c:v>-1.36</c:v>
                </c:pt>
                <c:pt idx="2130">
                  <c:v>-1.891</c:v>
                </c:pt>
                <c:pt idx="2131">
                  <c:v>-1.657</c:v>
                </c:pt>
                <c:pt idx="2132">
                  <c:v>-2.2229999999999999</c:v>
                </c:pt>
                <c:pt idx="2133">
                  <c:v>-2.4020000000000001</c:v>
                </c:pt>
                <c:pt idx="2134">
                  <c:v>-1.8160000000000001</c:v>
                </c:pt>
                <c:pt idx="2135">
                  <c:v>-1.0469999999999999</c:v>
                </c:pt>
                <c:pt idx="2136">
                  <c:v>-0.98299999999999998</c:v>
                </c:pt>
                <c:pt idx="2137">
                  <c:v>-0.56599999999999995</c:v>
                </c:pt>
                <c:pt idx="2138">
                  <c:v>-0.129</c:v>
                </c:pt>
                <c:pt idx="2139">
                  <c:v>-2.476</c:v>
                </c:pt>
                <c:pt idx="2140">
                  <c:v>-0.58099999999999996</c:v>
                </c:pt>
                <c:pt idx="2141">
                  <c:v>-1.032</c:v>
                </c:pt>
                <c:pt idx="2142">
                  <c:v>-1.206</c:v>
                </c:pt>
                <c:pt idx="2143">
                  <c:v>-0.44700000000000001</c:v>
                </c:pt>
                <c:pt idx="2144">
                  <c:v>-0.93799999999999994</c:v>
                </c:pt>
                <c:pt idx="2145">
                  <c:v>-0.67500000000000004</c:v>
                </c:pt>
                <c:pt idx="2146">
                  <c:v>-0.57599999999999996</c:v>
                </c:pt>
                <c:pt idx="2147">
                  <c:v>-2.0590000000000002</c:v>
                </c:pt>
                <c:pt idx="2148">
                  <c:v>-1.4590000000000001</c:v>
                </c:pt>
                <c:pt idx="2149">
                  <c:v>-1.1759999999999999</c:v>
                </c:pt>
                <c:pt idx="2150">
                  <c:v>-1.9059999999999999</c:v>
                </c:pt>
                <c:pt idx="2151">
                  <c:v>-1.7470000000000001</c:v>
                </c:pt>
                <c:pt idx="2152">
                  <c:v>-1.98</c:v>
                </c:pt>
                <c:pt idx="2153">
                  <c:v>-1.4990000000000001</c:v>
                </c:pt>
                <c:pt idx="2154">
                  <c:v>-2.3370000000000002</c:v>
                </c:pt>
                <c:pt idx="2155">
                  <c:v>-1.37</c:v>
                </c:pt>
                <c:pt idx="2156">
                  <c:v>-1.171</c:v>
                </c:pt>
                <c:pt idx="2157">
                  <c:v>-1.4690000000000001</c:v>
                </c:pt>
                <c:pt idx="2158">
                  <c:v>-1.5089999999999999</c:v>
                </c:pt>
                <c:pt idx="2159">
                  <c:v>-1.37</c:v>
                </c:pt>
                <c:pt idx="2160">
                  <c:v>-1.881</c:v>
                </c:pt>
                <c:pt idx="2161">
                  <c:v>-0.06</c:v>
                </c:pt>
                <c:pt idx="2162">
                  <c:v>-0.91300000000000003</c:v>
                </c:pt>
                <c:pt idx="2163">
                  <c:v>-1.806</c:v>
                </c:pt>
                <c:pt idx="2164">
                  <c:v>-0.30299999999999999</c:v>
                </c:pt>
                <c:pt idx="2165">
                  <c:v>-0.13900000000000001</c:v>
                </c:pt>
                <c:pt idx="2166">
                  <c:v>0.34699999999999998</c:v>
                </c:pt>
                <c:pt idx="2167">
                  <c:v>-0.749</c:v>
                </c:pt>
                <c:pt idx="2168">
                  <c:v>-1.9159999999999999</c:v>
                </c:pt>
                <c:pt idx="2169">
                  <c:v>-1.3939999999999999</c:v>
                </c:pt>
                <c:pt idx="2170">
                  <c:v>-1.9550000000000001</c:v>
                </c:pt>
                <c:pt idx="2171">
                  <c:v>-1.6970000000000001</c:v>
                </c:pt>
                <c:pt idx="2172">
                  <c:v>-1.5089999999999999</c:v>
                </c:pt>
                <c:pt idx="2173">
                  <c:v>-1.365</c:v>
                </c:pt>
                <c:pt idx="2174">
                  <c:v>-1.7170000000000001</c:v>
                </c:pt>
                <c:pt idx="2175">
                  <c:v>-3.6469999999999998</c:v>
                </c:pt>
                <c:pt idx="2176">
                  <c:v>-2.1539999999999999</c:v>
                </c:pt>
                <c:pt idx="2177">
                  <c:v>-3.1459999999999999</c:v>
                </c:pt>
                <c:pt idx="2178">
                  <c:v>-2.581</c:v>
                </c:pt>
                <c:pt idx="2179">
                  <c:v>-1.5529999999999999</c:v>
                </c:pt>
                <c:pt idx="2180">
                  <c:v>-2.0350000000000001</c:v>
                </c:pt>
                <c:pt idx="2181">
                  <c:v>-1.4390000000000001</c:v>
                </c:pt>
                <c:pt idx="2182">
                  <c:v>-1.409</c:v>
                </c:pt>
                <c:pt idx="2183">
                  <c:v>-0.997</c:v>
                </c:pt>
                <c:pt idx="2184">
                  <c:v>-0.84899999999999998</c:v>
                </c:pt>
                <c:pt idx="2185">
                  <c:v>-2.1339999999999999</c:v>
                </c:pt>
                <c:pt idx="2186">
                  <c:v>-1.097</c:v>
                </c:pt>
                <c:pt idx="2187">
                  <c:v>-0.23300000000000001</c:v>
                </c:pt>
                <c:pt idx="2188">
                  <c:v>-1.2749999999999999</c:v>
                </c:pt>
                <c:pt idx="2189">
                  <c:v>-2.198</c:v>
                </c:pt>
                <c:pt idx="2190">
                  <c:v>-1.5780000000000001</c:v>
                </c:pt>
                <c:pt idx="2191">
                  <c:v>-1.633</c:v>
                </c:pt>
                <c:pt idx="2192">
                  <c:v>-1.8460000000000001</c:v>
                </c:pt>
                <c:pt idx="2193">
                  <c:v>-2.0150000000000001</c:v>
                </c:pt>
                <c:pt idx="2194">
                  <c:v>-1.5780000000000001</c:v>
                </c:pt>
                <c:pt idx="2195">
                  <c:v>-2.5310000000000001</c:v>
                </c:pt>
                <c:pt idx="2196">
                  <c:v>-2.8780000000000001</c:v>
                </c:pt>
                <c:pt idx="2197">
                  <c:v>-2.3969999999999998</c:v>
                </c:pt>
                <c:pt idx="2198">
                  <c:v>-2.6150000000000002</c:v>
                </c:pt>
                <c:pt idx="2199">
                  <c:v>-3.2360000000000002</c:v>
                </c:pt>
                <c:pt idx="2200">
                  <c:v>-2.4169999999999998</c:v>
                </c:pt>
                <c:pt idx="2201">
                  <c:v>-2.605</c:v>
                </c:pt>
                <c:pt idx="2202">
                  <c:v>-2.4660000000000002</c:v>
                </c:pt>
                <c:pt idx="2203">
                  <c:v>-2.4119999999999999</c:v>
                </c:pt>
                <c:pt idx="2204">
                  <c:v>-2.0590000000000002</c:v>
                </c:pt>
                <c:pt idx="2205">
                  <c:v>-2.3420000000000001</c:v>
                </c:pt>
                <c:pt idx="2206">
                  <c:v>-1.494</c:v>
                </c:pt>
                <c:pt idx="2207">
                  <c:v>-1.27</c:v>
                </c:pt>
                <c:pt idx="2208">
                  <c:v>-2.089</c:v>
                </c:pt>
                <c:pt idx="2209">
                  <c:v>-2.1139999999999999</c:v>
                </c:pt>
                <c:pt idx="2210">
                  <c:v>-1.429</c:v>
                </c:pt>
                <c:pt idx="2211">
                  <c:v>-1.375</c:v>
                </c:pt>
                <c:pt idx="2212">
                  <c:v>-1.196</c:v>
                </c:pt>
                <c:pt idx="2213">
                  <c:v>-1.484</c:v>
                </c:pt>
                <c:pt idx="2214">
                  <c:v>-1.37</c:v>
                </c:pt>
                <c:pt idx="2215">
                  <c:v>-1.484</c:v>
                </c:pt>
                <c:pt idx="2216">
                  <c:v>-1.881</c:v>
                </c:pt>
                <c:pt idx="2217">
                  <c:v>-2.8929999999999998</c:v>
                </c:pt>
                <c:pt idx="2218">
                  <c:v>-2.2429999999999999</c:v>
                </c:pt>
                <c:pt idx="2219">
                  <c:v>-1.4990000000000001</c:v>
                </c:pt>
                <c:pt idx="2220">
                  <c:v>-0.64</c:v>
                </c:pt>
                <c:pt idx="2221">
                  <c:v>-2.5209999999999999</c:v>
                </c:pt>
                <c:pt idx="2222">
                  <c:v>-1.653</c:v>
                </c:pt>
                <c:pt idx="2223">
                  <c:v>-2.3919999999999999</c:v>
                </c:pt>
                <c:pt idx="2224">
                  <c:v>-0.83899999999999997</c:v>
                </c:pt>
                <c:pt idx="2225">
                  <c:v>-1.4890000000000001</c:v>
                </c:pt>
                <c:pt idx="2226">
                  <c:v>-1.022</c:v>
                </c:pt>
                <c:pt idx="2227">
                  <c:v>-0.873</c:v>
                </c:pt>
                <c:pt idx="2228">
                  <c:v>-0.437</c:v>
                </c:pt>
                <c:pt idx="2229">
                  <c:v>-0.36699999999999999</c:v>
                </c:pt>
                <c:pt idx="2230">
                  <c:v>-0.77900000000000003</c:v>
                </c:pt>
                <c:pt idx="2231">
                  <c:v>-0.80900000000000005</c:v>
                </c:pt>
                <c:pt idx="2232">
                  <c:v>-1.6919999999999999</c:v>
                </c:pt>
                <c:pt idx="2233">
                  <c:v>-0.873</c:v>
                </c:pt>
                <c:pt idx="2234">
                  <c:v>-1.0669999999999999</c:v>
                </c:pt>
                <c:pt idx="2235">
                  <c:v>-1.4239999999999999</c:v>
                </c:pt>
                <c:pt idx="2236">
                  <c:v>-0.749</c:v>
                </c:pt>
                <c:pt idx="2237">
                  <c:v>-0.78400000000000003</c:v>
                </c:pt>
                <c:pt idx="2238">
                  <c:v>-0.69499999999999995</c:v>
                </c:pt>
                <c:pt idx="2239">
                  <c:v>0.53100000000000003</c:v>
                </c:pt>
                <c:pt idx="2240">
                  <c:v>-0.60499999999999998</c:v>
                </c:pt>
                <c:pt idx="2241">
                  <c:v>-2.089</c:v>
                </c:pt>
                <c:pt idx="2242">
                  <c:v>-0.93300000000000005</c:v>
                </c:pt>
                <c:pt idx="2243">
                  <c:v>-2.3769999999999998</c:v>
                </c:pt>
                <c:pt idx="2244">
                  <c:v>-2.069</c:v>
                </c:pt>
                <c:pt idx="2245">
                  <c:v>-2.2530000000000001</c:v>
                </c:pt>
                <c:pt idx="2246">
                  <c:v>-1.474</c:v>
                </c:pt>
                <c:pt idx="2247">
                  <c:v>-2.1389999999999998</c:v>
                </c:pt>
                <c:pt idx="2248">
                  <c:v>-0.78400000000000003</c:v>
                </c:pt>
                <c:pt idx="2249">
                  <c:v>-1.6479999999999999</c:v>
                </c:pt>
                <c:pt idx="2250">
                  <c:v>-2.3519999999999999</c:v>
                </c:pt>
                <c:pt idx="2251">
                  <c:v>-1.5529999999999999</c:v>
                </c:pt>
                <c:pt idx="2252">
                  <c:v>-1.2649999999999999</c:v>
                </c:pt>
                <c:pt idx="2253">
                  <c:v>-1.4139999999999999</c:v>
                </c:pt>
                <c:pt idx="2254">
                  <c:v>-1.022</c:v>
                </c:pt>
                <c:pt idx="2255">
                  <c:v>-0.81899999999999995</c:v>
                </c:pt>
                <c:pt idx="2256">
                  <c:v>-1.1459999999999999</c:v>
                </c:pt>
                <c:pt idx="2257">
                  <c:v>-0.501</c:v>
                </c:pt>
                <c:pt idx="2258">
                  <c:v>-2.0299999999999998</c:v>
                </c:pt>
                <c:pt idx="2259">
                  <c:v>-1.5880000000000001</c:v>
                </c:pt>
                <c:pt idx="2260">
                  <c:v>-1.1220000000000001</c:v>
                </c:pt>
                <c:pt idx="2261">
                  <c:v>-1.37</c:v>
                </c:pt>
                <c:pt idx="2262">
                  <c:v>-1.6719999999999999</c:v>
                </c:pt>
                <c:pt idx="2263">
                  <c:v>-0.308</c:v>
                </c:pt>
                <c:pt idx="2264">
                  <c:v>-0.19800000000000001</c:v>
                </c:pt>
                <c:pt idx="2265">
                  <c:v>-1.925</c:v>
                </c:pt>
                <c:pt idx="2266">
                  <c:v>-1.389</c:v>
                </c:pt>
                <c:pt idx="2267">
                  <c:v>-0.84399999999999997</c:v>
                </c:pt>
                <c:pt idx="2268">
                  <c:v>-1.7669999999999999</c:v>
                </c:pt>
                <c:pt idx="2269">
                  <c:v>-0.99199999999999999</c:v>
                </c:pt>
                <c:pt idx="2270">
                  <c:v>-1.93</c:v>
                </c:pt>
                <c:pt idx="2271">
                  <c:v>-2.1440000000000001</c:v>
                </c:pt>
                <c:pt idx="2272">
                  <c:v>-1.891</c:v>
                </c:pt>
                <c:pt idx="2273">
                  <c:v>-1.7769999999999999</c:v>
                </c:pt>
                <c:pt idx="2274">
                  <c:v>-1.27</c:v>
                </c:pt>
                <c:pt idx="2275">
                  <c:v>-0.85399999999999998</c:v>
                </c:pt>
                <c:pt idx="2276">
                  <c:v>-1.1910000000000001</c:v>
                </c:pt>
                <c:pt idx="2277">
                  <c:v>-1.9159999999999999</c:v>
                </c:pt>
                <c:pt idx="2278">
                  <c:v>-0.80900000000000005</c:v>
                </c:pt>
                <c:pt idx="2279">
                  <c:v>-2.3570000000000002</c:v>
                </c:pt>
                <c:pt idx="2280">
                  <c:v>-0.442</c:v>
                </c:pt>
                <c:pt idx="2281">
                  <c:v>-0.63500000000000001</c:v>
                </c:pt>
                <c:pt idx="2282">
                  <c:v>-0.36199999999999999</c:v>
                </c:pt>
                <c:pt idx="2283">
                  <c:v>-0.59099999999999997</c:v>
                </c:pt>
                <c:pt idx="2284">
                  <c:v>0.92300000000000004</c:v>
                </c:pt>
                <c:pt idx="2285">
                  <c:v>-0.45200000000000001</c:v>
                </c:pt>
                <c:pt idx="2286">
                  <c:v>-0.80900000000000005</c:v>
                </c:pt>
                <c:pt idx="2287">
                  <c:v>-0.63500000000000001</c:v>
                </c:pt>
                <c:pt idx="2288">
                  <c:v>-0.33200000000000002</c:v>
                </c:pt>
                <c:pt idx="2289">
                  <c:v>-1.002</c:v>
                </c:pt>
                <c:pt idx="2290">
                  <c:v>-1.0169999999999999</c:v>
                </c:pt>
                <c:pt idx="2291">
                  <c:v>-0.73399999999999999</c:v>
                </c:pt>
                <c:pt idx="2292">
                  <c:v>-1.583</c:v>
                </c:pt>
                <c:pt idx="2293">
                  <c:v>-1.2310000000000001</c:v>
                </c:pt>
                <c:pt idx="2294">
                  <c:v>-1.0069999999999999</c:v>
                </c:pt>
                <c:pt idx="2295">
                  <c:v>-1.8959999999999999</c:v>
                </c:pt>
                <c:pt idx="2296">
                  <c:v>-0.80400000000000005</c:v>
                </c:pt>
                <c:pt idx="2297">
                  <c:v>-0.63500000000000001</c:v>
                </c:pt>
                <c:pt idx="2298">
                  <c:v>-7.9000000000000001E-2</c:v>
                </c:pt>
                <c:pt idx="2299">
                  <c:v>-1.151</c:v>
                </c:pt>
                <c:pt idx="2300">
                  <c:v>-1.151</c:v>
                </c:pt>
                <c:pt idx="2301">
                  <c:v>-1.762</c:v>
                </c:pt>
                <c:pt idx="2302">
                  <c:v>-0.65500000000000003</c:v>
                </c:pt>
                <c:pt idx="2303">
                  <c:v>-0.85799999999999998</c:v>
                </c:pt>
                <c:pt idx="2304">
                  <c:v>-1.2549999999999999</c:v>
                </c:pt>
                <c:pt idx="2305">
                  <c:v>-1.722</c:v>
                </c:pt>
                <c:pt idx="2306">
                  <c:v>-1.762</c:v>
                </c:pt>
                <c:pt idx="2307">
                  <c:v>-0.51600000000000001</c:v>
                </c:pt>
                <c:pt idx="2308">
                  <c:v>-1.0569999999999999</c:v>
                </c:pt>
                <c:pt idx="2309">
                  <c:v>-2.3769999999999998</c:v>
                </c:pt>
                <c:pt idx="2310">
                  <c:v>-2.7690000000000001</c:v>
                </c:pt>
                <c:pt idx="2311">
                  <c:v>-1.454</c:v>
                </c:pt>
                <c:pt idx="2312">
                  <c:v>-1.494</c:v>
                </c:pt>
                <c:pt idx="2313">
                  <c:v>-3.1859999999999999</c:v>
                </c:pt>
                <c:pt idx="2314">
                  <c:v>-2.5710000000000002</c:v>
                </c:pt>
                <c:pt idx="2315">
                  <c:v>-3.8260000000000001</c:v>
                </c:pt>
                <c:pt idx="2316">
                  <c:v>-3.9249999999999998</c:v>
                </c:pt>
                <c:pt idx="2317">
                  <c:v>-3.8660000000000001</c:v>
                </c:pt>
                <c:pt idx="2318">
                  <c:v>-4.1589999999999998</c:v>
                </c:pt>
                <c:pt idx="2319">
                  <c:v>-4.1539999999999999</c:v>
                </c:pt>
                <c:pt idx="2320">
                  <c:v>-4.1829999999999998</c:v>
                </c:pt>
                <c:pt idx="2321">
                  <c:v>-4.7590000000000003</c:v>
                </c:pt>
                <c:pt idx="2322">
                  <c:v>-2.839</c:v>
                </c:pt>
                <c:pt idx="2323">
                  <c:v>-2.59</c:v>
                </c:pt>
                <c:pt idx="2324">
                  <c:v>-2.5409999999999999</c:v>
                </c:pt>
                <c:pt idx="2325">
                  <c:v>-2.2829999999999999</c:v>
                </c:pt>
                <c:pt idx="2326">
                  <c:v>-2.5059999999999998</c:v>
                </c:pt>
                <c:pt idx="2327">
                  <c:v>-1.9950000000000001</c:v>
                </c:pt>
                <c:pt idx="2328">
                  <c:v>-1.9450000000000001</c:v>
                </c:pt>
                <c:pt idx="2329">
                  <c:v>-1.7170000000000001</c:v>
                </c:pt>
                <c:pt idx="2330">
                  <c:v>-2.129</c:v>
                </c:pt>
                <c:pt idx="2331">
                  <c:v>-2.069</c:v>
                </c:pt>
                <c:pt idx="2332">
                  <c:v>-2.5510000000000002</c:v>
                </c:pt>
                <c:pt idx="2333">
                  <c:v>-2.1589999999999998</c:v>
                </c:pt>
                <c:pt idx="2334">
                  <c:v>-1.375</c:v>
                </c:pt>
                <c:pt idx="2335">
                  <c:v>-1.5329999999999999</c:v>
                </c:pt>
                <c:pt idx="2336">
                  <c:v>-2.7440000000000002</c:v>
                </c:pt>
                <c:pt idx="2337">
                  <c:v>-2.1880000000000002</c:v>
                </c:pt>
                <c:pt idx="2338">
                  <c:v>-2.581</c:v>
                </c:pt>
                <c:pt idx="2339">
                  <c:v>-1.9059999999999999</c:v>
                </c:pt>
                <c:pt idx="2340">
                  <c:v>-1.623</c:v>
                </c:pt>
                <c:pt idx="2341">
                  <c:v>-1.732</c:v>
                </c:pt>
                <c:pt idx="2342">
                  <c:v>-0.432</c:v>
                </c:pt>
                <c:pt idx="2343">
                  <c:v>-2.61</c:v>
                </c:pt>
                <c:pt idx="2344">
                  <c:v>-1.37</c:v>
                </c:pt>
                <c:pt idx="2345">
                  <c:v>-1.514</c:v>
                </c:pt>
                <c:pt idx="2346">
                  <c:v>-0.94799999999999995</c:v>
                </c:pt>
                <c:pt idx="2347">
                  <c:v>-0.77900000000000003</c:v>
                </c:pt>
                <c:pt idx="2348">
                  <c:v>-1.6279999999999999</c:v>
                </c:pt>
                <c:pt idx="2349">
                  <c:v>-1.335</c:v>
                </c:pt>
                <c:pt idx="2350">
                  <c:v>-1.742</c:v>
                </c:pt>
                <c:pt idx="2351">
                  <c:v>-2.645</c:v>
                </c:pt>
                <c:pt idx="2352">
                  <c:v>-2.278</c:v>
                </c:pt>
                <c:pt idx="2353">
                  <c:v>-1.94</c:v>
                </c:pt>
                <c:pt idx="2354">
                  <c:v>-2.625</c:v>
                </c:pt>
                <c:pt idx="2355">
                  <c:v>-2.5609999999999999</c:v>
                </c:pt>
                <c:pt idx="2356">
                  <c:v>-1.613</c:v>
                </c:pt>
                <c:pt idx="2357">
                  <c:v>-1.573</c:v>
                </c:pt>
                <c:pt idx="2358">
                  <c:v>-1.9059999999999999</c:v>
                </c:pt>
                <c:pt idx="2359">
                  <c:v>-1.4890000000000001</c:v>
                </c:pt>
                <c:pt idx="2360">
                  <c:v>-1.2949999999999999</c:v>
                </c:pt>
                <c:pt idx="2361">
                  <c:v>-0.6</c:v>
                </c:pt>
                <c:pt idx="2362">
                  <c:v>-0.24299999999999999</c:v>
                </c:pt>
                <c:pt idx="2363">
                  <c:v>5.0000000000000001E-3</c:v>
                </c:pt>
                <c:pt idx="2364">
                  <c:v>-0.38700000000000001</c:v>
                </c:pt>
                <c:pt idx="2365">
                  <c:v>-0.73899999999999999</c:v>
                </c:pt>
                <c:pt idx="2366">
                  <c:v>-0.69499999999999995</c:v>
                </c:pt>
                <c:pt idx="2367">
                  <c:v>-0.7</c:v>
                </c:pt>
                <c:pt idx="2368">
                  <c:v>-0.68500000000000005</c:v>
                </c:pt>
                <c:pt idx="2369">
                  <c:v>-0.06</c:v>
                </c:pt>
                <c:pt idx="2370">
                  <c:v>0.13900000000000001</c:v>
                </c:pt>
                <c:pt idx="2371">
                  <c:v>-1.31</c:v>
                </c:pt>
                <c:pt idx="2372">
                  <c:v>-1.33</c:v>
                </c:pt>
                <c:pt idx="2373">
                  <c:v>-0.56599999999999995</c:v>
                </c:pt>
                <c:pt idx="2374">
                  <c:v>0.29799999999999999</c:v>
                </c:pt>
                <c:pt idx="2375">
                  <c:v>0.24299999999999999</c:v>
                </c:pt>
                <c:pt idx="2376">
                  <c:v>-0.47099999999999997</c:v>
                </c:pt>
                <c:pt idx="2377">
                  <c:v>-0.64500000000000002</c:v>
                </c:pt>
                <c:pt idx="2378">
                  <c:v>-1.1359999999999999</c:v>
                </c:pt>
                <c:pt idx="2379">
                  <c:v>-0.62</c:v>
                </c:pt>
                <c:pt idx="2380">
                  <c:v>-0.93300000000000005</c:v>
                </c:pt>
                <c:pt idx="2381">
                  <c:v>-0.26300000000000001</c:v>
                </c:pt>
                <c:pt idx="2382">
                  <c:v>-1.1859999999999999</c:v>
                </c:pt>
                <c:pt idx="2383">
                  <c:v>-0.58599999999999997</c:v>
                </c:pt>
                <c:pt idx="2384">
                  <c:v>-1.1120000000000001</c:v>
                </c:pt>
                <c:pt idx="2385">
                  <c:v>-0.52100000000000002</c:v>
                </c:pt>
                <c:pt idx="2386">
                  <c:v>-1.2509999999999999</c:v>
                </c:pt>
                <c:pt idx="2387">
                  <c:v>-0.39200000000000002</c:v>
                </c:pt>
                <c:pt idx="2388">
                  <c:v>-1.4139999999999999</c:v>
                </c:pt>
                <c:pt idx="2389">
                  <c:v>-0.58599999999999997</c:v>
                </c:pt>
                <c:pt idx="2390">
                  <c:v>-1.92</c:v>
                </c:pt>
                <c:pt idx="2391">
                  <c:v>-2.069</c:v>
                </c:pt>
                <c:pt idx="2392">
                  <c:v>-1.2010000000000001</c:v>
                </c:pt>
                <c:pt idx="2393">
                  <c:v>-1.2410000000000001</c:v>
                </c:pt>
                <c:pt idx="2394">
                  <c:v>-1.1659999999999999</c:v>
                </c:pt>
                <c:pt idx="2395">
                  <c:v>-1.375</c:v>
                </c:pt>
                <c:pt idx="2396">
                  <c:v>-1.6479999999999999</c:v>
                </c:pt>
                <c:pt idx="2397">
                  <c:v>-1.911</c:v>
                </c:pt>
                <c:pt idx="2398">
                  <c:v>-1.901</c:v>
                </c:pt>
                <c:pt idx="2399">
                  <c:v>-1.8859999999999999</c:v>
                </c:pt>
                <c:pt idx="2400">
                  <c:v>-1.389</c:v>
                </c:pt>
                <c:pt idx="2401">
                  <c:v>-1.3049999999999999</c:v>
                </c:pt>
                <c:pt idx="2402">
                  <c:v>-1.355</c:v>
                </c:pt>
                <c:pt idx="2403">
                  <c:v>-0.86799999999999999</c:v>
                </c:pt>
                <c:pt idx="2404">
                  <c:v>0.313</c:v>
                </c:pt>
                <c:pt idx="2405">
                  <c:v>-0.35699999999999998</c:v>
                </c:pt>
                <c:pt idx="2406">
                  <c:v>-1.389</c:v>
                </c:pt>
                <c:pt idx="2407">
                  <c:v>-0.81899999999999995</c:v>
                </c:pt>
                <c:pt idx="2408">
                  <c:v>-7.3999999999999996E-2</c:v>
                </c:pt>
                <c:pt idx="2409">
                  <c:v>-1.0569999999999999</c:v>
                </c:pt>
                <c:pt idx="2410">
                  <c:v>-1.4590000000000001</c:v>
                </c:pt>
                <c:pt idx="2411">
                  <c:v>-0.873</c:v>
                </c:pt>
                <c:pt idx="2412">
                  <c:v>-0.77400000000000002</c:v>
                </c:pt>
                <c:pt idx="2413">
                  <c:v>-3.012</c:v>
                </c:pt>
                <c:pt idx="2414">
                  <c:v>-2.089</c:v>
                </c:pt>
                <c:pt idx="2415">
                  <c:v>-2.089</c:v>
                </c:pt>
                <c:pt idx="2416">
                  <c:v>-2.5310000000000001</c:v>
                </c:pt>
                <c:pt idx="2417">
                  <c:v>-0.97799999999999998</c:v>
                </c:pt>
                <c:pt idx="2418">
                  <c:v>-2.3919999999999999</c:v>
                </c:pt>
                <c:pt idx="2419">
                  <c:v>-2.0150000000000001</c:v>
                </c:pt>
                <c:pt idx="2420">
                  <c:v>-2.62</c:v>
                </c:pt>
                <c:pt idx="2421">
                  <c:v>-1.2210000000000001</c:v>
                </c:pt>
                <c:pt idx="2422">
                  <c:v>-1.3939999999999999</c:v>
                </c:pt>
                <c:pt idx="2423">
                  <c:v>-1.2849999999999999</c:v>
                </c:pt>
                <c:pt idx="2424">
                  <c:v>-0.61499999999999999</c:v>
                </c:pt>
                <c:pt idx="2425">
                  <c:v>-1.236</c:v>
                </c:pt>
                <c:pt idx="2426">
                  <c:v>-2.3769999999999998</c:v>
                </c:pt>
                <c:pt idx="2427">
                  <c:v>-0.64500000000000002</c:v>
                </c:pt>
                <c:pt idx="2428">
                  <c:v>-0.437</c:v>
                </c:pt>
                <c:pt idx="2429">
                  <c:v>-0.45200000000000001</c:v>
                </c:pt>
                <c:pt idx="2430">
                  <c:v>-1.0920000000000001</c:v>
                </c:pt>
                <c:pt idx="2431">
                  <c:v>0.11899999999999999</c:v>
                </c:pt>
                <c:pt idx="2432">
                  <c:v>-0.372</c:v>
                </c:pt>
                <c:pt idx="2433">
                  <c:v>-1.4039999999999999</c:v>
                </c:pt>
                <c:pt idx="2434">
                  <c:v>-1.4139999999999999</c:v>
                </c:pt>
                <c:pt idx="2435">
                  <c:v>-0.53100000000000003</c:v>
                </c:pt>
                <c:pt idx="2436">
                  <c:v>-0.80400000000000005</c:v>
                </c:pt>
                <c:pt idx="2437">
                  <c:v>-0.89800000000000002</c:v>
                </c:pt>
                <c:pt idx="2438">
                  <c:v>-0.26300000000000001</c:v>
                </c:pt>
                <c:pt idx="2439">
                  <c:v>-0.59499999999999997</c:v>
                </c:pt>
                <c:pt idx="2440">
                  <c:v>-1.335</c:v>
                </c:pt>
                <c:pt idx="2441">
                  <c:v>-1.226</c:v>
                </c:pt>
                <c:pt idx="2442">
                  <c:v>-1.32</c:v>
                </c:pt>
                <c:pt idx="2443">
                  <c:v>-0.58599999999999997</c:v>
                </c:pt>
                <c:pt idx="2444">
                  <c:v>-0.47599999999999998</c:v>
                </c:pt>
                <c:pt idx="2445">
                  <c:v>-0.82899999999999996</c:v>
                </c:pt>
                <c:pt idx="2446">
                  <c:v>-0.41199999999999998</c:v>
                </c:pt>
                <c:pt idx="2447">
                  <c:v>0.16900000000000001</c:v>
                </c:pt>
                <c:pt idx="2448">
                  <c:v>-1.6180000000000001</c:v>
                </c:pt>
                <c:pt idx="2449">
                  <c:v>0.03</c:v>
                </c:pt>
                <c:pt idx="2450">
                  <c:v>0.21299999999999999</c:v>
                </c:pt>
                <c:pt idx="2451">
                  <c:v>0.88800000000000001</c:v>
                </c:pt>
                <c:pt idx="2452">
                  <c:v>0.88800000000000001</c:v>
                </c:pt>
                <c:pt idx="2453">
                  <c:v>-0.57099999999999995</c:v>
                </c:pt>
                <c:pt idx="2454">
                  <c:v>-0.65500000000000003</c:v>
                </c:pt>
                <c:pt idx="2455">
                  <c:v>-1.35</c:v>
                </c:pt>
                <c:pt idx="2456">
                  <c:v>-1.8560000000000001</c:v>
                </c:pt>
                <c:pt idx="2457">
                  <c:v>-2.1040000000000001</c:v>
                </c:pt>
                <c:pt idx="2458">
                  <c:v>-0.58599999999999997</c:v>
                </c:pt>
                <c:pt idx="2459">
                  <c:v>-1.4239999999999999</c:v>
                </c:pt>
                <c:pt idx="2460">
                  <c:v>-1.5880000000000001</c:v>
                </c:pt>
                <c:pt idx="2461">
                  <c:v>-1.6870000000000001</c:v>
                </c:pt>
                <c:pt idx="2462">
                  <c:v>-0.98799999999999999</c:v>
                </c:pt>
                <c:pt idx="2463">
                  <c:v>-1.8109999999999999</c:v>
                </c:pt>
                <c:pt idx="2464">
                  <c:v>-1.5189999999999999</c:v>
                </c:pt>
                <c:pt idx="2465">
                  <c:v>-1.8759999999999999</c:v>
                </c:pt>
                <c:pt idx="2466">
                  <c:v>-1.7170000000000001</c:v>
                </c:pt>
                <c:pt idx="2467">
                  <c:v>-0.749</c:v>
                </c:pt>
                <c:pt idx="2468">
                  <c:v>-0.89800000000000002</c:v>
                </c:pt>
                <c:pt idx="2469">
                  <c:v>0.253</c:v>
                </c:pt>
                <c:pt idx="2470">
                  <c:v>9.9000000000000005E-2</c:v>
                </c:pt>
                <c:pt idx="2471">
                  <c:v>0.32300000000000001</c:v>
                </c:pt>
                <c:pt idx="2472">
                  <c:v>-1.0920000000000001</c:v>
                </c:pt>
                <c:pt idx="2473">
                  <c:v>-1.464</c:v>
                </c:pt>
                <c:pt idx="2474">
                  <c:v>-1.5189999999999999</c:v>
                </c:pt>
                <c:pt idx="2475">
                  <c:v>-2.9630000000000001</c:v>
                </c:pt>
                <c:pt idx="2476">
                  <c:v>-1.34</c:v>
                </c:pt>
                <c:pt idx="2477">
                  <c:v>-1.444</c:v>
                </c:pt>
                <c:pt idx="2478">
                  <c:v>-1.5329999999999999</c:v>
                </c:pt>
                <c:pt idx="2479">
                  <c:v>-1.131</c:v>
                </c:pt>
                <c:pt idx="2480">
                  <c:v>-1.4139999999999999</c:v>
                </c:pt>
                <c:pt idx="2481">
                  <c:v>-1.4690000000000001</c:v>
                </c:pt>
                <c:pt idx="2482">
                  <c:v>0.318</c:v>
                </c:pt>
                <c:pt idx="2483">
                  <c:v>0.248</c:v>
                </c:pt>
                <c:pt idx="2484">
                  <c:v>-0.73399999999999999</c:v>
                </c:pt>
                <c:pt idx="2485">
                  <c:v>-0.193</c:v>
                </c:pt>
                <c:pt idx="2486">
                  <c:v>-0.30299999999999999</c:v>
                </c:pt>
                <c:pt idx="2487">
                  <c:v>-0.442</c:v>
                </c:pt>
                <c:pt idx="2488">
                  <c:v>0.59599999999999997</c:v>
                </c:pt>
                <c:pt idx="2489">
                  <c:v>-0.75900000000000001</c:v>
                </c:pt>
                <c:pt idx="2490">
                  <c:v>-0.78900000000000003</c:v>
                </c:pt>
                <c:pt idx="2491">
                  <c:v>-7.3999999999999996E-2</c:v>
                </c:pt>
                <c:pt idx="2492">
                  <c:v>0.11899999999999999</c:v>
                </c:pt>
                <c:pt idx="2493">
                  <c:v>0.377</c:v>
                </c:pt>
                <c:pt idx="2494">
                  <c:v>1.236</c:v>
                </c:pt>
                <c:pt idx="2495">
                  <c:v>1.107</c:v>
                </c:pt>
                <c:pt idx="2496">
                  <c:v>-0.69499999999999995</c:v>
                </c:pt>
                <c:pt idx="2497">
                  <c:v>-0.79400000000000004</c:v>
                </c:pt>
                <c:pt idx="2498">
                  <c:v>1.96</c:v>
                </c:pt>
                <c:pt idx="2499">
                  <c:v>0.54600000000000004</c:v>
                </c:pt>
                <c:pt idx="2500">
                  <c:v>0.90300000000000002</c:v>
                </c:pt>
                <c:pt idx="2501">
                  <c:v>2.169</c:v>
                </c:pt>
                <c:pt idx="2502">
                  <c:v>1.4</c:v>
                </c:pt>
                <c:pt idx="2503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C-4438-A07D-33C404BA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68184"/>
        <c:axId val="391970808"/>
      </c:scatterChart>
      <c:valAx>
        <c:axId val="391968184"/>
        <c:scaling>
          <c:orientation val="minMax"/>
          <c:max val="2000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70808"/>
        <c:crossesAt val="-6"/>
        <c:crossBetween val="midCat"/>
        <c:majorUnit val="250"/>
      </c:valAx>
      <c:valAx>
        <c:axId val="391970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JJA 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68184"/>
        <c:crossesAt val="-5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090988626421699E-2"/>
                  <c:y val="-0.25877770487022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'European Alps'!$A$2303:$A$2511</c:f>
              <c:numCache>
                <c:formatCode>General</c:formatCode>
                <c:ptCount val="209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</c:numCache>
            </c:numRef>
          </c:xVal>
          <c:yVal>
            <c:numRef>
              <c:f>'European Alps'!$G$2303:$G$2511</c:f>
              <c:numCache>
                <c:formatCode>General</c:formatCode>
                <c:ptCount val="209"/>
                <c:pt idx="0">
                  <c:v>-1.151</c:v>
                </c:pt>
                <c:pt idx="1">
                  <c:v>-1.762</c:v>
                </c:pt>
                <c:pt idx="2">
                  <c:v>-0.65500000000000003</c:v>
                </c:pt>
                <c:pt idx="3">
                  <c:v>-0.85799999999999998</c:v>
                </c:pt>
                <c:pt idx="4">
                  <c:v>-1.2549999999999999</c:v>
                </c:pt>
                <c:pt idx="5">
                  <c:v>-1.722</c:v>
                </c:pt>
                <c:pt idx="6">
                  <c:v>-1.762</c:v>
                </c:pt>
                <c:pt idx="7">
                  <c:v>-0.51600000000000001</c:v>
                </c:pt>
                <c:pt idx="8">
                  <c:v>-1.0569999999999999</c:v>
                </c:pt>
                <c:pt idx="9">
                  <c:v>-2.3769999999999998</c:v>
                </c:pt>
                <c:pt idx="10">
                  <c:v>-2.7690000000000001</c:v>
                </c:pt>
                <c:pt idx="11">
                  <c:v>-1.454</c:v>
                </c:pt>
                <c:pt idx="12">
                  <c:v>-1.494</c:v>
                </c:pt>
                <c:pt idx="13">
                  <c:v>-3.1859999999999999</c:v>
                </c:pt>
                <c:pt idx="14">
                  <c:v>-2.5710000000000002</c:v>
                </c:pt>
                <c:pt idx="15">
                  <c:v>-3.8260000000000001</c:v>
                </c:pt>
                <c:pt idx="16">
                  <c:v>-3.9249999999999998</c:v>
                </c:pt>
                <c:pt idx="17">
                  <c:v>-3.8660000000000001</c:v>
                </c:pt>
                <c:pt idx="18">
                  <c:v>-4.1589999999999998</c:v>
                </c:pt>
                <c:pt idx="19">
                  <c:v>-4.1539999999999999</c:v>
                </c:pt>
                <c:pt idx="20">
                  <c:v>-4.1829999999999998</c:v>
                </c:pt>
                <c:pt idx="21">
                  <c:v>-4.7590000000000003</c:v>
                </c:pt>
                <c:pt idx="22">
                  <c:v>-2.839</c:v>
                </c:pt>
                <c:pt idx="23">
                  <c:v>-2.59</c:v>
                </c:pt>
                <c:pt idx="24">
                  <c:v>-2.5409999999999999</c:v>
                </c:pt>
                <c:pt idx="25">
                  <c:v>-2.2829999999999999</c:v>
                </c:pt>
                <c:pt idx="26">
                  <c:v>-2.5059999999999998</c:v>
                </c:pt>
                <c:pt idx="27">
                  <c:v>-1.9950000000000001</c:v>
                </c:pt>
                <c:pt idx="28">
                  <c:v>-1.9450000000000001</c:v>
                </c:pt>
                <c:pt idx="29">
                  <c:v>-1.7170000000000001</c:v>
                </c:pt>
                <c:pt idx="30">
                  <c:v>-2.129</c:v>
                </c:pt>
                <c:pt idx="31">
                  <c:v>-2.069</c:v>
                </c:pt>
                <c:pt idx="32">
                  <c:v>-2.5510000000000002</c:v>
                </c:pt>
                <c:pt idx="33">
                  <c:v>-2.1589999999999998</c:v>
                </c:pt>
                <c:pt idx="34">
                  <c:v>-1.375</c:v>
                </c:pt>
                <c:pt idx="35">
                  <c:v>-1.5329999999999999</c:v>
                </c:pt>
                <c:pt idx="36">
                  <c:v>-2.7440000000000002</c:v>
                </c:pt>
                <c:pt idx="37">
                  <c:v>-2.1880000000000002</c:v>
                </c:pt>
                <c:pt idx="38">
                  <c:v>-2.581</c:v>
                </c:pt>
                <c:pt idx="39">
                  <c:v>-1.9059999999999999</c:v>
                </c:pt>
                <c:pt idx="40">
                  <c:v>-1.623</c:v>
                </c:pt>
                <c:pt idx="41">
                  <c:v>-1.732</c:v>
                </c:pt>
                <c:pt idx="42">
                  <c:v>-0.432</c:v>
                </c:pt>
                <c:pt idx="43">
                  <c:v>-2.61</c:v>
                </c:pt>
                <c:pt idx="44">
                  <c:v>-1.37</c:v>
                </c:pt>
                <c:pt idx="45">
                  <c:v>-1.514</c:v>
                </c:pt>
                <c:pt idx="46">
                  <c:v>-0.94799999999999995</c:v>
                </c:pt>
                <c:pt idx="47">
                  <c:v>-0.77900000000000003</c:v>
                </c:pt>
                <c:pt idx="48">
                  <c:v>-1.6279999999999999</c:v>
                </c:pt>
                <c:pt idx="49">
                  <c:v>-1.335</c:v>
                </c:pt>
                <c:pt idx="50">
                  <c:v>-1.742</c:v>
                </c:pt>
                <c:pt idx="51">
                  <c:v>-2.645</c:v>
                </c:pt>
                <c:pt idx="52">
                  <c:v>-2.278</c:v>
                </c:pt>
                <c:pt idx="53">
                  <c:v>-1.94</c:v>
                </c:pt>
                <c:pt idx="54">
                  <c:v>-2.625</c:v>
                </c:pt>
                <c:pt idx="55">
                  <c:v>-2.5609999999999999</c:v>
                </c:pt>
                <c:pt idx="56">
                  <c:v>-1.613</c:v>
                </c:pt>
                <c:pt idx="57">
                  <c:v>-1.573</c:v>
                </c:pt>
                <c:pt idx="58">
                  <c:v>-1.9059999999999999</c:v>
                </c:pt>
                <c:pt idx="59">
                  <c:v>-1.4890000000000001</c:v>
                </c:pt>
                <c:pt idx="60">
                  <c:v>-1.2949999999999999</c:v>
                </c:pt>
                <c:pt idx="61">
                  <c:v>-0.6</c:v>
                </c:pt>
                <c:pt idx="62">
                  <c:v>-0.24299999999999999</c:v>
                </c:pt>
                <c:pt idx="63">
                  <c:v>5.0000000000000001E-3</c:v>
                </c:pt>
                <c:pt idx="64">
                  <c:v>-0.38700000000000001</c:v>
                </c:pt>
                <c:pt idx="65">
                  <c:v>-0.73899999999999999</c:v>
                </c:pt>
                <c:pt idx="66">
                  <c:v>-0.69499999999999995</c:v>
                </c:pt>
                <c:pt idx="67">
                  <c:v>-0.7</c:v>
                </c:pt>
                <c:pt idx="68">
                  <c:v>-0.68500000000000005</c:v>
                </c:pt>
                <c:pt idx="69">
                  <c:v>-0.06</c:v>
                </c:pt>
                <c:pt idx="70">
                  <c:v>0.13900000000000001</c:v>
                </c:pt>
                <c:pt idx="71">
                  <c:v>-1.31</c:v>
                </c:pt>
                <c:pt idx="72">
                  <c:v>-1.33</c:v>
                </c:pt>
                <c:pt idx="73">
                  <c:v>-0.56599999999999995</c:v>
                </c:pt>
                <c:pt idx="74">
                  <c:v>0.29799999999999999</c:v>
                </c:pt>
                <c:pt idx="75">
                  <c:v>0.24299999999999999</c:v>
                </c:pt>
                <c:pt idx="76">
                  <c:v>-0.47099999999999997</c:v>
                </c:pt>
                <c:pt idx="77">
                  <c:v>-0.64500000000000002</c:v>
                </c:pt>
                <c:pt idx="78">
                  <c:v>-1.1359999999999999</c:v>
                </c:pt>
                <c:pt idx="79">
                  <c:v>-0.62</c:v>
                </c:pt>
                <c:pt idx="80">
                  <c:v>-0.93300000000000005</c:v>
                </c:pt>
                <c:pt idx="81">
                  <c:v>-0.26300000000000001</c:v>
                </c:pt>
                <c:pt idx="82">
                  <c:v>-1.1859999999999999</c:v>
                </c:pt>
                <c:pt idx="83">
                  <c:v>-0.58599999999999997</c:v>
                </c:pt>
                <c:pt idx="84">
                  <c:v>-1.1120000000000001</c:v>
                </c:pt>
                <c:pt idx="85">
                  <c:v>-0.52100000000000002</c:v>
                </c:pt>
                <c:pt idx="86">
                  <c:v>-1.2509999999999999</c:v>
                </c:pt>
                <c:pt idx="87">
                  <c:v>-0.39200000000000002</c:v>
                </c:pt>
                <c:pt idx="88">
                  <c:v>-1.4139999999999999</c:v>
                </c:pt>
                <c:pt idx="89">
                  <c:v>-0.58599999999999997</c:v>
                </c:pt>
                <c:pt idx="90">
                  <c:v>-1.92</c:v>
                </c:pt>
                <c:pt idx="91">
                  <c:v>-2.069</c:v>
                </c:pt>
                <c:pt idx="92">
                  <c:v>-1.2010000000000001</c:v>
                </c:pt>
                <c:pt idx="93">
                  <c:v>-1.2410000000000001</c:v>
                </c:pt>
                <c:pt idx="94">
                  <c:v>-1.1659999999999999</c:v>
                </c:pt>
                <c:pt idx="95">
                  <c:v>-1.375</c:v>
                </c:pt>
                <c:pt idx="96">
                  <c:v>-1.6479999999999999</c:v>
                </c:pt>
                <c:pt idx="97">
                  <c:v>-1.911</c:v>
                </c:pt>
                <c:pt idx="98">
                  <c:v>-1.901</c:v>
                </c:pt>
                <c:pt idx="99">
                  <c:v>-1.8859999999999999</c:v>
                </c:pt>
                <c:pt idx="100">
                  <c:v>-1.389</c:v>
                </c:pt>
                <c:pt idx="101">
                  <c:v>-1.3049999999999999</c:v>
                </c:pt>
                <c:pt idx="102">
                  <c:v>-1.355</c:v>
                </c:pt>
                <c:pt idx="103">
                  <c:v>-0.86799999999999999</c:v>
                </c:pt>
                <c:pt idx="104">
                  <c:v>0.313</c:v>
                </c:pt>
                <c:pt idx="105">
                  <c:v>-0.35699999999999998</c:v>
                </c:pt>
                <c:pt idx="106">
                  <c:v>-1.389</c:v>
                </c:pt>
                <c:pt idx="107">
                  <c:v>-0.81899999999999995</c:v>
                </c:pt>
                <c:pt idx="108">
                  <c:v>-7.3999999999999996E-2</c:v>
                </c:pt>
                <c:pt idx="109">
                  <c:v>-1.0569999999999999</c:v>
                </c:pt>
                <c:pt idx="110">
                  <c:v>-1.4590000000000001</c:v>
                </c:pt>
                <c:pt idx="111">
                  <c:v>-0.873</c:v>
                </c:pt>
                <c:pt idx="112">
                  <c:v>-0.77400000000000002</c:v>
                </c:pt>
                <c:pt idx="113">
                  <c:v>-3.012</c:v>
                </c:pt>
                <c:pt idx="114">
                  <c:v>-2.089</c:v>
                </c:pt>
                <c:pt idx="115">
                  <c:v>-2.089</c:v>
                </c:pt>
                <c:pt idx="116">
                  <c:v>-2.5310000000000001</c:v>
                </c:pt>
                <c:pt idx="117">
                  <c:v>-0.97799999999999998</c:v>
                </c:pt>
                <c:pt idx="118">
                  <c:v>-2.3919999999999999</c:v>
                </c:pt>
                <c:pt idx="119">
                  <c:v>-2.0150000000000001</c:v>
                </c:pt>
                <c:pt idx="120">
                  <c:v>-2.62</c:v>
                </c:pt>
                <c:pt idx="121">
                  <c:v>-1.2210000000000001</c:v>
                </c:pt>
                <c:pt idx="122">
                  <c:v>-1.3939999999999999</c:v>
                </c:pt>
                <c:pt idx="123">
                  <c:v>-1.2849999999999999</c:v>
                </c:pt>
                <c:pt idx="124">
                  <c:v>-0.61499999999999999</c:v>
                </c:pt>
                <c:pt idx="125">
                  <c:v>-1.236</c:v>
                </c:pt>
                <c:pt idx="126">
                  <c:v>-2.3769999999999998</c:v>
                </c:pt>
                <c:pt idx="127">
                  <c:v>-0.64500000000000002</c:v>
                </c:pt>
                <c:pt idx="128">
                  <c:v>-0.437</c:v>
                </c:pt>
                <c:pt idx="129">
                  <c:v>-0.45200000000000001</c:v>
                </c:pt>
                <c:pt idx="130">
                  <c:v>-1.0920000000000001</c:v>
                </c:pt>
                <c:pt idx="131">
                  <c:v>0.11899999999999999</c:v>
                </c:pt>
                <c:pt idx="132">
                  <c:v>-0.372</c:v>
                </c:pt>
                <c:pt idx="133">
                  <c:v>-1.4039999999999999</c:v>
                </c:pt>
                <c:pt idx="134">
                  <c:v>-1.4139999999999999</c:v>
                </c:pt>
                <c:pt idx="135">
                  <c:v>-0.53100000000000003</c:v>
                </c:pt>
                <c:pt idx="136">
                  <c:v>-0.80400000000000005</c:v>
                </c:pt>
                <c:pt idx="137">
                  <c:v>-0.89800000000000002</c:v>
                </c:pt>
                <c:pt idx="138">
                  <c:v>-0.26300000000000001</c:v>
                </c:pt>
                <c:pt idx="139">
                  <c:v>-0.59499999999999997</c:v>
                </c:pt>
                <c:pt idx="140">
                  <c:v>-1.335</c:v>
                </c:pt>
                <c:pt idx="141">
                  <c:v>-1.226</c:v>
                </c:pt>
                <c:pt idx="142">
                  <c:v>-1.32</c:v>
                </c:pt>
                <c:pt idx="143">
                  <c:v>-0.58599999999999997</c:v>
                </c:pt>
                <c:pt idx="144">
                  <c:v>-0.47599999999999998</c:v>
                </c:pt>
                <c:pt idx="145">
                  <c:v>-0.82899999999999996</c:v>
                </c:pt>
                <c:pt idx="146">
                  <c:v>-0.41199999999999998</c:v>
                </c:pt>
                <c:pt idx="147">
                  <c:v>0.16900000000000001</c:v>
                </c:pt>
                <c:pt idx="148">
                  <c:v>-1.6180000000000001</c:v>
                </c:pt>
                <c:pt idx="149">
                  <c:v>0.03</c:v>
                </c:pt>
                <c:pt idx="150">
                  <c:v>0.21299999999999999</c:v>
                </c:pt>
                <c:pt idx="151">
                  <c:v>0.88800000000000001</c:v>
                </c:pt>
                <c:pt idx="152">
                  <c:v>0.88800000000000001</c:v>
                </c:pt>
                <c:pt idx="153">
                  <c:v>-0.57099999999999995</c:v>
                </c:pt>
                <c:pt idx="154">
                  <c:v>-0.65500000000000003</c:v>
                </c:pt>
                <c:pt idx="155">
                  <c:v>-1.35</c:v>
                </c:pt>
                <c:pt idx="156">
                  <c:v>-1.8560000000000001</c:v>
                </c:pt>
                <c:pt idx="157">
                  <c:v>-2.1040000000000001</c:v>
                </c:pt>
                <c:pt idx="158">
                  <c:v>-0.58599999999999997</c:v>
                </c:pt>
                <c:pt idx="159">
                  <c:v>-1.4239999999999999</c:v>
                </c:pt>
                <c:pt idx="160">
                  <c:v>-1.5880000000000001</c:v>
                </c:pt>
                <c:pt idx="161">
                  <c:v>-1.6870000000000001</c:v>
                </c:pt>
                <c:pt idx="162">
                  <c:v>-0.98799999999999999</c:v>
                </c:pt>
                <c:pt idx="163">
                  <c:v>-1.8109999999999999</c:v>
                </c:pt>
                <c:pt idx="164">
                  <c:v>-1.5189999999999999</c:v>
                </c:pt>
                <c:pt idx="165">
                  <c:v>-1.8759999999999999</c:v>
                </c:pt>
                <c:pt idx="166">
                  <c:v>-1.7170000000000001</c:v>
                </c:pt>
                <c:pt idx="167">
                  <c:v>-0.749</c:v>
                </c:pt>
                <c:pt idx="168">
                  <c:v>-0.89800000000000002</c:v>
                </c:pt>
                <c:pt idx="169">
                  <c:v>0.253</c:v>
                </c:pt>
                <c:pt idx="170">
                  <c:v>9.9000000000000005E-2</c:v>
                </c:pt>
                <c:pt idx="171">
                  <c:v>0.32300000000000001</c:v>
                </c:pt>
                <c:pt idx="172">
                  <c:v>-1.0920000000000001</c:v>
                </c:pt>
                <c:pt idx="173">
                  <c:v>-1.464</c:v>
                </c:pt>
                <c:pt idx="174">
                  <c:v>-1.5189999999999999</c:v>
                </c:pt>
                <c:pt idx="175">
                  <c:v>-2.9630000000000001</c:v>
                </c:pt>
                <c:pt idx="176">
                  <c:v>-1.34</c:v>
                </c:pt>
                <c:pt idx="177">
                  <c:v>-1.444</c:v>
                </c:pt>
                <c:pt idx="178">
                  <c:v>-1.5329999999999999</c:v>
                </c:pt>
                <c:pt idx="179">
                  <c:v>-1.131</c:v>
                </c:pt>
                <c:pt idx="180">
                  <c:v>-1.4139999999999999</c:v>
                </c:pt>
                <c:pt idx="181">
                  <c:v>-1.4690000000000001</c:v>
                </c:pt>
                <c:pt idx="182">
                  <c:v>0.318</c:v>
                </c:pt>
                <c:pt idx="183">
                  <c:v>0.248</c:v>
                </c:pt>
                <c:pt idx="184">
                  <c:v>-0.73399999999999999</c:v>
                </c:pt>
                <c:pt idx="185">
                  <c:v>-0.193</c:v>
                </c:pt>
                <c:pt idx="186">
                  <c:v>-0.30299999999999999</c:v>
                </c:pt>
                <c:pt idx="187">
                  <c:v>-0.442</c:v>
                </c:pt>
                <c:pt idx="188">
                  <c:v>0.59599999999999997</c:v>
                </c:pt>
                <c:pt idx="189">
                  <c:v>-0.75900000000000001</c:v>
                </c:pt>
                <c:pt idx="190">
                  <c:v>-0.78900000000000003</c:v>
                </c:pt>
                <c:pt idx="191">
                  <c:v>-7.3999999999999996E-2</c:v>
                </c:pt>
                <c:pt idx="192">
                  <c:v>0.11899999999999999</c:v>
                </c:pt>
                <c:pt idx="193">
                  <c:v>0.377</c:v>
                </c:pt>
                <c:pt idx="194">
                  <c:v>1.236</c:v>
                </c:pt>
                <c:pt idx="195">
                  <c:v>1.107</c:v>
                </c:pt>
                <c:pt idx="196">
                  <c:v>-0.69499999999999995</c:v>
                </c:pt>
                <c:pt idx="197">
                  <c:v>-0.79400000000000004</c:v>
                </c:pt>
                <c:pt idx="198">
                  <c:v>1.96</c:v>
                </c:pt>
                <c:pt idx="199">
                  <c:v>0.54600000000000004</c:v>
                </c:pt>
                <c:pt idx="200">
                  <c:v>0.90300000000000002</c:v>
                </c:pt>
                <c:pt idx="201">
                  <c:v>2.169</c:v>
                </c:pt>
                <c:pt idx="202">
                  <c:v>1.4</c:v>
                </c:pt>
                <c:pt idx="203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A-4E98-A35E-5787AC05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72384"/>
        <c:axId val="404474024"/>
      </c:scatterChart>
      <c:valAx>
        <c:axId val="404472384"/>
        <c:scaling>
          <c:orientation val="minMax"/>
          <c:max val="2020"/>
          <c:min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74024"/>
        <c:crosses val="autoZero"/>
        <c:crossBetween val="midCat"/>
        <c:majorUnit val="25"/>
      </c:valAx>
      <c:valAx>
        <c:axId val="404474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AMJ 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trendline>
            <c:spPr>
              <a:ln w="25400">
                <a:solidFill>
                  <a:schemeClr val="tx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2.2268591426071741E-2"/>
                  <c:y val="-0.19681794983960338"/>
                </c:manualLayout>
              </c:layout>
              <c:numFmt formatCode="General" sourceLinked="0"/>
            </c:trendlineLbl>
          </c:trendline>
          <c:xVal>
            <c:numRef>
              <c:f>'European Alps'!$L$4:$L$103</c:f>
              <c:numCache>
                <c:formatCode>General</c:formatCode>
                <c:ptCount val="100"/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</c:numCache>
            </c:numRef>
          </c:xVal>
          <c:yVal>
            <c:numRef>
              <c:f>'European Alps'!$M$4:$M$103</c:f>
              <c:numCache>
                <c:formatCode>General</c:formatCode>
                <c:ptCount val="100"/>
                <c:pt idx="8">
                  <c:v>148.1</c:v>
                </c:pt>
                <c:pt idx="9">
                  <c:v>113.9</c:v>
                </c:pt>
                <c:pt idx="10">
                  <c:v>98.7</c:v>
                </c:pt>
                <c:pt idx="11">
                  <c:v>113.9</c:v>
                </c:pt>
                <c:pt idx="12">
                  <c:v>147.1</c:v>
                </c:pt>
                <c:pt idx="13">
                  <c:v>177.8</c:v>
                </c:pt>
                <c:pt idx="14">
                  <c:v>168.8</c:v>
                </c:pt>
                <c:pt idx="15">
                  <c:v>168.9</c:v>
                </c:pt>
                <c:pt idx="16">
                  <c:v>132.4</c:v>
                </c:pt>
                <c:pt idx="17">
                  <c:v>130.5</c:v>
                </c:pt>
                <c:pt idx="18">
                  <c:v>161.6</c:v>
                </c:pt>
                <c:pt idx="19">
                  <c:v>159.9</c:v>
                </c:pt>
                <c:pt idx="20">
                  <c:v>167.6</c:v>
                </c:pt>
                <c:pt idx="21">
                  <c:v>135.5</c:v>
                </c:pt>
                <c:pt idx="22">
                  <c:v>175.3</c:v>
                </c:pt>
                <c:pt idx="23">
                  <c:v>167.1</c:v>
                </c:pt>
                <c:pt idx="24">
                  <c:v>209.8</c:v>
                </c:pt>
                <c:pt idx="25">
                  <c:v>167.8</c:v>
                </c:pt>
                <c:pt idx="26">
                  <c:v>140.1</c:v>
                </c:pt>
                <c:pt idx="27">
                  <c:v>143</c:v>
                </c:pt>
                <c:pt idx="28">
                  <c:v>156.1</c:v>
                </c:pt>
                <c:pt idx="29">
                  <c:v>101.3</c:v>
                </c:pt>
                <c:pt idx="30">
                  <c:v>95.8</c:v>
                </c:pt>
                <c:pt idx="31">
                  <c:v>129.30000000000001</c:v>
                </c:pt>
                <c:pt idx="32">
                  <c:v>110.3</c:v>
                </c:pt>
                <c:pt idx="33">
                  <c:v>134.69999999999999</c:v>
                </c:pt>
                <c:pt idx="34">
                  <c:v>131.9</c:v>
                </c:pt>
                <c:pt idx="35">
                  <c:v>125</c:v>
                </c:pt>
                <c:pt idx="36">
                  <c:v>126.4</c:v>
                </c:pt>
                <c:pt idx="37">
                  <c:v>105.6</c:v>
                </c:pt>
                <c:pt idx="38">
                  <c:v>119.4</c:v>
                </c:pt>
                <c:pt idx="39">
                  <c:v>126.4</c:v>
                </c:pt>
                <c:pt idx="40">
                  <c:v>126.4</c:v>
                </c:pt>
                <c:pt idx="41">
                  <c:v>106.9</c:v>
                </c:pt>
                <c:pt idx="42">
                  <c:v>109.7</c:v>
                </c:pt>
                <c:pt idx="43">
                  <c:v>86.1</c:v>
                </c:pt>
                <c:pt idx="44">
                  <c:v>106.1</c:v>
                </c:pt>
                <c:pt idx="45">
                  <c:v>110.4</c:v>
                </c:pt>
                <c:pt idx="46">
                  <c:v>124.8</c:v>
                </c:pt>
                <c:pt idx="47">
                  <c:v>108.2</c:v>
                </c:pt>
                <c:pt idx="48">
                  <c:v>93.2</c:v>
                </c:pt>
                <c:pt idx="49">
                  <c:v>134.30000000000001</c:v>
                </c:pt>
                <c:pt idx="50">
                  <c:v>195.9</c:v>
                </c:pt>
                <c:pt idx="51">
                  <c:v>159.6</c:v>
                </c:pt>
                <c:pt idx="52">
                  <c:v>139.80000000000001</c:v>
                </c:pt>
                <c:pt idx="53">
                  <c:v>128.80000000000001</c:v>
                </c:pt>
                <c:pt idx="54">
                  <c:v>148.5</c:v>
                </c:pt>
                <c:pt idx="55">
                  <c:v>133.5</c:v>
                </c:pt>
                <c:pt idx="56">
                  <c:v>120.9</c:v>
                </c:pt>
                <c:pt idx="57">
                  <c:v>114.6</c:v>
                </c:pt>
                <c:pt idx="58">
                  <c:v>118.5</c:v>
                </c:pt>
                <c:pt idx="59">
                  <c:v>118.5</c:v>
                </c:pt>
                <c:pt idx="60">
                  <c:v>110.6</c:v>
                </c:pt>
                <c:pt idx="61">
                  <c:v>134.30000000000001</c:v>
                </c:pt>
                <c:pt idx="62">
                  <c:v>133.5</c:v>
                </c:pt>
                <c:pt idx="63">
                  <c:v>160.4</c:v>
                </c:pt>
                <c:pt idx="64">
                  <c:v>184.1</c:v>
                </c:pt>
                <c:pt idx="65">
                  <c:v>138.30000000000001</c:v>
                </c:pt>
                <c:pt idx="66">
                  <c:v>142.19999999999999</c:v>
                </c:pt>
                <c:pt idx="67">
                  <c:v>118.5</c:v>
                </c:pt>
                <c:pt idx="68">
                  <c:v>106.7</c:v>
                </c:pt>
                <c:pt idx="69">
                  <c:v>130.4</c:v>
                </c:pt>
                <c:pt idx="70">
                  <c:v>126.4</c:v>
                </c:pt>
                <c:pt idx="71">
                  <c:v>163.5</c:v>
                </c:pt>
                <c:pt idx="72">
                  <c:v>122.5</c:v>
                </c:pt>
                <c:pt idx="73">
                  <c:v>109.8</c:v>
                </c:pt>
                <c:pt idx="74">
                  <c:v>86.9</c:v>
                </c:pt>
                <c:pt idx="75">
                  <c:v>90.1</c:v>
                </c:pt>
                <c:pt idx="76">
                  <c:v>92.3</c:v>
                </c:pt>
                <c:pt idx="77">
                  <c:v>124.4</c:v>
                </c:pt>
                <c:pt idx="78">
                  <c:v>123.9</c:v>
                </c:pt>
                <c:pt idx="79">
                  <c:v>102.4</c:v>
                </c:pt>
                <c:pt idx="80">
                  <c:v>89.1</c:v>
                </c:pt>
                <c:pt idx="81">
                  <c:v>90.7</c:v>
                </c:pt>
                <c:pt idx="82">
                  <c:v>103.1</c:v>
                </c:pt>
                <c:pt idx="83">
                  <c:v>96.9</c:v>
                </c:pt>
                <c:pt idx="84">
                  <c:v>99.6</c:v>
                </c:pt>
                <c:pt idx="85">
                  <c:v>99.1</c:v>
                </c:pt>
                <c:pt idx="86">
                  <c:v>67</c:v>
                </c:pt>
                <c:pt idx="87">
                  <c:v>75.8</c:v>
                </c:pt>
                <c:pt idx="88">
                  <c:v>81.900000000000006</c:v>
                </c:pt>
                <c:pt idx="89">
                  <c:v>79.2</c:v>
                </c:pt>
                <c:pt idx="90">
                  <c:v>75.8</c:v>
                </c:pt>
                <c:pt idx="91">
                  <c:v>59.8</c:v>
                </c:pt>
                <c:pt idx="92">
                  <c:v>62</c:v>
                </c:pt>
                <c:pt idx="93">
                  <c:v>75.400000000000006</c:v>
                </c:pt>
                <c:pt idx="94">
                  <c:v>53.5</c:v>
                </c:pt>
                <c:pt idx="95">
                  <c:v>55</c:v>
                </c:pt>
                <c:pt idx="96">
                  <c:v>57.5</c:v>
                </c:pt>
                <c:pt idx="97">
                  <c:v>59.9</c:v>
                </c:pt>
                <c:pt idx="98">
                  <c:v>60</c:v>
                </c:pt>
                <c:pt idx="99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D-462A-837E-8EE9EBBF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96088"/>
        <c:axId val="393899368"/>
      </c:scatterChart>
      <c:valAx>
        <c:axId val="393896088"/>
        <c:scaling>
          <c:orientation val="minMax"/>
          <c:max val="2000"/>
          <c:min val="1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9368"/>
        <c:crosses val="autoZero"/>
        <c:crossBetween val="midCat"/>
      </c:valAx>
      <c:valAx>
        <c:axId val="393899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Thickness (UNIT)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60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cat>
            <c:numRef>
              <c:f>'European Alps'!$U$61:$U$1127</c:f>
              <c:numCache>
                <c:formatCode>General</c:formatCode>
                <c:ptCount val="1067"/>
                <c:pt idx="0">
                  <c:v>2008</c:v>
                </c:pt>
                <c:pt idx="1">
                  <c:v>2007</c:v>
                </c:pt>
                <c:pt idx="2">
                  <c:v>2006</c:v>
                </c:pt>
                <c:pt idx="3">
                  <c:v>2005</c:v>
                </c:pt>
                <c:pt idx="4">
                  <c:v>2004</c:v>
                </c:pt>
                <c:pt idx="5">
                  <c:v>2003</c:v>
                </c:pt>
                <c:pt idx="6">
                  <c:v>2002</c:v>
                </c:pt>
                <c:pt idx="7">
                  <c:v>2001</c:v>
                </c:pt>
                <c:pt idx="8">
                  <c:v>2000</c:v>
                </c:pt>
                <c:pt idx="9">
                  <c:v>1999</c:v>
                </c:pt>
                <c:pt idx="10">
                  <c:v>1998</c:v>
                </c:pt>
                <c:pt idx="11">
                  <c:v>1997</c:v>
                </c:pt>
                <c:pt idx="12">
                  <c:v>1996</c:v>
                </c:pt>
                <c:pt idx="13">
                  <c:v>1995</c:v>
                </c:pt>
                <c:pt idx="14">
                  <c:v>1994</c:v>
                </c:pt>
                <c:pt idx="15">
                  <c:v>1993</c:v>
                </c:pt>
                <c:pt idx="16">
                  <c:v>1992</c:v>
                </c:pt>
                <c:pt idx="17">
                  <c:v>1991</c:v>
                </c:pt>
                <c:pt idx="18">
                  <c:v>1990</c:v>
                </c:pt>
                <c:pt idx="19">
                  <c:v>1989</c:v>
                </c:pt>
                <c:pt idx="20">
                  <c:v>1988</c:v>
                </c:pt>
                <c:pt idx="21">
                  <c:v>1987</c:v>
                </c:pt>
                <c:pt idx="22">
                  <c:v>1986</c:v>
                </c:pt>
                <c:pt idx="23">
                  <c:v>1985</c:v>
                </c:pt>
                <c:pt idx="24">
                  <c:v>1984</c:v>
                </c:pt>
                <c:pt idx="25">
                  <c:v>1983</c:v>
                </c:pt>
                <c:pt idx="26">
                  <c:v>1982</c:v>
                </c:pt>
                <c:pt idx="27">
                  <c:v>1981</c:v>
                </c:pt>
                <c:pt idx="28">
                  <c:v>1980</c:v>
                </c:pt>
                <c:pt idx="29">
                  <c:v>1979</c:v>
                </c:pt>
                <c:pt idx="30">
                  <c:v>1978</c:v>
                </c:pt>
                <c:pt idx="31">
                  <c:v>1977</c:v>
                </c:pt>
                <c:pt idx="32">
                  <c:v>1976</c:v>
                </c:pt>
                <c:pt idx="33">
                  <c:v>1975</c:v>
                </c:pt>
                <c:pt idx="34">
                  <c:v>1974</c:v>
                </c:pt>
                <c:pt idx="35">
                  <c:v>1973</c:v>
                </c:pt>
                <c:pt idx="36">
                  <c:v>1972</c:v>
                </c:pt>
                <c:pt idx="37">
                  <c:v>1971</c:v>
                </c:pt>
                <c:pt idx="38">
                  <c:v>1970</c:v>
                </c:pt>
                <c:pt idx="39">
                  <c:v>1969</c:v>
                </c:pt>
                <c:pt idx="40">
                  <c:v>1968</c:v>
                </c:pt>
                <c:pt idx="41">
                  <c:v>1967</c:v>
                </c:pt>
                <c:pt idx="42">
                  <c:v>1966</c:v>
                </c:pt>
                <c:pt idx="43">
                  <c:v>1965</c:v>
                </c:pt>
                <c:pt idx="44">
                  <c:v>1964</c:v>
                </c:pt>
                <c:pt idx="45">
                  <c:v>1963</c:v>
                </c:pt>
                <c:pt idx="46">
                  <c:v>1962</c:v>
                </c:pt>
                <c:pt idx="47">
                  <c:v>1961</c:v>
                </c:pt>
                <c:pt idx="48">
                  <c:v>1960</c:v>
                </c:pt>
                <c:pt idx="49">
                  <c:v>1959</c:v>
                </c:pt>
                <c:pt idx="50">
                  <c:v>1958</c:v>
                </c:pt>
                <c:pt idx="51">
                  <c:v>1957</c:v>
                </c:pt>
                <c:pt idx="52">
                  <c:v>1956</c:v>
                </c:pt>
                <c:pt idx="53">
                  <c:v>1955</c:v>
                </c:pt>
                <c:pt idx="54">
                  <c:v>1954</c:v>
                </c:pt>
                <c:pt idx="55">
                  <c:v>1953</c:v>
                </c:pt>
                <c:pt idx="56">
                  <c:v>1952</c:v>
                </c:pt>
                <c:pt idx="57">
                  <c:v>1951</c:v>
                </c:pt>
                <c:pt idx="58">
                  <c:v>1950</c:v>
                </c:pt>
                <c:pt idx="59">
                  <c:v>1949</c:v>
                </c:pt>
                <c:pt idx="60">
                  <c:v>1948</c:v>
                </c:pt>
                <c:pt idx="61">
                  <c:v>1947</c:v>
                </c:pt>
                <c:pt idx="62">
                  <c:v>1946</c:v>
                </c:pt>
                <c:pt idx="63">
                  <c:v>1945</c:v>
                </c:pt>
                <c:pt idx="64">
                  <c:v>1944</c:v>
                </c:pt>
                <c:pt idx="65">
                  <c:v>1943</c:v>
                </c:pt>
                <c:pt idx="66">
                  <c:v>1942</c:v>
                </c:pt>
                <c:pt idx="67">
                  <c:v>1941</c:v>
                </c:pt>
                <c:pt idx="68">
                  <c:v>1940</c:v>
                </c:pt>
                <c:pt idx="69">
                  <c:v>1939</c:v>
                </c:pt>
                <c:pt idx="70">
                  <c:v>1938</c:v>
                </c:pt>
                <c:pt idx="71">
                  <c:v>1937</c:v>
                </c:pt>
                <c:pt idx="72">
                  <c:v>1936</c:v>
                </c:pt>
                <c:pt idx="73">
                  <c:v>1935</c:v>
                </c:pt>
                <c:pt idx="74">
                  <c:v>1934</c:v>
                </c:pt>
                <c:pt idx="75">
                  <c:v>1933</c:v>
                </c:pt>
                <c:pt idx="76">
                  <c:v>1932</c:v>
                </c:pt>
                <c:pt idx="77">
                  <c:v>1931</c:v>
                </c:pt>
                <c:pt idx="78">
                  <c:v>1930</c:v>
                </c:pt>
                <c:pt idx="79">
                  <c:v>1929</c:v>
                </c:pt>
                <c:pt idx="80">
                  <c:v>1928</c:v>
                </c:pt>
                <c:pt idx="81">
                  <c:v>1927</c:v>
                </c:pt>
                <c:pt idx="82">
                  <c:v>1926</c:v>
                </c:pt>
                <c:pt idx="83">
                  <c:v>1925</c:v>
                </c:pt>
                <c:pt idx="84">
                  <c:v>1924</c:v>
                </c:pt>
                <c:pt idx="85">
                  <c:v>1923</c:v>
                </c:pt>
                <c:pt idx="86">
                  <c:v>1922</c:v>
                </c:pt>
                <c:pt idx="87">
                  <c:v>1921</c:v>
                </c:pt>
                <c:pt idx="88">
                  <c:v>1920</c:v>
                </c:pt>
                <c:pt idx="89">
                  <c:v>1919</c:v>
                </c:pt>
                <c:pt idx="90">
                  <c:v>1918</c:v>
                </c:pt>
                <c:pt idx="91">
                  <c:v>1917</c:v>
                </c:pt>
                <c:pt idx="92">
                  <c:v>1916</c:v>
                </c:pt>
                <c:pt idx="93">
                  <c:v>1915</c:v>
                </c:pt>
                <c:pt idx="94">
                  <c:v>1914</c:v>
                </c:pt>
                <c:pt idx="95">
                  <c:v>1913</c:v>
                </c:pt>
                <c:pt idx="96">
                  <c:v>1912</c:v>
                </c:pt>
                <c:pt idx="97">
                  <c:v>1911</c:v>
                </c:pt>
                <c:pt idx="98">
                  <c:v>1910</c:v>
                </c:pt>
                <c:pt idx="99">
                  <c:v>1909</c:v>
                </c:pt>
                <c:pt idx="100">
                  <c:v>1908</c:v>
                </c:pt>
                <c:pt idx="101">
                  <c:v>1907</c:v>
                </c:pt>
                <c:pt idx="102">
                  <c:v>1906</c:v>
                </c:pt>
                <c:pt idx="103">
                  <c:v>1905</c:v>
                </c:pt>
                <c:pt idx="104">
                  <c:v>1904</c:v>
                </c:pt>
                <c:pt idx="105">
                  <c:v>1903</c:v>
                </c:pt>
                <c:pt idx="106">
                  <c:v>1902</c:v>
                </c:pt>
                <c:pt idx="107">
                  <c:v>1901</c:v>
                </c:pt>
                <c:pt idx="108">
                  <c:v>1900</c:v>
                </c:pt>
                <c:pt idx="109">
                  <c:v>1899</c:v>
                </c:pt>
                <c:pt idx="110">
                  <c:v>1898</c:v>
                </c:pt>
                <c:pt idx="111">
                  <c:v>1897</c:v>
                </c:pt>
                <c:pt idx="112">
                  <c:v>1896</c:v>
                </c:pt>
                <c:pt idx="113">
                  <c:v>1895</c:v>
                </c:pt>
                <c:pt idx="114">
                  <c:v>1894</c:v>
                </c:pt>
                <c:pt idx="115">
                  <c:v>1893</c:v>
                </c:pt>
                <c:pt idx="116">
                  <c:v>1892</c:v>
                </c:pt>
                <c:pt idx="117">
                  <c:v>1891</c:v>
                </c:pt>
                <c:pt idx="118">
                  <c:v>1890</c:v>
                </c:pt>
                <c:pt idx="119">
                  <c:v>1889</c:v>
                </c:pt>
                <c:pt idx="120">
                  <c:v>1888</c:v>
                </c:pt>
                <c:pt idx="121">
                  <c:v>1887</c:v>
                </c:pt>
                <c:pt idx="122">
                  <c:v>1886</c:v>
                </c:pt>
                <c:pt idx="123">
                  <c:v>1885</c:v>
                </c:pt>
                <c:pt idx="124">
                  <c:v>1884</c:v>
                </c:pt>
                <c:pt idx="125">
                  <c:v>1883</c:v>
                </c:pt>
                <c:pt idx="126">
                  <c:v>1882</c:v>
                </c:pt>
                <c:pt idx="127">
                  <c:v>1881</c:v>
                </c:pt>
                <c:pt idx="128">
                  <c:v>1880</c:v>
                </c:pt>
                <c:pt idx="129">
                  <c:v>1879</c:v>
                </c:pt>
                <c:pt idx="130">
                  <c:v>1878</c:v>
                </c:pt>
                <c:pt idx="131">
                  <c:v>1877</c:v>
                </c:pt>
                <c:pt idx="132">
                  <c:v>1876</c:v>
                </c:pt>
                <c:pt idx="133">
                  <c:v>1875</c:v>
                </c:pt>
                <c:pt idx="134">
                  <c:v>1874</c:v>
                </c:pt>
                <c:pt idx="135">
                  <c:v>1873</c:v>
                </c:pt>
                <c:pt idx="136">
                  <c:v>1872</c:v>
                </c:pt>
                <c:pt idx="137">
                  <c:v>1871</c:v>
                </c:pt>
                <c:pt idx="138">
                  <c:v>1870</c:v>
                </c:pt>
                <c:pt idx="139">
                  <c:v>1869</c:v>
                </c:pt>
                <c:pt idx="140">
                  <c:v>1868</c:v>
                </c:pt>
                <c:pt idx="141">
                  <c:v>1867</c:v>
                </c:pt>
                <c:pt idx="142">
                  <c:v>1866</c:v>
                </c:pt>
                <c:pt idx="143">
                  <c:v>1865</c:v>
                </c:pt>
                <c:pt idx="144">
                  <c:v>1864</c:v>
                </c:pt>
                <c:pt idx="145">
                  <c:v>1863</c:v>
                </c:pt>
                <c:pt idx="146">
                  <c:v>1862</c:v>
                </c:pt>
                <c:pt idx="147">
                  <c:v>1861</c:v>
                </c:pt>
                <c:pt idx="148">
                  <c:v>1860</c:v>
                </c:pt>
                <c:pt idx="149">
                  <c:v>1859</c:v>
                </c:pt>
                <c:pt idx="150">
                  <c:v>1858</c:v>
                </c:pt>
                <c:pt idx="151">
                  <c:v>1857</c:v>
                </c:pt>
                <c:pt idx="152">
                  <c:v>1856</c:v>
                </c:pt>
                <c:pt idx="153">
                  <c:v>1855</c:v>
                </c:pt>
                <c:pt idx="154">
                  <c:v>1854</c:v>
                </c:pt>
                <c:pt idx="155">
                  <c:v>1853</c:v>
                </c:pt>
                <c:pt idx="156">
                  <c:v>1852</c:v>
                </c:pt>
                <c:pt idx="157">
                  <c:v>1851</c:v>
                </c:pt>
                <c:pt idx="158">
                  <c:v>1850</c:v>
                </c:pt>
                <c:pt idx="159">
                  <c:v>1849</c:v>
                </c:pt>
                <c:pt idx="160">
                  <c:v>1848</c:v>
                </c:pt>
                <c:pt idx="161">
                  <c:v>1847</c:v>
                </c:pt>
                <c:pt idx="162">
                  <c:v>1846</c:v>
                </c:pt>
                <c:pt idx="163">
                  <c:v>1845</c:v>
                </c:pt>
                <c:pt idx="164">
                  <c:v>1844</c:v>
                </c:pt>
                <c:pt idx="165">
                  <c:v>1843</c:v>
                </c:pt>
                <c:pt idx="166">
                  <c:v>1842</c:v>
                </c:pt>
                <c:pt idx="167">
                  <c:v>1841</c:v>
                </c:pt>
                <c:pt idx="168">
                  <c:v>1840</c:v>
                </c:pt>
                <c:pt idx="169">
                  <c:v>1839</c:v>
                </c:pt>
                <c:pt idx="170">
                  <c:v>1838</c:v>
                </c:pt>
                <c:pt idx="171">
                  <c:v>1837</c:v>
                </c:pt>
                <c:pt idx="172">
                  <c:v>1836</c:v>
                </c:pt>
                <c:pt idx="173">
                  <c:v>1835</c:v>
                </c:pt>
                <c:pt idx="174">
                  <c:v>1834</c:v>
                </c:pt>
                <c:pt idx="175">
                  <c:v>1833</c:v>
                </c:pt>
                <c:pt idx="176">
                  <c:v>1832</c:v>
                </c:pt>
                <c:pt idx="177">
                  <c:v>1831</c:v>
                </c:pt>
                <c:pt idx="178">
                  <c:v>1830</c:v>
                </c:pt>
                <c:pt idx="179">
                  <c:v>1829</c:v>
                </c:pt>
                <c:pt idx="180">
                  <c:v>1828</c:v>
                </c:pt>
                <c:pt idx="181">
                  <c:v>1827</c:v>
                </c:pt>
                <c:pt idx="182">
                  <c:v>1826</c:v>
                </c:pt>
                <c:pt idx="183">
                  <c:v>1825</c:v>
                </c:pt>
                <c:pt idx="184">
                  <c:v>1824</c:v>
                </c:pt>
                <c:pt idx="185">
                  <c:v>1823</c:v>
                </c:pt>
                <c:pt idx="186">
                  <c:v>1822</c:v>
                </c:pt>
                <c:pt idx="187">
                  <c:v>1821</c:v>
                </c:pt>
                <c:pt idx="188">
                  <c:v>1820</c:v>
                </c:pt>
                <c:pt idx="189">
                  <c:v>1819</c:v>
                </c:pt>
                <c:pt idx="190">
                  <c:v>1818</c:v>
                </c:pt>
                <c:pt idx="191">
                  <c:v>1817</c:v>
                </c:pt>
                <c:pt idx="192">
                  <c:v>1816</c:v>
                </c:pt>
                <c:pt idx="193">
                  <c:v>1815</c:v>
                </c:pt>
                <c:pt idx="194">
                  <c:v>1814</c:v>
                </c:pt>
                <c:pt idx="195">
                  <c:v>1813</c:v>
                </c:pt>
                <c:pt idx="196">
                  <c:v>1812</c:v>
                </c:pt>
                <c:pt idx="197">
                  <c:v>1811</c:v>
                </c:pt>
                <c:pt idx="198">
                  <c:v>1810</c:v>
                </c:pt>
                <c:pt idx="199">
                  <c:v>1809</c:v>
                </c:pt>
                <c:pt idx="200">
                  <c:v>1808</c:v>
                </c:pt>
                <c:pt idx="201">
                  <c:v>1807</c:v>
                </c:pt>
                <c:pt idx="202">
                  <c:v>1806</c:v>
                </c:pt>
                <c:pt idx="203">
                  <c:v>1805</c:v>
                </c:pt>
                <c:pt idx="204">
                  <c:v>1804</c:v>
                </c:pt>
                <c:pt idx="205">
                  <c:v>1803</c:v>
                </c:pt>
                <c:pt idx="206">
                  <c:v>1802</c:v>
                </c:pt>
                <c:pt idx="207">
                  <c:v>1801</c:v>
                </c:pt>
                <c:pt idx="208">
                  <c:v>1800</c:v>
                </c:pt>
                <c:pt idx="209">
                  <c:v>1799</c:v>
                </c:pt>
                <c:pt idx="210">
                  <c:v>1798</c:v>
                </c:pt>
                <c:pt idx="211">
                  <c:v>1797</c:v>
                </c:pt>
                <c:pt idx="212">
                  <c:v>1796</c:v>
                </c:pt>
                <c:pt idx="213">
                  <c:v>1795</c:v>
                </c:pt>
                <c:pt idx="214">
                  <c:v>1794</c:v>
                </c:pt>
                <c:pt idx="215">
                  <c:v>1793</c:v>
                </c:pt>
                <c:pt idx="216">
                  <c:v>1792</c:v>
                </c:pt>
                <c:pt idx="217">
                  <c:v>1791</c:v>
                </c:pt>
                <c:pt idx="218">
                  <c:v>1790</c:v>
                </c:pt>
                <c:pt idx="219">
                  <c:v>1789</c:v>
                </c:pt>
                <c:pt idx="220">
                  <c:v>1788</c:v>
                </c:pt>
                <c:pt idx="221">
                  <c:v>1787</c:v>
                </c:pt>
                <c:pt idx="222">
                  <c:v>1786</c:v>
                </c:pt>
                <c:pt idx="223">
                  <c:v>1785</c:v>
                </c:pt>
                <c:pt idx="224">
                  <c:v>1784</c:v>
                </c:pt>
                <c:pt idx="225">
                  <c:v>1783</c:v>
                </c:pt>
                <c:pt idx="226">
                  <c:v>1782</c:v>
                </c:pt>
                <c:pt idx="227">
                  <c:v>1781</c:v>
                </c:pt>
                <c:pt idx="228">
                  <c:v>1780</c:v>
                </c:pt>
                <c:pt idx="229">
                  <c:v>1779</c:v>
                </c:pt>
                <c:pt idx="230">
                  <c:v>1778</c:v>
                </c:pt>
                <c:pt idx="231">
                  <c:v>1777</c:v>
                </c:pt>
                <c:pt idx="232">
                  <c:v>1776</c:v>
                </c:pt>
                <c:pt idx="233">
                  <c:v>1775</c:v>
                </c:pt>
                <c:pt idx="234">
                  <c:v>1774</c:v>
                </c:pt>
                <c:pt idx="235">
                  <c:v>1773</c:v>
                </c:pt>
                <c:pt idx="236">
                  <c:v>1772</c:v>
                </c:pt>
                <c:pt idx="237">
                  <c:v>1771</c:v>
                </c:pt>
                <c:pt idx="238">
                  <c:v>1770</c:v>
                </c:pt>
                <c:pt idx="239">
                  <c:v>1769</c:v>
                </c:pt>
                <c:pt idx="240">
                  <c:v>1768</c:v>
                </c:pt>
                <c:pt idx="241">
                  <c:v>1767</c:v>
                </c:pt>
                <c:pt idx="242">
                  <c:v>1766</c:v>
                </c:pt>
                <c:pt idx="243">
                  <c:v>1765</c:v>
                </c:pt>
                <c:pt idx="244">
                  <c:v>1764</c:v>
                </c:pt>
                <c:pt idx="245">
                  <c:v>1763</c:v>
                </c:pt>
                <c:pt idx="246">
                  <c:v>1762</c:v>
                </c:pt>
                <c:pt idx="247">
                  <c:v>1761</c:v>
                </c:pt>
                <c:pt idx="248">
                  <c:v>1760</c:v>
                </c:pt>
                <c:pt idx="249">
                  <c:v>1759</c:v>
                </c:pt>
                <c:pt idx="250">
                  <c:v>1758</c:v>
                </c:pt>
                <c:pt idx="251">
                  <c:v>1757</c:v>
                </c:pt>
                <c:pt idx="252">
                  <c:v>1756</c:v>
                </c:pt>
                <c:pt idx="253">
                  <c:v>1755</c:v>
                </c:pt>
                <c:pt idx="254">
                  <c:v>1754</c:v>
                </c:pt>
                <c:pt idx="255">
                  <c:v>1753</c:v>
                </c:pt>
                <c:pt idx="256">
                  <c:v>1752</c:v>
                </c:pt>
                <c:pt idx="257">
                  <c:v>1751</c:v>
                </c:pt>
                <c:pt idx="258">
                  <c:v>1750</c:v>
                </c:pt>
                <c:pt idx="259">
                  <c:v>1749</c:v>
                </c:pt>
                <c:pt idx="260">
                  <c:v>1748</c:v>
                </c:pt>
                <c:pt idx="261">
                  <c:v>1747</c:v>
                </c:pt>
                <c:pt idx="262">
                  <c:v>1746</c:v>
                </c:pt>
                <c:pt idx="263">
                  <c:v>1745</c:v>
                </c:pt>
                <c:pt idx="264">
                  <c:v>1744</c:v>
                </c:pt>
                <c:pt idx="265">
                  <c:v>1743</c:v>
                </c:pt>
                <c:pt idx="266">
                  <c:v>1742</c:v>
                </c:pt>
                <c:pt idx="267">
                  <c:v>1741</c:v>
                </c:pt>
                <c:pt idx="268">
                  <c:v>1740</c:v>
                </c:pt>
                <c:pt idx="269">
                  <c:v>1739</c:v>
                </c:pt>
                <c:pt idx="270">
                  <c:v>1738</c:v>
                </c:pt>
                <c:pt idx="271">
                  <c:v>1737</c:v>
                </c:pt>
                <c:pt idx="272">
                  <c:v>1736</c:v>
                </c:pt>
                <c:pt idx="273">
                  <c:v>1735</c:v>
                </c:pt>
                <c:pt idx="274">
                  <c:v>1734</c:v>
                </c:pt>
                <c:pt idx="275">
                  <c:v>1733</c:v>
                </c:pt>
                <c:pt idx="276">
                  <c:v>1732</c:v>
                </c:pt>
                <c:pt idx="277">
                  <c:v>1731</c:v>
                </c:pt>
                <c:pt idx="278">
                  <c:v>1730</c:v>
                </c:pt>
                <c:pt idx="279">
                  <c:v>1729</c:v>
                </c:pt>
                <c:pt idx="280">
                  <c:v>1728</c:v>
                </c:pt>
                <c:pt idx="281">
                  <c:v>1727</c:v>
                </c:pt>
                <c:pt idx="282">
                  <c:v>1726</c:v>
                </c:pt>
                <c:pt idx="283">
                  <c:v>1725</c:v>
                </c:pt>
                <c:pt idx="284">
                  <c:v>1724</c:v>
                </c:pt>
                <c:pt idx="285">
                  <c:v>1723</c:v>
                </c:pt>
                <c:pt idx="286">
                  <c:v>1722</c:v>
                </c:pt>
                <c:pt idx="287">
                  <c:v>1721</c:v>
                </c:pt>
                <c:pt idx="288">
                  <c:v>1720</c:v>
                </c:pt>
                <c:pt idx="289">
                  <c:v>1719</c:v>
                </c:pt>
                <c:pt idx="290">
                  <c:v>1718</c:v>
                </c:pt>
                <c:pt idx="291">
                  <c:v>1717</c:v>
                </c:pt>
                <c:pt idx="292">
                  <c:v>1716</c:v>
                </c:pt>
                <c:pt idx="293">
                  <c:v>1715</c:v>
                </c:pt>
                <c:pt idx="294">
                  <c:v>1714</c:v>
                </c:pt>
                <c:pt idx="295">
                  <c:v>1713</c:v>
                </c:pt>
                <c:pt idx="296">
                  <c:v>1712</c:v>
                </c:pt>
                <c:pt idx="297">
                  <c:v>1711</c:v>
                </c:pt>
                <c:pt idx="298">
                  <c:v>1710</c:v>
                </c:pt>
                <c:pt idx="299">
                  <c:v>1709</c:v>
                </c:pt>
                <c:pt idx="300">
                  <c:v>1708</c:v>
                </c:pt>
                <c:pt idx="301">
                  <c:v>1707</c:v>
                </c:pt>
                <c:pt idx="302">
                  <c:v>1706</c:v>
                </c:pt>
                <c:pt idx="303">
                  <c:v>1705</c:v>
                </c:pt>
                <c:pt idx="304">
                  <c:v>1704</c:v>
                </c:pt>
                <c:pt idx="305">
                  <c:v>1703</c:v>
                </c:pt>
                <c:pt idx="306">
                  <c:v>1702</c:v>
                </c:pt>
                <c:pt idx="307">
                  <c:v>1701</c:v>
                </c:pt>
                <c:pt idx="308">
                  <c:v>1700</c:v>
                </c:pt>
                <c:pt idx="309">
                  <c:v>1699</c:v>
                </c:pt>
                <c:pt idx="310">
                  <c:v>1698</c:v>
                </c:pt>
                <c:pt idx="311">
                  <c:v>1697</c:v>
                </c:pt>
                <c:pt idx="312">
                  <c:v>1696</c:v>
                </c:pt>
                <c:pt idx="313">
                  <c:v>1695</c:v>
                </c:pt>
                <c:pt idx="314">
                  <c:v>1694</c:v>
                </c:pt>
                <c:pt idx="315">
                  <c:v>1693</c:v>
                </c:pt>
                <c:pt idx="316">
                  <c:v>1692</c:v>
                </c:pt>
                <c:pt idx="317">
                  <c:v>1691</c:v>
                </c:pt>
                <c:pt idx="318">
                  <c:v>1690</c:v>
                </c:pt>
                <c:pt idx="319">
                  <c:v>1689</c:v>
                </c:pt>
                <c:pt idx="320">
                  <c:v>1688</c:v>
                </c:pt>
                <c:pt idx="321">
                  <c:v>1687</c:v>
                </c:pt>
                <c:pt idx="322">
                  <c:v>1686</c:v>
                </c:pt>
                <c:pt idx="323">
                  <c:v>1685</c:v>
                </c:pt>
                <c:pt idx="324">
                  <c:v>1684</c:v>
                </c:pt>
                <c:pt idx="325">
                  <c:v>1683</c:v>
                </c:pt>
                <c:pt idx="326">
                  <c:v>1682</c:v>
                </c:pt>
                <c:pt idx="327">
                  <c:v>1681</c:v>
                </c:pt>
                <c:pt idx="328">
                  <c:v>1680</c:v>
                </c:pt>
                <c:pt idx="329">
                  <c:v>1679</c:v>
                </c:pt>
                <c:pt idx="330">
                  <c:v>1678</c:v>
                </c:pt>
                <c:pt idx="331">
                  <c:v>1677</c:v>
                </c:pt>
                <c:pt idx="332">
                  <c:v>1676</c:v>
                </c:pt>
                <c:pt idx="333">
                  <c:v>1675</c:v>
                </c:pt>
                <c:pt idx="334">
                  <c:v>1674</c:v>
                </c:pt>
                <c:pt idx="335">
                  <c:v>1673</c:v>
                </c:pt>
                <c:pt idx="336">
                  <c:v>1672</c:v>
                </c:pt>
                <c:pt idx="337">
                  <c:v>1671</c:v>
                </c:pt>
                <c:pt idx="338">
                  <c:v>1670</c:v>
                </c:pt>
                <c:pt idx="339">
                  <c:v>1669</c:v>
                </c:pt>
                <c:pt idx="340">
                  <c:v>1668</c:v>
                </c:pt>
                <c:pt idx="341">
                  <c:v>1667</c:v>
                </c:pt>
                <c:pt idx="342">
                  <c:v>1666</c:v>
                </c:pt>
                <c:pt idx="343">
                  <c:v>1665</c:v>
                </c:pt>
                <c:pt idx="344">
                  <c:v>1664</c:v>
                </c:pt>
                <c:pt idx="345">
                  <c:v>1663</c:v>
                </c:pt>
                <c:pt idx="346">
                  <c:v>1662</c:v>
                </c:pt>
                <c:pt idx="347">
                  <c:v>1661</c:v>
                </c:pt>
                <c:pt idx="348">
                  <c:v>1660</c:v>
                </c:pt>
                <c:pt idx="349">
                  <c:v>1659</c:v>
                </c:pt>
                <c:pt idx="350">
                  <c:v>1658</c:v>
                </c:pt>
                <c:pt idx="351">
                  <c:v>1657</c:v>
                </c:pt>
                <c:pt idx="352">
                  <c:v>1656</c:v>
                </c:pt>
                <c:pt idx="353">
                  <c:v>1655</c:v>
                </c:pt>
                <c:pt idx="354">
                  <c:v>1654</c:v>
                </c:pt>
                <c:pt idx="355">
                  <c:v>1653</c:v>
                </c:pt>
                <c:pt idx="356">
                  <c:v>1652</c:v>
                </c:pt>
                <c:pt idx="357">
                  <c:v>1651</c:v>
                </c:pt>
                <c:pt idx="358">
                  <c:v>1650</c:v>
                </c:pt>
                <c:pt idx="359">
                  <c:v>1649</c:v>
                </c:pt>
                <c:pt idx="360">
                  <c:v>1648</c:v>
                </c:pt>
                <c:pt idx="361">
                  <c:v>1647</c:v>
                </c:pt>
                <c:pt idx="362">
                  <c:v>1646</c:v>
                </c:pt>
                <c:pt idx="363">
                  <c:v>1645</c:v>
                </c:pt>
                <c:pt idx="364">
                  <c:v>1644</c:v>
                </c:pt>
                <c:pt idx="365">
                  <c:v>1643</c:v>
                </c:pt>
                <c:pt idx="366">
                  <c:v>1642</c:v>
                </c:pt>
                <c:pt idx="367">
                  <c:v>1641</c:v>
                </c:pt>
                <c:pt idx="368">
                  <c:v>1640</c:v>
                </c:pt>
                <c:pt idx="369">
                  <c:v>1639</c:v>
                </c:pt>
                <c:pt idx="370">
                  <c:v>1638</c:v>
                </c:pt>
                <c:pt idx="371">
                  <c:v>1637</c:v>
                </c:pt>
                <c:pt idx="372">
                  <c:v>1636</c:v>
                </c:pt>
                <c:pt idx="373">
                  <c:v>1635</c:v>
                </c:pt>
                <c:pt idx="374">
                  <c:v>1634</c:v>
                </c:pt>
                <c:pt idx="375">
                  <c:v>1633</c:v>
                </c:pt>
                <c:pt idx="376">
                  <c:v>1632</c:v>
                </c:pt>
                <c:pt idx="377">
                  <c:v>1631</c:v>
                </c:pt>
                <c:pt idx="378">
                  <c:v>1630</c:v>
                </c:pt>
                <c:pt idx="379">
                  <c:v>1629</c:v>
                </c:pt>
                <c:pt idx="380">
                  <c:v>1628</c:v>
                </c:pt>
                <c:pt idx="381">
                  <c:v>1627</c:v>
                </c:pt>
                <c:pt idx="382">
                  <c:v>1626</c:v>
                </c:pt>
                <c:pt idx="383">
                  <c:v>1625</c:v>
                </c:pt>
                <c:pt idx="384">
                  <c:v>1624</c:v>
                </c:pt>
                <c:pt idx="385">
                  <c:v>1623</c:v>
                </c:pt>
                <c:pt idx="386">
                  <c:v>1622</c:v>
                </c:pt>
                <c:pt idx="387">
                  <c:v>1621</c:v>
                </c:pt>
                <c:pt idx="388">
                  <c:v>1620</c:v>
                </c:pt>
                <c:pt idx="389">
                  <c:v>1619</c:v>
                </c:pt>
                <c:pt idx="390">
                  <c:v>1618</c:v>
                </c:pt>
                <c:pt idx="391">
                  <c:v>1617</c:v>
                </c:pt>
                <c:pt idx="392">
                  <c:v>1616</c:v>
                </c:pt>
                <c:pt idx="393">
                  <c:v>1615</c:v>
                </c:pt>
                <c:pt idx="394">
                  <c:v>1614</c:v>
                </c:pt>
                <c:pt idx="395">
                  <c:v>1613</c:v>
                </c:pt>
                <c:pt idx="396">
                  <c:v>1612</c:v>
                </c:pt>
                <c:pt idx="397">
                  <c:v>1611</c:v>
                </c:pt>
                <c:pt idx="398">
                  <c:v>1610</c:v>
                </c:pt>
                <c:pt idx="399">
                  <c:v>1609</c:v>
                </c:pt>
                <c:pt idx="400">
                  <c:v>1608</c:v>
                </c:pt>
                <c:pt idx="401">
                  <c:v>1607</c:v>
                </c:pt>
                <c:pt idx="402">
                  <c:v>1606</c:v>
                </c:pt>
                <c:pt idx="403">
                  <c:v>1605</c:v>
                </c:pt>
                <c:pt idx="404">
                  <c:v>1604</c:v>
                </c:pt>
                <c:pt idx="405">
                  <c:v>1603</c:v>
                </c:pt>
                <c:pt idx="406">
                  <c:v>1602</c:v>
                </c:pt>
                <c:pt idx="407">
                  <c:v>1601</c:v>
                </c:pt>
                <c:pt idx="408">
                  <c:v>1600</c:v>
                </c:pt>
                <c:pt idx="409">
                  <c:v>1599</c:v>
                </c:pt>
                <c:pt idx="410">
                  <c:v>1598</c:v>
                </c:pt>
                <c:pt idx="411">
                  <c:v>1597</c:v>
                </c:pt>
                <c:pt idx="412">
                  <c:v>1596</c:v>
                </c:pt>
                <c:pt idx="413">
                  <c:v>1595</c:v>
                </c:pt>
                <c:pt idx="414">
                  <c:v>1594</c:v>
                </c:pt>
                <c:pt idx="415">
                  <c:v>1593</c:v>
                </c:pt>
                <c:pt idx="416">
                  <c:v>1592</c:v>
                </c:pt>
                <c:pt idx="417">
                  <c:v>1591</c:v>
                </c:pt>
                <c:pt idx="418">
                  <c:v>1590</c:v>
                </c:pt>
                <c:pt idx="419">
                  <c:v>1589</c:v>
                </c:pt>
                <c:pt idx="420">
                  <c:v>1588</c:v>
                </c:pt>
                <c:pt idx="421">
                  <c:v>1587</c:v>
                </c:pt>
                <c:pt idx="422">
                  <c:v>1586</c:v>
                </c:pt>
                <c:pt idx="423">
                  <c:v>1585</c:v>
                </c:pt>
                <c:pt idx="424">
                  <c:v>1584</c:v>
                </c:pt>
                <c:pt idx="425">
                  <c:v>1583</c:v>
                </c:pt>
                <c:pt idx="426">
                  <c:v>1582</c:v>
                </c:pt>
                <c:pt idx="427">
                  <c:v>1581</c:v>
                </c:pt>
                <c:pt idx="428">
                  <c:v>1580</c:v>
                </c:pt>
                <c:pt idx="429">
                  <c:v>1579</c:v>
                </c:pt>
                <c:pt idx="430">
                  <c:v>1578</c:v>
                </c:pt>
                <c:pt idx="431">
                  <c:v>1577</c:v>
                </c:pt>
                <c:pt idx="432">
                  <c:v>1576</c:v>
                </c:pt>
                <c:pt idx="433">
                  <c:v>1575</c:v>
                </c:pt>
                <c:pt idx="434">
                  <c:v>1574</c:v>
                </c:pt>
                <c:pt idx="435">
                  <c:v>1573</c:v>
                </c:pt>
                <c:pt idx="436">
                  <c:v>1572</c:v>
                </c:pt>
                <c:pt idx="437">
                  <c:v>1571</c:v>
                </c:pt>
                <c:pt idx="438">
                  <c:v>1570</c:v>
                </c:pt>
                <c:pt idx="439">
                  <c:v>1569</c:v>
                </c:pt>
                <c:pt idx="440">
                  <c:v>1568</c:v>
                </c:pt>
                <c:pt idx="441">
                  <c:v>1567</c:v>
                </c:pt>
                <c:pt idx="442">
                  <c:v>1566</c:v>
                </c:pt>
                <c:pt idx="443">
                  <c:v>1565</c:v>
                </c:pt>
                <c:pt idx="444">
                  <c:v>1564</c:v>
                </c:pt>
                <c:pt idx="445">
                  <c:v>1563</c:v>
                </c:pt>
                <c:pt idx="446">
                  <c:v>1562</c:v>
                </c:pt>
                <c:pt idx="447">
                  <c:v>1561</c:v>
                </c:pt>
                <c:pt idx="448">
                  <c:v>1560</c:v>
                </c:pt>
                <c:pt idx="449">
                  <c:v>1559</c:v>
                </c:pt>
                <c:pt idx="450">
                  <c:v>1558</c:v>
                </c:pt>
                <c:pt idx="451">
                  <c:v>1557</c:v>
                </c:pt>
                <c:pt idx="452">
                  <c:v>1556</c:v>
                </c:pt>
                <c:pt idx="453">
                  <c:v>1555</c:v>
                </c:pt>
                <c:pt idx="454">
                  <c:v>1554</c:v>
                </c:pt>
                <c:pt idx="455">
                  <c:v>1553</c:v>
                </c:pt>
                <c:pt idx="456">
                  <c:v>1552</c:v>
                </c:pt>
                <c:pt idx="457">
                  <c:v>1551</c:v>
                </c:pt>
                <c:pt idx="458">
                  <c:v>1550</c:v>
                </c:pt>
                <c:pt idx="459">
                  <c:v>1549</c:v>
                </c:pt>
                <c:pt idx="460">
                  <c:v>1548</c:v>
                </c:pt>
                <c:pt idx="461">
                  <c:v>1547</c:v>
                </c:pt>
                <c:pt idx="462">
                  <c:v>1546</c:v>
                </c:pt>
                <c:pt idx="463">
                  <c:v>1545</c:v>
                </c:pt>
                <c:pt idx="464">
                  <c:v>1544</c:v>
                </c:pt>
                <c:pt idx="465">
                  <c:v>1543</c:v>
                </c:pt>
                <c:pt idx="466">
                  <c:v>1542</c:v>
                </c:pt>
                <c:pt idx="467">
                  <c:v>1541</c:v>
                </c:pt>
                <c:pt idx="468">
                  <c:v>1540</c:v>
                </c:pt>
                <c:pt idx="469">
                  <c:v>1539</c:v>
                </c:pt>
                <c:pt idx="470">
                  <c:v>1538</c:v>
                </c:pt>
                <c:pt idx="471">
                  <c:v>1537</c:v>
                </c:pt>
                <c:pt idx="472">
                  <c:v>1536</c:v>
                </c:pt>
                <c:pt idx="473">
                  <c:v>1535</c:v>
                </c:pt>
                <c:pt idx="474">
                  <c:v>1534</c:v>
                </c:pt>
                <c:pt idx="475">
                  <c:v>1533</c:v>
                </c:pt>
                <c:pt idx="476">
                  <c:v>1532</c:v>
                </c:pt>
                <c:pt idx="477">
                  <c:v>1531</c:v>
                </c:pt>
                <c:pt idx="478">
                  <c:v>1530</c:v>
                </c:pt>
                <c:pt idx="479">
                  <c:v>1529</c:v>
                </c:pt>
                <c:pt idx="480">
                  <c:v>1528</c:v>
                </c:pt>
                <c:pt idx="481">
                  <c:v>1527</c:v>
                </c:pt>
                <c:pt idx="482">
                  <c:v>1526</c:v>
                </c:pt>
                <c:pt idx="483">
                  <c:v>1525</c:v>
                </c:pt>
                <c:pt idx="484">
                  <c:v>1524</c:v>
                </c:pt>
                <c:pt idx="485">
                  <c:v>1523</c:v>
                </c:pt>
                <c:pt idx="486">
                  <c:v>1522</c:v>
                </c:pt>
                <c:pt idx="487">
                  <c:v>1521</c:v>
                </c:pt>
                <c:pt idx="488">
                  <c:v>1520</c:v>
                </c:pt>
                <c:pt idx="489">
                  <c:v>1519</c:v>
                </c:pt>
                <c:pt idx="490">
                  <c:v>1518</c:v>
                </c:pt>
                <c:pt idx="491">
                  <c:v>1517</c:v>
                </c:pt>
                <c:pt idx="492">
                  <c:v>1516</c:v>
                </c:pt>
                <c:pt idx="493">
                  <c:v>1515</c:v>
                </c:pt>
                <c:pt idx="494">
                  <c:v>1514</c:v>
                </c:pt>
                <c:pt idx="495">
                  <c:v>1513</c:v>
                </c:pt>
                <c:pt idx="496">
                  <c:v>1512</c:v>
                </c:pt>
                <c:pt idx="497">
                  <c:v>1511</c:v>
                </c:pt>
                <c:pt idx="498">
                  <c:v>1510</c:v>
                </c:pt>
                <c:pt idx="499">
                  <c:v>1509</c:v>
                </c:pt>
                <c:pt idx="500">
                  <c:v>1508</c:v>
                </c:pt>
                <c:pt idx="501">
                  <c:v>1507</c:v>
                </c:pt>
                <c:pt idx="502">
                  <c:v>1506</c:v>
                </c:pt>
                <c:pt idx="503">
                  <c:v>1505</c:v>
                </c:pt>
                <c:pt idx="504">
                  <c:v>1504</c:v>
                </c:pt>
                <c:pt idx="505">
                  <c:v>1503</c:v>
                </c:pt>
                <c:pt idx="506">
                  <c:v>1502</c:v>
                </c:pt>
                <c:pt idx="507">
                  <c:v>1501</c:v>
                </c:pt>
                <c:pt idx="508">
                  <c:v>1500</c:v>
                </c:pt>
                <c:pt idx="509">
                  <c:v>1499</c:v>
                </c:pt>
                <c:pt idx="510">
                  <c:v>1498</c:v>
                </c:pt>
                <c:pt idx="511">
                  <c:v>1497</c:v>
                </c:pt>
                <c:pt idx="512">
                  <c:v>1496</c:v>
                </c:pt>
                <c:pt idx="513">
                  <c:v>1495</c:v>
                </c:pt>
                <c:pt idx="514">
                  <c:v>1494</c:v>
                </c:pt>
                <c:pt idx="515">
                  <c:v>1493</c:v>
                </c:pt>
                <c:pt idx="516">
                  <c:v>1492</c:v>
                </c:pt>
                <c:pt idx="517">
                  <c:v>1491</c:v>
                </c:pt>
                <c:pt idx="518">
                  <c:v>1490</c:v>
                </c:pt>
                <c:pt idx="519">
                  <c:v>1489</c:v>
                </c:pt>
                <c:pt idx="520">
                  <c:v>1488</c:v>
                </c:pt>
                <c:pt idx="521">
                  <c:v>1487</c:v>
                </c:pt>
                <c:pt idx="522">
                  <c:v>1486</c:v>
                </c:pt>
                <c:pt idx="523">
                  <c:v>1485</c:v>
                </c:pt>
                <c:pt idx="524">
                  <c:v>1484</c:v>
                </c:pt>
                <c:pt idx="525">
                  <c:v>1483</c:v>
                </c:pt>
                <c:pt idx="526">
                  <c:v>1482</c:v>
                </c:pt>
                <c:pt idx="527">
                  <c:v>1481</c:v>
                </c:pt>
                <c:pt idx="528">
                  <c:v>1480</c:v>
                </c:pt>
                <c:pt idx="529">
                  <c:v>1479</c:v>
                </c:pt>
                <c:pt idx="530">
                  <c:v>1478</c:v>
                </c:pt>
                <c:pt idx="531">
                  <c:v>1477</c:v>
                </c:pt>
                <c:pt idx="532">
                  <c:v>1476</c:v>
                </c:pt>
                <c:pt idx="533">
                  <c:v>1475</c:v>
                </c:pt>
                <c:pt idx="534">
                  <c:v>1474</c:v>
                </c:pt>
                <c:pt idx="535">
                  <c:v>1473</c:v>
                </c:pt>
                <c:pt idx="536">
                  <c:v>1472</c:v>
                </c:pt>
                <c:pt idx="537">
                  <c:v>1471</c:v>
                </c:pt>
                <c:pt idx="538">
                  <c:v>1470</c:v>
                </c:pt>
                <c:pt idx="539">
                  <c:v>1469</c:v>
                </c:pt>
                <c:pt idx="540">
                  <c:v>1468</c:v>
                </c:pt>
                <c:pt idx="541">
                  <c:v>1467</c:v>
                </c:pt>
                <c:pt idx="542">
                  <c:v>1466</c:v>
                </c:pt>
                <c:pt idx="543">
                  <c:v>1465</c:v>
                </c:pt>
                <c:pt idx="544">
                  <c:v>1464</c:v>
                </c:pt>
                <c:pt idx="545">
                  <c:v>1463</c:v>
                </c:pt>
                <c:pt idx="546">
                  <c:v>1462</c:v>
                </c:pt>
                <c:pt idx="547">
                  <c:v>1461</c:v>
                </c:pt>
                <c:pt idx="548">
                  <c:v>1460</c:v>
                </c:pt>
                <c:pt idx="549">
                  <c:v>1459</c:v>
                </c:pt>
                <c:pt idx="550">
                  <c:v>1458</c:v>
                </c:pt>
                <c:pt idx="551">
                  <c:v>1457</c:v>
                </c:pt>
                <c:pt idx="552">
                  <c:v>1456</c:v>
                </c:pt>
                <c:pt idx="553">
                  <c:v>1455</c:v>
                </c:pt>
                <c:pt idx="554">
                  <c:v>1454</c:v>
                </c:pt>
                <c:pt idx="555">
                  <c:v>1453</c:v>
                </c:pt>
                <c:pt idx="556">
                  <c:v>1452</c:v>
                </c:pt>
                <c:pt idx="557">
                  <c:v>1451</c:v>
                </c:pt>
                <c:pt idx="558">
                  <c:v>1450</c:v>
                </c:pt>
                <c:pt idx="559">
                  <c:v>1449</c:v>
                </c:pt>
                <c:pt idx="560">
                  <c:v>1448</c:v>
                </c:pt>
                <c:pt idx="561">
                  <c:v>1447</c:v>
                </c:pt>
                <c:pt idx="562">
                  <c:v>1446</c:v>
                </c:pt>
                <c:pt idx="563">
                  <c:v>1445</c:v>
                </c:pt>
                <c:pt idx="564">
                  <c:v>1444</c:v>
                </c:pt>
                <c:pt idx="565">
                  <c:v>1443</c:v>
                </c:pt>
                <c:pt idx="566">
                  <c:v>1442</c:v>
                </c:pt>
                <c:pt idx="567">
                  <c:v>1441</c:v>
                </c:pt>
                <c:pt idx="568">
                  <c:v>1440</c:v>
                </c:pt>
                <c:pt idx="569">
                  <c:v>1439</c:v>
                </c:pt>
                <c:pt idx="570">
                  <c:v>1438</c:v>
                </c:pt>
                <c:pt idx="571">
                  <c:v>1437</c:v>
                </c:pt>
                <c:pt idx="572">
                  <c:v>1436</c:v>
                </c:pt>
                <c:pt idx="573">
                  <c:v>1435</c:v>
                </c:pt>
                <c:pt idx="574">
                  <c:v>1434</c:v>
                </c:pt>
                <c:pt idx="575">
                  <c:v>1433</c:v>
                </c:pt>
                <c:pt idx="576">
                  <c:v>1432</c:v>
                </c:pt>
                <c:pt idx="577">
                  <c:v>1431</c:v>
                </c:pt>
                <c:pt idx="578">
                  <c:v>1430</c:v>
                </c:pt>
                <c:pt idx="579">
                  <c:v>1429</c:v>
                </c:pt>
                <c:pt idx="580">
                  <c:v>1428</c:v>
                </c:pt>
                <c:pt idx="581">
                  <c:v>1427</c:v>
                </c:pt>
                <c:pt idx="582">
                  <c:v>1426</c:v>
                </c:pt>
                <c:pt idx="583">
                  <c:v>1425</c:v>
                </c:pt>
                <c:pt idx="584">
                  <c:v>1424</c:v>
                </c:pt>
                <c:pt idx="585">
                  <c:v>1423</c:v>
                </c:pt>
                <c:pt idx="586">
                  <c:v>1422</c:v>
                </c:pt>
                <c:pt idx="587">
                  <c:v>1421</c:v>
                </c:pt>
                <c:pt idx="588">
                  <c:v>1420</c:v>
                </c:pt>
                <c:pt idx="589">
                  <c:v>1419</c:v>
                </c:pt>
                <c:pt idx="590">
                  <c:v>1418</c:v>
                </c:pt>
                <c:pt idx="591">
                  <c:v>1417</c:v>
                </c:pt>
                <c:pt idx="592">
                  <c:v>1416</c:v>
                </c:pt>
                <c:pt idx="593">
                  <c:v>1415</c:v>
                </c:pt>
                <c:pt idx="594">
                  <c:v>1414</c:v>
                </c:pt>
                <c:pt idx="595">
                  <c:v>1413</c:v>
                </c:pt>
                <c:pt idx="596">
                  <c:v>1412</c:v>
                </c:pt>
                <c:pt idx="597">
                  <c:v>1411</c:v>
                </c:pt>
                <c:pt idx="598">
                  <c:v>1410</c:v>
                </c:pt>
                <c:pt idx="599">
                  <c:v>1409</c:v>
                </c:pt>
                <c:pt idx="600">
                  <c:v>1408</c:v>
                </c:pt>
                <c:pt idx="601">
                  <c:v>1407</c:v>
                </c:pt>
                <c:pt idx="602">
                  <c:v>1406</c:v>
                </c:pt>
                <c:pt idx="603">
                  <c:v>1405</c:v>
                </c:pt>
                <c:pt idx="604">
                  <c:v>1404</c:v>
                </c:pt>
                <c:pt idx="605">
                  <c:v>1403</c:v>
                </c:pt>
                <c:pt idx="606">
                  <c:v>1402</c:v>
                </c:pt>
                <c:pt idx="607">
                  <c:v>1401</c:v>
                </c:pt>
                <c:pt idx="608">
                  <c:v>1400</c:v>
                </c:pt>
                <c:pt idx="609">
                  <c:v>1399</c:v>
                </c:pt>
                <c:pt idx="610">
                  <c:v>1398</c:v>
                </c:pt>
                <c:pt idx="611">
                  <c:v>1397</c:v>
                </c:pt>
                <c:pt idx="612">
                  <c:v>1396</c:v>
                </c:pt>
                <c:pt idx="613">
                  <c:v>1395</c:v>
                </c:pt>
                <c:pt idx="614">
                  <c:v>1394</c:v>
                </c:pt>
                <c:pt idx="615">
                  <c:v>1393</c:v>
                </c:pt>
                <c:pt idx="616">
                  <c:v>1392</c:v>
                </c:pt>
                <c:pt idx="617">
                  <c:v>1391</c:v>
                </c:pt>
                <c:pt idx="618">
                  <c:v>1390</c:v>
                </c:pt>
                <c:pt idx="619">
                  <c:v>1389</c:v>
                </c:pt>
                <c:pt idx="620">
                  <c:v>1388</c:v>
                </c:pt>
                <c:pt idx="621">
                  <c:v>1387</c:v>
                </c:pt>
                <c:pt idx="622">
                  <c:v>1386</c:v>
                </c:pt>
                <c:pt idx="623">
                  <c:v>1385</c:v>
                </c:pt>
                <c:pt idx="624">
                  <c:v>1384</c:v>
                </c:pt>
                <c:pt idx="625">
                  <c:v>1383</c:v>
                </c:pt>
                <c:pt idx="626">
                  <c:v>1382</c:v>
                </c:pt>
                <c:pt idx="627">
                  <c:v>1381</c:v>
                </c:pt>
                <c:pt idx="628">
                  <c:v>1380</c:v>
                </c:pt>
                <c:pt idx="629">
                  <c:v>1379</c:v>
                </c:pt>
                <c:pt idx="630">
                  <c:v>1378</c:v>
                </c:pt>
                <c:pt idx="631">
                  <c:v>1377</c:v>
                </c:pt>
                <c:pt idx="632">
                  <c:v>1376</c:v>
                </c:pt>
                <c:pt idx="633">
                  <c:v>1375</c:v>
                </c:pt>
                <c:pt idx="634">
                  <c:v>1374</c:v>
                </c:pt>
                <c:pt idx="635">
                  <c:v>1373</c:v>
                </c:pt>
                <c:pt idx="636">
                  <c:v>1372</c:v>
                </c:pt>
                <c:pt idx="637">
                  <c:v>1371</c:v>
                </c:pt>
                <c:pt idx="638">
                  <c:v>1370</c:v>
                </c:pt>
                <c:pt idx="639">
                  <c:v>1369</c:v>
                </c:pt>
                <c:pt idx="640">
                  <c:v>1368</c:v>
                </c:pt>
                <c:pt idx="641">
                  <c:v>1367</c:v>
                </c:pt>
                <c:pt idx="642">
                  <c:v>1366</c:v>
                </c:pt>
                <c:pt idx="643">
                  <c:v>1365</c:v>
                </c:pt>
                <c:pt idx="644">
                  <c:v>1364</c:v>
                </c:pt>
                <c:pt idx="645">
                  <c:v>1363</c:v>
                </c:pt>
                <c:pt idx="646">
                  <c:v>1362</c:v>
                </c:pt>
                <c:pt idx="647">
                  <c:v>1361</c:v>
                </c:pt>
                <c:pt idx="648">
                  <c:v>1360</c:v>
                </c:pt>
                <c:pt idx="649">
                  <c:v>1359</c:v>
                </c:pt>
                <c:pt idx="650">
                  <c:v>1358</c:v>
                </c:pt>
                <c:pt idx="651">
                  <c:v>1357</c:v>
                </c:pt>
                <c:pt idx="652">
                  <c:v>1356</c:v>
                </c:pt>
                <c:pt idx="653">
                  <c:v>1355</c:v>
                </c:pt>
                <c:pt idx="654">
                  <c:v>1354</c:v>
                </c:pt>
                <c:pt idx="655">
                  <c:v>1353</c:v>
                </c:pt>
                <c:pt idx="656">
                  <c:v>1352</c:v>
                </c:pt>
                <c:pt idx="657">
                  <c:v>1351</c:v>
                </c:pt>
                <c:pt idx="658">
                  <c:v>1350</c:v>
                </c:pt>
                <c:pt idx="659">
                  <c:v>1349</c:v>
                </c:pt>
                <c:pt idx="660">
                  <c:v>1348</c:v>
                </c:pt>
                <c:pt idx="661">
                  <c:v>1347</c:v>
                </c:pt>
                <c:pt idx="662">
                  <c:v>1346</c:v>
                </c:pt>
                <c:pt idx="663">
                  <c:v>1345</c:v>
                </c:pt>
                <c:pt idx="664">
                  <c:v>1344</c:v>
                </c:pt>
                <c:pt idx="665">
                  <c:v>1343</c:v>
                </c:pt>
                <c:pt idx="666">
                  <c:v>1342</c:v>
                </c:pt>
                <c:pt idx="667">
                  <c:v>1341</c:v>
                </c:pt>
                <c:pt idx="668">
                  <c:v>1340</c:v>
                </c:pt>
                <c:pt idx="669">
                  <c:v>1339</c:v>
                </c:pt>
                <c:pt idx="670">
                  <c:v>1338</c:v>
                </c:pt>
                <c:pt idx="671">
                  <c:v>1337</c:v>
                </c:pt>
                <c:pt idx="672">
                  <c:v>1336</c:v>
                </c:pt>
                <c:pt idx="673">
                  <c:v>1335</c:v>
                </c:pt>
                <c:pt idx="674">
                  <c:v>1334</c:v>
                </c:pt>
                <c:pt idx="675">
                  <c:v>1333</c:v>
                </c:pt>
                <c:pt idx="676">
                  <c:v>1332</c:v>
                </c:pt>
                <c:pt idx="677">
                  <c:v>1331</c:v>
                </c:pt>
                <c:pt idx="678">
                  <c:v>1330</c:v>
                </c:pt>
                <c:pt idx="679">
                  <c:v>1329</c:v>
                </c:pt>
                <c:pt idx="680">
                  <c:v>1328</c:v>
                </c:pt>
                <c:pt idx="681">
                  <c:v>1327</c:v>
                </c:pt>
                <c:pt idx="682">
                  <c:v>1326</c:v>
                </c:pt>
                <c:pt idx="683">
                  <c:v>1325</c:v>
                </c:pt>
                <c:pt idx="684">
                  <c:v>1324</c:v>
                </c:pt>
                <c:pt idx="685">
                  <c:v>1323</c:v>
                </c:pt>
                <c:pt idx="686">
                  <c:v>1322</c:v>
                </c:pt>
                <c:pt idx="687">
                  <c:v>1321</c:v>
                </c:pt>
                <c:pt idx="688">
                  <c:v>1320</c:v>
                </c:pt>
                <c:pt idx="689">
                  <c:v>1319</c:v>
                </c:pt>
                <c:pt idx="690">
                  <c:v>1318</c:v>
                </c:pt>
                <c:pt idx="691">
                  <c:v>1317</c:v>
                </c:pt>
                <c:pt idx="692">
                  <c:v>1316</c:v>
                </c:pt>
                <c:pt idx="693">
                  <c:v>1315</c:v>
                </c:pt>
                <c:pt idx="694">
                  <c:v>1314</c:v>
                </c:pt>
                <c:pt idx="695">
                  <c:v>1313</c:v>
                </c:pt>
                <c:pt idx="696">
                  <c:v>1312</c:v>
                </c:pt>
                <c:pt idx="697">
                  <c:v>1311</c:v>
                </c:pt>
                <c:pt idx="698">
                  <c:v>1310</c:v>
                </c:pt>
                <c:pt idx="699">
                  <c:v>1309</c:v>
                </c:pt>
                <c:pt idx="700">
                  <c:v>1308</c:v>
                </c:pt>
                <c:pt idx="701">
                  <c:v>1307</c:v>
                </c:pt>
                <c:pt idx="702">
                  <c:v>1306</c:v>
                </c:pt>
                <c:pt idx="703">
                  <c:v>1305</c:v>
                </c:pt>
                <c:pt idx="704">
                  <c:v>1304</c:v>
                </c:pt>
                <c:pt idx="705">
                  <c:v>1303</c:v>
                </c:pt>
                <c:pt idx="706">
                  <c:v>1302</c:v>
                </c:pt>
                <c:pt idx="707">
                  <c:v>1301</c:v>
                </c:pt>
                <c:pt idx="708">
                  <c:v>1300</c:v>
                </c:pt>
                <c:pt idx="709">
                  <c:v>1299</c:v>
                </c:pt>
                <c:pt idx="710">
                  <c:v>1298</c:v>
                </c:pt>
                <c:pt idx="711">
                  <c:v>1297</c:v>
                </c:pt>
                <c:pt idx="712">
                  <c:v>1296</c:v>
                </c:pt>
                <c:pt idx="713">
                  <c:v>1295</c:v>
                </c:pt>
                <c:pt idx="714">
                  <c:v>1294</c:v>
                </c:pt>
                <c:pt idx="715">
                  <c:v>1293</c:v>
                </c:pt>
                <c:pt idx="716">
                  <c:v>1292</c:v>
                </c:pt>
                <c:pt idx="717">
                  <c:v>1291</c:v>
                </c:pt>
                <c:pt idx="718">
                  <c:v>1290</c:v>
                </c:pt>
                <c:pt idx="719">
                  <c:v>1289</c:v>
                </c:pt>
                <c:pt idx="720">
                  <c:v>1288</c:v>
                </c:pt>
                <c:pt idx="721">
                  <c:v>1287</c:v>
                </c:pt>
                <c:pt idx="722">
                  <c:v>1286</c:v>
                </c:pt>
                <c:pt idx="723">
                  <c:v>1285</c:v>
                </c:pt>
                <c:pt idx="724">
                  <c:v>1284</c:v>
                </c:pt>
                <c:pt idx="725">
                  <c:v>1283</c:v>
                </c:pt>
                <c:pt idx="726">
                  <c:v>1282</c:v>
                </c:pt>
                <c:pt idx="727">
                  <c:v>1281</c:v>
                </c:pt>
                <c:pt idx="728">
                  <c:v>1280</c:v>
                </c:pt>
                <c:pt idx="729">
                  <c:v>1279</c:v>
                </c:pt>
                <c:pt idx="730">
                  <c:v>1278</c:v>
                </c:pt>
                <c:pt idx="731">
                  <c:v>1277</c:v>
                </c:pt>
                <c:pt idx="732">
                  <c:v>1276</c:v>
                </c:pt>
                <c:pt idx="733">
                  <c:v>1275</c:v>
                </c:pt>
                <c:pt idx="734">
                  <c:v>1274</c:v>
                </c:pt>
                <c:pt idx="735">
                  <c:v>1273</c:v>
                </c:pt>
                <c:pt idx="736">
                  <c:v>1272</c:v>
                </c:pt>
                <c:pt idx="737">
                  <c:v>1271</c:v>
                </c:pt>
                <c:pt idx="738">
                  <c:v>1270</c:v>
                </c:pt>
                <c:pt idx="739">
                  <c:v>1269</c:v>
                </c:pt>
                <c:pt idx="740">
                  <c:v>1268</c:v>
                </c:pt>
                <c:pt idx="741">
                  <c:v>1267</c:v>
                </c:pt>
                <c:pt idx="742">
                  <c:v>1266</c:v>
                </c:pt>
                <c:pt idx="743">
                  <c:v>1265</c:v>
                </c:pt>
                <c:pt idx="744">
                  <c:v>1264</c:v>
                </c:pt>
                <c:pt idx="745">
                  <c:v>1263</c:v>
                </c:pt>
                <c:pt idx="746">
                  <c:v>1262</c:v>
                </c:pt>
                <c:pt idx="747">
                  <c:v>1261</c:v>
                </c:pt>
                <c:pt idx="748">
                  <c:v>1260</c:v>
                </c:pt>
                <c:pt idx="749">
                  <c:v>1259</c:v>
                </c:pt>
                <c:pt idx="750">
                  <c:v>1258</c:v>
                </c:pt>
                <c:pt idx="751">
                  <c:v>1257</c:v>
                </c:pt>
                <c:pt idx="752">
                  <c:v>1256</c:v>
                </c:pt>
                <c:pt idx="753">
                  <c:v>1255</c:v>
                </c:pt>
                <c:pt idx="754">
                  <c:v>1254</c:v>
                </c:pt>
                <c:pt idx="755">
                  <c:v>1253</c:v>
                </c:pt>
                <c:pt idx="756">
                  <c:v>1252</c:v>
                </c:pt>
                <c:pt idx="757">
                  <c:v>1251</c:v>
                </c:pt>
                <c:pt idx="758">
                  <c:v>1250</c:v>
                </c:pt>
                <c:pt idx="759">
                  <c:v>1249</c:v>
                </c:pt>
                <c:pt idx="760">
                  <c:v>1248</c:v>
                </c:pt>
                <c:pt idx="761">
                  <c:v>1247</c:v>
                </c:pt>
                <c:pt idx="762">
                  <c:v>1246</c:v>
                </c:pt>
                <c:pt idx="763">
                  <c:v>1245</c:v>
                </c:pt>
                <c:pt idx="764">
                  <c:v>1244</c:v>
                </c:pt>
                <c:pt idx="765">
                  <c:v>1243</c:v>
                </c:pt>
                <c:pt idx="766">
                  <c:v>1242</c:v>
                </c:pt>
                <c:pt idx="767">
                  <c:v>1241</c:v>
                </c:pt>
                <c:pt idx="768">
                  <c:v>1240</c:v>
                </c:pt>
                <c:pt idx="769">
                  <c:v>1239</c:v>
                </c:pt>
                <c:pt idx="770">
                  <c:v>1238</c:v>
                </c:pt>
                <c:pt idx="771">
                  <c:v>1237</c:v>
                </c:pt>
                <c:pt idx="772">
                  <c:v>1236</c:v>
                </c:pt>
                <c:pt idx="773">
                  <c:v>1235</c:v>
                </c:pt>
                <c:pt idx="774">
                  <c:v>1234</c:v>
                </c:pt>
                <c:pt idx="775">
                  <c:v>1233</c:v>
                </c:pt>
                <c:pt idx="776">
                  <c:v>1232</c:v>
                </c:pt>
                <c:pt idx="777">
                  <c:v>1231</c:v>
                </c:pt>
                <c:pt idx="778">
                  <c:v>1230</c:v>
                </c:pt>
                <c:pt idx="779">
                  <c:v>1229</c:v>
                </c:pt>
                <c:pt idx="780">
                  <c:v>1228</c:v>
                </c:pt>
                <c:pt idx="781">
                  <c:v>1227</c:v>
                </c:pt>
                <c:pt idx="782">
                  <c:v>1226</c:v>
                </c:pt>
                <c:pt idx="783">
                  <c:v>1225</c:v>
                </c:pt>
                <c:pt idx="784">
                  <c:v>1224</c:v>
                </c:pt>
                <c:pt idx="785">
                  <c:v>1223</c:v>
                </c:pt>
                <c:pt idx="786">
                  <c:v>1222</c:v>
                </c:pt>
                <c:pt idx="787">
                  <c:v>1221</c:v>
                </c:pt>
                <c:pt idx="788">
                  <c:v>1220</c:v>
                </c:pt>
                <c:pt idx="789">
                  <c:v>1219</c:v>
                </c:pt>
                <c:pt idx="790">
                  <c:v>1218</c:v>
                </c:pt>
                <c:pt idx="791">
                  <c:v>1217</c:v>
                </c:pt>
                <c:pt idx="792">
                  <c:v>1216</c:v>
                </c:pt>
                <c:pt idx="793">
                  <c:v>1215</c:v>
                </c:pt>
                <c:pt idx="794">
                  <c:v>1214</c:v>
                </c:pt>
                <c:pt idx="795">
                  <c:v>1213</c:v>
                </c:pt>
                <c:pt idx="796">
                  <c:v>1212</c:v>
                </c:pt>
                <c:pt idx="797">
                  <c:v>1211</c:v>
                </c:pt>
                <c:pt idx="798">
                  <c:v>1210</c:v>
                </c:pt>
                <c:pt idx="799">
                  <c:v>1209</c:v>
                </c:pt>
                <c:pt idx="800">
                  <c:v>1208</c:v>
                </c:pt>
                <c:pt idx="801">
                  <c:v>1207</c:v>
                </c:pt>
                <c:pt idx="802">
                  <c:v>1206</c:v>
                </c:pt>
                <c:pt idx="803">
                  <c:v>1205</c:v>
                </c:pt>
                <c:pt idx="804">
                  <c:v>1204</c:v>
                </c:pt>
                <c:pt idx="805">
                  <c:v>1203</c:v>
                </c:pt>
                <c:pt idx="806">
                  <c:v>1202</c:v>
                </c:pt>
                <c:pt idx="807">
                  <c:v>1201</c:v>
                </c:pt>
                <c:pt idx="808">
                  <c:v>1200</c:v>
                </c:pt>
                <c:pt idx="809">
                  <c:v>1199</c:v>
                </c:pt>
                <c:pt idx="810">
                  <c:v>1198</c:v>
                </c:pt>
                <c:pt idx="811">
                  <c:v>1197</c:v>
                </c:pt>
                <c:pt idx="812">
                  <c:v>1196</c:v>
                </c:pt>
                <c:pt idx="813">
                  <c:v>1195</c:v>
                </c:pt>
                <c:pt idx="814">
                  <c:v>1194</c:v>
                </c:pt>
                <c:pt idx="815">
                  <c:v>1193</c:v>
                </c:pt>
                <c:pt idx="816">
                  <c:v>1192</c:v>
                </c:pt>
                <c:pt idx="817">
                  <c:v>1191</c:v>
                </c:pt>
                <c:pt idx="818">
                  <c:v>1190</c:v>
                </c:pt>
                <c:pt idx="819">
                  <c:v>1189</c:v>
                </c:pt>
                <c:pt idx="820">
                  <c:v>1188</c:v>
                </c:pt>
                <c:pt idx="821">
                  <c:v>1187</c:v>
                </c:pt>
                <c:pt idx="822">
                  <c:v>1186</c:v>
                </c:pt>
                <c:pt idx="823">
                  <c:v>1185</c:v>
                </c:pt>
                <c:pt idx="824">
                  <c:v>1184</c:v>
                </c:pt>
                <c:pt idx="825">
                  <c:v>1183</c:v>
                </c:pt>
                <c:pt idx="826">
                  <c:v>1182</c:v>
                </c:pt>
                <c:pt idx="827">
                  <c:v>1181</c:v>
                </c:pt>
                <c:pt idx="828">
                  <c:v>1180</c:v>
                </c:pt>
                <c:pt idx="829">
                  <c:v>1179</c:v>
                </c:pt>
                <c:pt idx="830">
                  <c:v>1178</c:v>
                </c:pt>
                <c:pt idx="831">
                  <c:v>1177</c:v>
                </c:pt>
                <c:pt idx="832">
                  <c:v>1176</c:v>
                </c:pt>
                <c:pt idx="833">
                  <c:v>1175</c:v>
                </c:pt>
                <c:pt idx="834">
                  <c:v>1174</c:v>
                </c:pt>
                <c:pt idx="835">
                  <c:v>1173</c:v>
                </c:pt>
                <c:pt idx="836">
                  <c:v>1172</c:v>
                </c:pt>
                <c:pt idx="837">
                  <c:v>1171</c:v>
                </c:pt>
                <c:pt idx="838">
                  <c:v>1170</c:v>
                </c:pt>
                <c:pt idx="839">
                  <c:v>1169</c:v>
                </c:pt>
                <c:pt idx="840">
                  <c:v>1168</c:v>
                </c:pt>
                <c:pt idx="841">
                  <c:v>1167</c:v>
                </c:pt>
                <c:pt idx="842">
                  <c:v>1166</c:v>
                </c:pt>
                <c:pt idx="843">
                  <c:v>1165</c:v>
                </c:pt>
                <c:pt idx="844">
                  <c:v>1164</c:v>
                </c:pt>
                <c:pt idx="845">
                  <c:v>1163</c:v>
                </c:pt>
                <c:pt idx="846">
                  <c:v>1162</c:v>
                </c:pt>
                <c:pt idx="847">
                  <c:v>1161</c:v>
                </c:pt>
                <c:pt idx="848">
                  <c:v>1160</c:v>
                </c:pt>
                <c:pt idx="849">
                  <c:v>1159</c:v>
                </c:pt>
                <c:pt idx="850">
                  <c:v>1158</c:v>
                </c:pt>
                <c:pt idx="851">
                  <c:v>1157</c:v>
                </c:pt>
                <c:pt idx="852">
                  <c:v>1156</c:v>
                </c:pt>
                <c:pt idx="853">
                  <c:v>1155</c:v>
                </c:pt>
                <c:pt idx="854">
                  <c:v>1154</c:v>
                </c:pt>
                <c:pt idx="855">
                  <c:v>1153</c:v>
                </c:pt>
                <c:pt idx="856">
                  <c:v>1152</c:v>
                </c:pt>
                <c:pt idx="857">
                  <c:v>1151</c:v>
                </c:pt>
                <c:pt idx="858">
                  <c:v>1150</c:v>
                </c:pt>
                <c:pt idx="859">
                  <c:v>1149</c:v>
                </c:pt>
                <c:pt idx="860">
                  <c:v>1148</c:v>
                </c:pt>
                <c:pt idx="861">
                  <c:v>1147</c:v>
                </c:pt>
                <c:pt idx="862">
                  <c:v>1146</c:v>
                </c:pt>
                <c:pt idx="863">
                  <c:v>1145</c:v>
                </c:pt>
                <c:pt idx="864">
                  <c:v>1144</c:v>
                </c:pt>
                <c:pt idx="865">
                  <c:v>1143</c:v>
                </c:pt>
                <c:pt idx="866">
                  <c:v>1142</c:v>
                </c:pt>
                <c:pt idx="867">
                  <c:v>1141</c:v>
                </c:pt>
                <c:pt idx="868">
                  <c:v>1140</c:v>
                </c:pt>
                <c:pt idx="869">
                  <c:v>1139</c:v>
                </c:pt>
                <c:pt idx="870">
                  <c:v>1138</c:v>
                </c:pt>
                <c:pt idx="871">
                  <c:v>1137</c:v>
                </c:pt>
                <c:pt idx="872">
                  <c:v>1136</c:v>
                </c:pt>
                <c:pt idx="873">
                  <c:v>1135</c:v>
                </c:pt>
                <c:pt idx="874">
                  <c:v>1134</c:v>
                </c:pt>
                <c:pt idx="875">
                  <c:v>1133</c:v>
                </c:pt>
                <c:pt idx="876">
                  <c:v>1132</c:v>
                </c:pt>
                <c:pt idx="877">
                  <c:v>1131</c:v>
                </c:pt>
                <c:pt idx="878">
                  <c:v>1130</c:v>
                </c:pt>
                <c:pt idx="879">
                  <c:v>1129</c:v>
                </c:pt>
                <c:pt idx="880">
                  <c:v>1128</c:v>
                </c:pt>
                <c:pt idx="881">
                  <c:v>1127</c:v>
                </c:pt>
                <c:pt idx="882">
                  <c:v>1126</c:v>
                </c:pt>
                <c:pt idx="883">
                  <c:v>1125</c:v>
                </c:pt>
                <c:pt idx="884">
                  <c:v>1124</c:v>
                </c:pt>
                <c:pt idx="885">
                  <c:v>1123</c:v>
                </c:pt>
                <c:pt idx="886">
                  <c:v>1122</c:v>
                </c:pt>
                <c:pt idx="887">
                  <c:v>1121</c:v>
                </c:pt>
                <c:pt idx="888">
                  <c:v>1120</c:v>
                </c:pt>
                <c:pt idx="889">
                  <c:v>1119</c:v>
                </c:pt>
                <c:pt idx="890">
                  <c:v>1118</c:v>
                </c:pt>
                <c:pt idx="891">
                  <c:v>1117</c:v>
                </c:pt>
                <c:pt idx="892">
                  <c:v>1116</c:v>
                </c:pt>
                <c:pt idx="893">
                  <c:v>1115</c:v>
                </c:pt>
                <c:pt idx="894">
                  <c:v>1114</c:v>
                </c:pt>
                <c:pt idx="895">
                  <c:v>1113</c:v>
                </c:pt>
                <c:pt idx="896">
                  <c:v>1112</c:v>
                </c:pt>
                <c:pt idx="897">
                  <c:v>1111</c:v>
                </c:pt>
                <c:pt idx="898">
                  <c:v>1110</c:v>
                </c:pt>
                <c:pt idx="899">
                  <c:v>1109</c:v>
                </c:pt>
                <c:pt idx="900">
                  <c:v>1108</c:v>
                </c:pt>
                <c:pt idx="901">
                  <c:v>1107</c:v>
                </c:pt>
                <c:pt idx="902">
                  <c:v>1106</c:v>
                </c:pt>
                <c:pt idx="903">
                  <c:v>1105</c:v>
                </c:pt>
                <c:pt idx="904">
                  <c:v>1104</c:v>
                </c:pt>
                <c:pt idx="905">
                  <c:v>1103</c:v>
                </c:pt>
                <c:pt idx="906">
                  <c:v>1102</c:v>
                </c:pt>
                <c:pt idx="907">
                  <c:v>1101</c:v>
                </c:pt>
                <c:pt idx="908">
                  <c:v>1100</c:v>
                </c:pt>
                <c:pt idx="909">
                  <c:v>1099</c:v>
                </c:pt>
                <c:pt idx="910">
                  <c:v>1098</c:v>
                </c:pt>
                <c:pt idx="911">
                  <c:v>1097</c:v>
                </c:pt>
                <c:pt idx="912">
                  <c:v>1096</c:v>
                </c:pt>
                <c:pt idx="913">
                  <c:v>1095</c:v>
                </c:pt>
                <c:pt idx="914">
                  <c:v>1094</c:v>
                </c:pt>
                <c:pt idx="915">
                  <c:v>1093</c:v>
                </c:pt>
                <c:pt idx="916">
                  <c:v>1092</c:v>
                </c:pt>
                <c:pt idx="917">
                  <c:v>1091</c:v>
                </c:pt>
                <c:pt idx="918">
                  <c:v>1090</c:v>
                </c:pt>
                <c:pt idx="919">
                  <c:v>1089</c:v>
                </c:pt>
                <c:pt idx="920">
                  <c:v>1088</c:v>
                </c:pt>
                <c:pt idx="921">
                  <c:v>1087</c:v>
                </c:pt>
                <c:pt idx="922">
                  <c:v>1086</c:v>
                </c:pt>
                <c:pt idx="923">
                  <c:v>1085</c:v>
                </c:pt>
                <c:pt idx="924">
                  <c:v>1084</c:v>
                </c:pt>
                <c:pt idx="925">
                  <c:v>1083</c:v>
                </c:pt>
                <c:pt idx="926">
                  <c:v>1082</c:v>
                </c:pt>
                <c:pt idx="927">
                  <c:v>1081</c:v>
                </c:pt>
                <c:pt idx="928">
                  <c:v>1080</c:v>
                </c:pt>
                <c:pt idx="929">
                  <c:v>1079</c:v>
                </c:pt>
                <c:pt idx="930">
                  <c:v>1078</c:v>
                </c:pt>
                <c:pt idx="931">
                  <c:v>1077</c:v>
                </c:pt>
                <c:pt idx="932">
                  <c:v>1076</c:v>
                </c:pt>
                <c:pt idx="933">
                  <c:v>1075</c:v>
                </c:pt>
                <c:pt idx="934">
                  <c:v>1074</c:v>
                </c:pt>
                <c:pt idx="935">
                  <c:v>1073</c:v>
                </c:pt>
                <c:pt idx="936">
                  <c:v>1072</c:v>
                </c:pt>
                <c:pt idx="937">
                  <c:v>1071</c:v>
                </c:pt>
                <c:pt idx="938">
                  <c:v>1070</c:v>
                </c:pt>
                <c:pt idx="939">
                  <c:v>1069</c:v>
                </c:pt>
                <c:pt idx="940">
                  <c:v>1068</c:v>
                </c:pt>
                <c:pt idx="941">
                  <c:v>1067</c:v>
                </c:pt>
                <c:pt idx="942">
                  <c:v>1066</c:v>
                </c:pt>
                <c:pt idx="943">
                  <c:v>1065</c:v>
                </c:pt>
                <c:pt idx="944">
                  <c:v>1064</c:v>
                </c:pt>
                <c:pt idx="945">
                  <c:v>1063</c:v>
                </c:pt>
                <c:pt idx="946">
                  <c:v>1062</c:v>
                </c:pt>
                <c:pt idx="947">
                  <c:v>1061</c:v>
                </c:pt>
                <c:pt idx="948">
                  <c:v>1060</c:v>
                </c:pt>
                <c:pt idx="949">
                  <c:v>1059</c:v>
                </c:pt>
                <c:pt idx="950">
                  <c:v>1058</c:v>
                </c:pt>
                <c:pt idx="951">
                  <c:v>1057</c:v>
                </c:pt>
                <c:pt idx="952">
                  <c:v>1056</c:v>
                </c:pt>
                <c:pt idx="953">
                  <c:v>1055</c:v>
                </c:pt>
                <c:pt idx="954">
                  <c:v>1054</c:v>
                </c:pt>
                <c:pt idx="955">
                  <c:v>1053</c:v>
                </c:pt>
                <c:pt idx="956">
                  <c:v>1052</c:v>
                </c:pt>
                <c:pt idx="957">
                  <c:v>1051</c:v>
                </c:pt>
                <c:pt idx="958">
                  <c:v>1050</c:v>
                </c:pt>
                <c:pt idx="959">
                  <c:v>1049</c:v>
                </c:pt>
                <c:pt idx="960">
                  <c:v>1048</c:v>
                </c:pt>
                <c:pt idx="961">
                  <c:v>1047</c:v>
                </c:pt>
                <c:pt idx="962">
                  <c:v>1046</c:v>
                </c:pt>
                <c:pt idx="963">
                  <c:v>1045</c:v>
                </c:pt>
                <c:pt idx="964">
                  <c:v>1044</c:v>
                </c:pt>
                <c:pt idx="965">
                  <c:v>1043</c:v>
                </c:pt>
                <c:pt idx="966">
                  <c:v>1042</c:v>
                </c:pt>
                <c:pt idx="967">
                  <c:v>1041</c:v>
                </c:pt>
                <c:pt idx="968">
                  <c:v>1040</c:v>
                </c:pt>
                <c:pt idx="969">
                  <c:v>1039</c:v>
                </c:pt>
                <c:pt idx="970">
                  <c:v>1038</c:v>
                </c:pt>
                <c:pt idx="971">
                  <c:v>1037</c:v>
                </c:pt>
                <c:pt idx="972">
                  <c:v>1036</c:v>
                </c:pt>
                <c:pt idx="973">
                  <c:v>1035</c:v>
                </c:pt>
                <c:pt idx="974">
                  <c:v>1034</c:v>
                </c:pt>
                <c:pt idx="975">
                  <c:v>1033</c:v>
                </c:pt>
                <c:pt idx="976">
                  <c:v>1032</c:v>
                </c:pt>
                <c:pt idx="977">
                  <c:v>1031</c:v>
                </c:pt>
                <c:pt idx="978">
                  <c:v>1030</c:v>
                </c:pt>
                <c:pt idx="979">
                  <c:v>1029</c:v>
                </c:pt>
                <c:pt idx="980">
                  <c:v>1028</c:v>
                </c:pt>
                <c:pt idx="981">
                  <c:v>1027</c:v>
                </c:pt>
                <c:pt idx="982">
                  <c:v>1026</c:v>
                </c:pt>
                <c:pt idx="983">
                  <c:v>1025</c:v>
                </c:pt>
                <c:pt idx="984">
                  <c:v>1024</c:v>
                </c:pt>
                <c:pt idx="985">
                  <c:v>1023</c:v>
                </c:pt>
                <c:pt idx="986">
                  <c:v>1022</c:v>
                </c:pt>
                <c:pt idx="987">
                  <c:v>1021</c:v>
                </c:pt>
                <c:pt idx="988">
                  <c:v>1020</c:v>
                </c:pt>
                <c:pt idx="989">
                  <c:v>1019</c:v>
                </c:pt>
                <c:pt idx="990">
                  <c:v>1018</c:v>
                </c:pt>
                <c:pt idx="991">
                  <c:v>1017</c:v>
                </c:pt>
                <c:pt idx="992">
                  <c:v>1016</c:v>
                </c:pt>
                <c:pt idx="993">
                  <c:v>1015</c:v>
                </c:pt>
                <c:pt idx="994">
                  <c:v>1014</c:v>
                </c:pt>
                <c:pt idx="995">
                  <c:v>1013</c:v>
                </c:pt>
                <c:pt idx="996">
                  <c:v>1012</c:v>
                </c:pt>
                <c:pt idx="997">
                  <c:v>1011</c:v>
                </c:pt>
                <c:pt idx="998">
                  <c:v>1010</c:v>
                </c:pt>
                <c:pt idx="999">
                  <c:v>1009</c:v>
                </c:pt>
                <c:pt idx="1000">
                  <c:v>1008</c:v>
                </c:pt>
                <c:pt idx="1001">
                  <c:v>1007</c:v>
                </c:pt>
                <c:pt idx="1002">
                  <c:v>1006</c:v>
                </c:pt>
                <c:pt idx="1003">
                  <c:v>1005</c:v>
                </c:pt>
                <c:pt idx="1004">
                  <c:v>1004</c:v>
                </c:pt>
                <c:pt idx="1005">
                  <c:v>1003</c:v>
                </c:pt>
                <c:pt idx="1006">
                  <c:v>1002</c:v>
                </c:pt>
                <c:pt idx="1007">
                  <c:v>1001</c:v>
                </c:pt>
                <c:pt idx="1008">
                  <c:v>1000</c:v>
                </c:pt>
                <c:pt idx="1009">
                  <c:v>999</c:v>
                </c:pt>
                <c:pt idx="1010">
                  <c:v>998</c:v>
                </c:pt>
                <c:pt idx="1011">
                  <c:v>997</c:v>
                </c:pt>
                <c:pt idx="1012">
                  <c:v>996</c:v>
                </c:pt>
                <c:pt idx="1013">
                  <c:v>995</c:v>
                </c:pt>
                <c:pt idx="1014">
                  <c:v>994</c:v>
                </c:pt>
                <c:pt idx="1015">
                  <c:v>993</c:v>
                </c:pt>
                <c:pt idx="1016">
                  <c:v>992</c:v>
                </c:pt>
                <c:pt idx="1017">
                  <c:v>991</c:v>
                </c:pt>
                <c:pt idx="1018">
                  <c:v>990</c:v>
                </c:pt>
                <c:pt idx="1019">
                  <c:v>989</c:v>
                </c:pt>
                <c:pt idx="1020">
                  <c:v>988</c:v>
                </c:pt>
                <c:pt idx="1021">
                  <c:v>987</c:v>
                </c:pt>
                <c:pt idx="1022">
                  <c:v>986</c:v>
                </c:pt>
                <c:pt idx="1023">
                  <c:v>985</c:v>
                </c:pt>
                <c:pt idx="1024">
                  <c:v>984</c:v>
                </c:pt>
                <c:pt idx="1025">
                  <c:v>983</c:v>
                </c:pt>
                <c:pt idx="1026">
                  <c:v>982</c:v>
                </c:pt>
                <c:pt idx="1027">
                  <c:v>981</c:v>
                </c:pt>
                <c:pt idx="1028">
                  <c:v>980</c:v>
                </c:pt>
                <c:pt idx="1029">
                  <c:v>979</c:v>
                </c:pt>
                <c:pt idx="1030">
                  <c:v>978</c:v>
                </c:pt>
                <c:pt idx="1031">
                  <c:v>977</c:v>
                </c:pt>
                <c:pt idx="1032">
                  <c:v>976</c:v>
                </c:pt>
                <c:pt idx="1033">
                  <c:v>975</c:v>
                </c:pt>
                <c:pt idx="1034">
                  <c:v>974</c:v>
                </c:pt>
                <c:pt idx="1035">
                  <c:v>973</c:v>
                </c:pt>
                <c:pt idx="1036">
                  <c:v>972</c:v>
                </c:pt>
                <c:pt idx="1037">
                  <c:v>971</c:v>
                </c:pt>
                <c:pt idx="1038">
                  <c:v>970</c:v>
                </c:pt>
                <c:pt idx="1039">
                  <c:v>969</c:v>
                </c:pt>
                <c:pt idx="1040">
                  <c:v>968</c:v>
                </c:pt>
                <c:pt idx="1041">
                  <c:v>967</c:v>
                </c:pt>
                <c:pt idx="1042">
                  <c:v>966</c:v>
                </c:pt>
                <c:pt idx="1043">
                  <c:v>965</c:v>
                </c:pt>
                <c:pt idx="1044">
                  <c:v>964</c:v>
                </c:pt>
                <c:pt idx="1045">
                  <c:v>963</c:v>
                </c:pt>
                <c:pt idx="1046">
                  <c:v>962</c:v>
                </c:pt>
                <c:pt idx="1047">
                  <c:v>961</c:v>
                </c:pt>
                <c:pt idx="1048">
                  <c:v>960</c:v>
                </c:pt>
                <c:pt idx="1049">
                  <c:v>959</c:v>
                </c:pt>
                <c:pt idx="1050">
                  <c:v>958</c:v>
                </c:pt>
                <c:pt idx="1051">
                  <c:v>957</c:v>
                </c:pt>
                <c:pt idx="1052">
                  <c:v>956</c:v>
                </c:pt>
                <c:pt idx="1053">
                  <c:v>955</c:v>
                </c:pt>
                <c:pt idx="1054">
                  <c:v>954</c:v>
                </c:pt>
                <c:pt idx="1055">
                  <c:v>953</c:v>
                </c:pt>
                <c:pt idx="1056">
                  <c:v>952</c:v>
                </c:pt>
                <c:pt idx="1057">
                  <c:v>951</c:v>
                </c:pt>
                <c:pt idx="1058">
                  <c:v>950</c:v>
                </c:pt>
                <c:pt idx="1059">
                  <c:v>949</c:v>
                </c:pt>
                <c:pt idx="1060">
                  <c:v>948</c:v>
                </c:pt>
                <c:pt idx="1061">
                  <c:v>947</c:v>
                </c:pt>
                <c:pt idx="1062">
                  <c:v>946</c:v>
                </c:pt>
                <c:pt idx="1063">
                  <c:v>945</c:v>
                </c:pt>
                <c:pt idx="1064">
                  <c:v>944</c:v>
                </c:pt>
                <c:pt idx="1065">
                  <c:v>943</c:v>
                </c:pt>
                <c:pt idx="1066">
                  <c:v>942</c:v>
                </c:pt>
              </c:numCache>
            </c:numRef>
          </c:cat>
          <c:val>
            <c:numRef>
              <c:f>'European Alps'!$Y$61:$Y$1127</c:f>
              <c:numCache>
                <c:formatCode>General</c:formatCode>
                <c:ptCount val="1067"/>
                <c:pt idx="0">
                  <c:v>440.63499999999999</c:v>
                </c:pt>
                <c:pt idx="1">
                  <c:v>505.64499999999998</c:v>
                </c:pt>
                <c:pt idx="2">
                  <c:v>501.62700000000001</c:v>
                </c:pt>
                <c:pt idx="3">
                  <c:v>461.08600000000001</c:v>
                </c:pt>
                <c:pt idx="4">
                  <c:v>447.62599999999998</c:v>
                </c:pt>
                <c:pt idx="5">
                  <c:v>507.57299999999998</c:v>
                </c:pt>
                <c:pt idx="6">
                  <c:v>431.51499999999999</c:v>
                </c:pt>
                <c:pt idx="7">
                  <c:v>487.72500000000002</c:v>
                </c:pt>
                <c:pt idx="8">
                  <c:v>551.12699999999995</c:v>
                </c:pt>
                <c:pt idx="9">
                  <c:v>512.07299999999998</c:v>
                </c:pt>
                <c:pt idx="10">
                  <c:v>528.024</c:v>
                </c:pt>
                <c:pt idx="11">
                  <c:v>553.9</c:v>
                </c:pt>
                <c:pt idx="12">
                  <c:v>543.41300000000001</c:v>
                </c:pt>
                <c:pt idx="13">
                  <c:v>464.34100000000001</c:v>
                </c:pt>
                <c:pt idx="14">
                  <c:v>475.952</c:v>
                </c:pt>
                <c:pt idx="15">
                  <c:v>489.89499999999998</c:v>
                </c:pt>
                <c:pt idx="16">
                  <c:v>506.16699999999997</c:v>
                </c:pt>
                <c:pt idx="17">
                  <c:v>482.08</c:v>
                </c:pt>
                <c:pt idx="18">
                  <c:v>466.79199999999997</c:v>
                </c:pt>
                <c:pt idx="19">
                  <c:v>536.221</c:v>
                </c:pt>
                <c:pt idx="20">
                  <c:v>534.57399999999996</c:v>
                </c:pt>
                <c:pt idx="21">
                  <c:v>485.47500000000002</c:v>
                </c:pt>
                <c:pt idx="22">
                  <c:v>490.779</c:v>
                </c:pt>
                <c:pt idx="23">
                  <c:v>573.50699999999995</c:v>
                </c:pt>
                <c:pt idx="24">
                  <c:v>687.01300000000003</c:v>
                </c:pt>
                <c:pt idx="25">
                  <c:v>550.20299999999997</c:v>
                </c:pt>
                <c:pt idx="26">
                  <c:v>602.19500000000005</c:v>
                </c:pt>
                <c:pt idx="27">
                  <c:v>531.68100000000004</c:v>
                </c:pt>
                <c:pt idx="28">
                  <c:v>582.66800000000001</c:v>
                </c:pt>
                <c:pt idx="29">
                  <c:v>504.84100000000001</c:v>
                </c:pt>
                <c:pt idx="30">
                  <c:v>511.67200000000003</c:v>
                </c:pt>
                <c:pt idx="31">
                  <c:v>539.596</c:v>
                </c:pt>
                <c:pt idx="32">
                  <c:v>478.28300000000002</c:v>
                </c:pt>
                <c:pt idx="33">
                  <c:v>465.74700000000001</c:v>
                </c:pt>
                <c:pt idx="34">
                  <c:v>508.53800000000001</c:v>
                </c:pt>
                <c:pt idx="35">
                  <c:v>494.13299999999998</c:v>
                </c:pt>
                <c:pt idx="36">
                  <c:v>470.40800000000002</c:v>
                </c:pt>
                <c:pt idx="37">
                  <c:v>473.14</c:v>
                </c:pt>
                <c:pt idx="38">
                  <c:v>454.33600000000001</c:v>
                </c:pt>
                <c:pt idx="39">
                  <c:v>448.67099999999999</c:v>
                </c:pt>
                <c:pt idx="40">
                  <c:v>441.11700000000002</c:v>
                </c:pt>
                <c:pt idx="41">
                  <c:v>529.75199999999995</c:v>
                </c:pt>
                <c:pt idx="42">
                  <c:v>449.03300000000002</c:v>
                </c:pt>
                <c:pt idx="43">
                  <c:v>478.685</c:v>
                </c:pt>
                <c:pt idx="44">
                  <c:v>444.33199999999999</c:v>
                </c:pt>
                <c:pt idx="45">
                  <c:v>545.18100000000004</c:v>
                </c:pt>
                <c:pt idx="46">
                  <c:v>457.22899999999998</c:v>
                </c:pt>
                <c:pt idx="47">
                  <c:v>436.899</c:v>
                </c:pt>
                <c:pt idx="48">
                  <c:v>452.44799999999998</c:v>
                </c:pt>
                <c:pt idx="49">
                  <c:v>545.18100000000004</c:v>
                </c:pt>
                <c:pt idx="50">
                  <c:v>510.30599999999998</c:v>
                </c:pt>
                <c:pt idx="51">
                  <c:v>518.02</c:v>
                </c:pt>
                <c:pt idx="52">
                  <c:v>574.11</c:v>
                </c:pt>
                <c:pt idx="53">
                  <c:v>481.29599999999999</c:v>
                </c:pt>
                <c:pt idx="54">
                  <c:v>521.91700000000003</c:v>
                </c:pt>
                <c:pt idx="55">
                  <c:v>510.30599999999998</c:v>
                </c:pt>
                <c:pt idx="56">
                  <c:v>535.37699999999995</c:v>
                </c:pt>
                <c:pt idx="57">
                  <c:v>502.55099999999999</c:v>
                </c:pt>
                <c:pt idx="58">
                  <c:v>492.90800000000002</c:v>
                </c:pt>
                <c:pt idx="59">
                  <c:v>494.83699999999999</c:v>
                </c:pt>
                <c:pt idx="60">
                  <c:v>502.55099999999999</c:v>
                </c:pt>
                <c:pt idx="61">
                  <c:v>508.37700000000001</c:v>
                </c:pt>
                <c:pt idx="62">
                  <c:v>458.19299999999998</c:v>
                </c:pt>
                <c:pt idx="63">
                  <c:v>441.358</c:v>
                </c:pt>
                <c:pt idx="64">
                  <c:v>444.01</c:v>
                </c:pt>
                <c:pt idx="65">
                  <c:v>465.74700000000001</c:v>
                </c:pt>
                <c:pt idx="66">
                  <c:v>447.22500000000002</c:v>
                </c:pt>
                <c:pt idx="67">
                  <c:v>460.16199999999998</c:v>
                </c:pt>
                <c:pt idx="68">
                  <c:v>485.95699999999999</c:v>
                </c:pt>
                <c:pt idx="69">
                  <c:v>446.50099999999998</c:v>
                </c:pt>
                <c:pt idx="70">
                  <c:v>452.28699999999998</c:v>
                </c:pt>
                <c:pt idx="71">
                  <c:v>450.358</c:v>
                </c:pt>
                <c:pt idx="72">
                  <c:v>461.93</c:v>
                </c:pt>
                <c:pt idx="73">
                  <c:v>506.44799999999998</c:v>
                </c:pt>
                <c:pt idx="74">
                  <c:v>458.07299999999998</c:v>
                </c:pt>
                <c:pt idx="75">
                  <c:v>465.827</c:v>
                </c:pt>
                <c:pt idx="76">
                  <c:v>465.54599999999999</c:v>
                </c:pt>
                <c:pt idx="77">
                  <c:v>556.06899999999996</c:v>
                </c:pt>
                <c:pt idx="78">
                  <c:v>448.149</c:v>
                </c:pt>
                <c:pt idx="79">
                  <c:v>522.68100000000004</c:v>
                </c:pt>
                <c:pt idx="80">
                  <c:v>601.51199999999994</c:v>
                </c:pt>
                <c:pt idx="81">
                  <c:v>640.32500000000005</c:v>
                </c:pt>
                <c:pt idx="82">
                  <c:v>536.34199999999998</c:v>
                </c:pt>
                <c:pt idx="83">
                  <c:v>496.88600000000002</c:v>
                </c:pt>
                <c:pt idx="84">
                  <c:v>520.59100000000001</c:v>
                </c:pt>
                <c:pt idx="85">
                  <c:v>593.55600000000004</c:v>
                </c:pt>
                <c:pt idx="86">
                  <c:v>458.31400000000002</c:v>
                </c:pt>
                <c:pt idx="87">
                  <c:v>477.15800000000002</c:v>
                </c:pt>
                <c:pt idx="88">
                  <c:v>506.77</c:v>
                </c:pt>
                <c:pt idx="89">
                  <c:v>470.36799999999999</c:v>
                </c:pt>
                <c:pt idx="90">
                  <c:v>560.12800000000004</c:v>
                </c:pt>
                <c:pt idx="91">
                  <c:v>554.101</c:v>
                </c:pt>
                <c:pt idx="92">
                  <c:v>558.07799999999997</c:v>
                </c:pt>
                <c:pt idx="93">
                  <c:v>487.60399999999998</c:v>
                </c:pt>
                <c:pt idx="94">
                  <c:v>548.07399999999996</c:v>
                </c:pt>
                <c:pt idx="95">
                  <c:v>672.46799999999996</c:v>
                </c:pt>
                <c:pt idx="96">
                  <c:v>503.51499999999999</c:v>
                </c:pt>
                <c:pt idx="97">
                  <c:v>571.86</c:v>
                </c:pt>
                <c:pt idx="98">
                  <c:v>532.48400000000004</c:v>
                </c:pt>
                <c:pt idx="99">
                  <c:v>554.14099999999996</c:v>
                </c:pt>
                <c:pt idx="100">
                  <c:v>477.19799999999998</c:v>
                </c:pt>
                <c:pt idx="101">
                  <c:v>508.73899999999998</c:v>
                </c:pt>
                <c:pt idx="102">
                  <c:v>455.46100000000001</c:v>
                </c:pt>
                <c:pt idx="103">
                  <c:v>538.30999999999995</c:v>
                </c:pt>
                <c:pt idx="104">
                  <c:v>569.24800000000005</c:v>
                </c:pt>
                <c:pt idx="105">
                  <c:v>492.988</c:v>
                </c:pt>
                <c:pt idx="106">
                  <c:v>459.47899999999998</c:v>
                </c:pt>
                <c:pt idx="107">
                  <c:v>569.89099999999996</c:v>
                </c:pt>
                <c:pt idx="108">
                  <c:v>585.68100000000004</c:v>
                </c:pt>
                <c:pt idx="109">
                  <c:v>547.30999999999995</c:v>
                </c:pt>
                <c:pt idx="110">
                  <c:v>483.10399999999998</c:v>
                </c:pt>
                <c:pt idx="111">
                  <c:v>492.50599999999997</c:v>
                </c:pt>
                <c:pt idx="112">
                  <c:v>467.51499999999999</c:v>
                </c:pt>
                <c:pt idx="113">
                  <c:v>479.12700000000001</c:v>
                </c:pt>
                <c:pt idx="114">
                  <c:v>552.13199999999995</c:v>
                </c:pt>
                <c:pt idx="115">
                  <c:v>449.55500000000001</c:v>
                </c:pt>
                <c:pt idx="116">
                  <c:v>463.37599999999998</c:v>
                </c:pt>
                <c:pt idx="117">
                  <c:v>449.67500000000001</c:v>
                </c:pt>
                <c:pt idx="118">
                  <c:v>509.02</c:v>
                </c:pt>
                <c:pt idx="119">
                  <c:v>502.10899999999998</c:v>
                </c:pt>
                <c:pt idx="120">
                  <c:v>487.04199999999997</c:v>
                </c:pt>
                <c:pt idx="121">
                  <c:v>530.47500000000002</c:v>
                </c:pt>
                <c:pt idx="122">
                  <c:v>518.58199999999999</c:v>
                </c:pt>
                <c:pt idx="123">
                  <c:v>496.88600000000002</c:v>
                </c:pt>
                <c:pt idx="124">
                  <c:v>441.68</c:v>
                </c:pt>
                <c:pt idx="125">
                  <c:v>518.62300000000005</c:v>
                </c:pt>
                <c:pt idx="126">
                  <c:v>455.50099999999998</c:v>
                </c:pt>
                <c:pt idx="127">
                  <c:v>483.10399999999998</c:v>
                </c:pt>
                <c:pt idx="128">
                  <c:v>523.404</c:v>
                </c:pt>
                <c:pt idx="129">
                  <c:v>463.577</c:v>
                </c:pt>
                <c:pt idx="130">
                  <c:v>553.73900000000003</c:v>
                </c:pt>
                <c:pt idx="131">
                  <c:v>538.10900000000004</c:v>
                </c:pt>
                <c:pt idx="132">
                  <c:v>526.49800000000005</c:v>
                </c:pt>
                <c:pt idx="133">
                  <c:v>552.13199999999995</c:v>
                </c:pt>
                <c:pt idx="134">
                  <c:v>502.31</c:v>
                </c:pt>
                <c:pt idx="135">
                  <c:v>476.67599999999999</c:v>
                </c:pt>
                <c:pt idx="136">
                  <c:v>526.096</c:v>
                </c:pt>
                <c:pt idx="137">
                  <c:v>688.25800000000004</c:v>
                </c:pt>
                <c:pt idx="138">
                  <c:v>534.37300000000005</c:v>
                </c:pt>
                <c:pt idx="139">
                  <c:v>562.01599999999996</c:v>
                </c:pt>
                <c:pt idx="140">
                  <c:v>436.29599999999999</c:v>
                </c:pt>
                <c:pt idx="141">
                  <c:v>455.50099999999998</c:v>
                </c:pt>
                <c:pt idx="142">
                  <c:v>522.55999999999995</c:v>
                </c:pt>
                <c:pt idx="143">
                  <c:v>479.12700000000001</c:v>
                </c:pt>
                <c:pt idx="144">
                  <c:v>504.96199999999999</c:v>
                </c:pt>
                <c:pt idx="145">
                  <c:v>530.03300000000002</c:v>
                </c:pt>
                <c:pt idx="146">
                  <c:v>494.91699999999997</c:v>
                </c:pt>
                <c:pt idx="147">
                  <c:v>467.47500000000002</c:v>
                </c:pt>
                <c:pt idx="148">
                  <c:v>469.84500000000003</c:v>
                </c:pt>
                <c:pt idx="149">
                  <c:v>478.00200000000001</c:v>
                </c:pt>
                <c:pt idx="150">
                  <c:v>480.97500000000002</c:v>
                </c:pt>
                <c:pt idx="151">
                  <c:v>496.685</c:v>
                </c:pt>
                <c:pt idx="152">
                  <c:v>504.31900000000002</c:v>
                </c:pt>
                <c:pt idx="153">
                  <c:v>475.59100000000001</c:v>
                </c:pt>
                <c:pt idx="154">
                  <c:v>501.06400000000002</c:v>
                </c:pt>
                <c:pt idx="155">
                  <c:v>465.34500000000003</c:v>
                </c:pt>
                <c:pt idx="156">
                  <c:v>496.92599999999999</c:v>
                </c:pt>
                <c:pt idx="157">
                  <c:v>474.62700000000001</c:v>
                </c:pt>
                <c:pt idx="158">
                  <c:v>493.029</c:v>
                </c:pt>
                <c:pt idx="159">
                  <c:v>481.13600000000002</c:v>
                </c:pt>
                <c:pt idx="160">
                  <c:v>494.91699999999997</c:v>
                </c:pt>
                <c:pt idx="161">
                  <c:v>477.19799999999998</c:v>
                </c:pt>
                <c:pt idx="162">
                  <c:v>483.10399999999998</c:v>
                </c:pt>
                <c:pt idx="163">
                  <c:v>489.01100000000002</c:v>
                </c:pt>
                <c:pt idx="164">
                  <c:v>528.46600000000001</c:v>
                </c:pt>
                <c:pt idx="165">
                  <c:v>510.70699999999999</c:v>
                </c:pt>
                <c:pt idx="166">
                  <c:v>487.04199999999997</c:v>
                </c:pt>
                <c:pt idx="167">
                  <c:v>498.29199999999997</c:v>
                </c:pt>
                <c:pt idx="168">
                  <c:v>496.88600000000002</c:v>
                </c:pt>
                <c:pt idx="169">
                  <c:v>477.19799999999998</c:v>
                </c:pt>
                <c:pt idx="170">
                  <c:v>433.80500000000001</c:v>
                </c:pt>
                <c:pt idx="171">
                  <c:v>449.55500000000001</c:v>
                </c:pt>
                <c:pt idx="172">
                  <c:v>455.58199999999999</c:v>
                </c:pt>
                <c:pt idx="173">
                  <c:v>470.93</c:v>
                </c:pt>
                <c:pt idx="174">
                  <c:v>502.83199999999999</c:v>
                </c:pt>
                <c:pt idx="175">
                  <c:v>516.05100000000004</c:v>
                </c:pt>
                <c:pt idx="176">
                  <c:v>536.38199999999995</c:v>
                </c:pt>
                <c:pt idx="177">
                  <c:v>773.07600000000002</c:v>
                </c:pt>
                <c:pt idx="178">
                  <c:v>483.10399999999998</c:v>
                </c:pt>
                <c:pt idx="179">
                  <c:v>485.07299999999998</c:v>
                </c:pt>
                <c:pt idx="180">
                  <c:v>498.89499999999998</c:v>
                </c:pt>
                <c:pt idx="181">
                  <c:v>538.35</c:v>
                </c:pt>
                <c:pt idx="182">
                  <c:v>575.83699999999999</c:v>
                </c:pt>
                <c:pt idx="183">
                  <c:v>536.34199999999998</c:v>
                </c:pt>
                <c:pt idx="184">
                  <c:v>554.14099999999996</c:v>
                </c:pt>
                <c:pt idx="185">
                  <c:v>623.89200000000005</c:v>
                </c:pt>
                <c:pt idx="186">
                  <c:v>489.01100000000002</c:v>
                </c:pt>
                <c:pt idx="187">
                  <c:v>599.50300000000004</c:v>
                </c:pt>
                <c:pt idx="188">
                  <c:v>544.45799999999997</c:v>
                </c:pt>
                <c:pt idx="189">
                  <c:v>459.399</c:v>
                </c:pt>
                <c:pt idx="190">
                  <c:v>593.63699999999994</c:v>
                </c:pt>
                <c:pt idx="191">
                  <c:v>489.01100000000002</c:v>
                </c:pt>
                <c:pt idx="192">
                  <c:v>536.34199999999998</c:v>
                </c:pt>
                <c:pt idx="193">
                  <c:v>546.46699999999998</c:v>
                </c:pt>
                <c:pt idx="194">
                  <c:v>513.721</c:v>
                </c:pt>
                <c:pt idx="195">
                  <c:v>430.91199999999998</c:v>
                </c:pt>
                <c:pt idx="196">
                  <c:v>485.07299999999998</c:v>
                </c:pt>
                <c:pt idx="197">
                  <c:v>467.31400000000002</c:v>
                </c:pt>
                <c:pt idx="198">
                  <c:v>494.91699999999997</c:v>
                </c:pt>
                <c:pt idx="199">
                  <c:v>534.37300000000005</c:v>
                </c:pt>
                <c:pt idx="200">
                  <c:v>530.51599999999996</c:v>
                </c:pt>
                <c:pt idx="201">
                  <c:v>554.101</c:v>
                </c:pt>
                <c:pt idx="202">
                  <c:v>559.56500000000005</c:v>
                </c:pt>
                <c:pt idx="203">
                  <c:v>530.03300000000002</c:v>
                </c:pt>
                <c:pt idx="204">
                  <c:v>457.63099999999997</c:v>
                </c:pt>
                <c:pt idx="205">
                  <c:v>463.37599999999998</c:v>
                </c:pt>
                <c:pt idx="206">
                  <c:v>473.22</c:v>
                </c:pt>
                <c:pt idx="207">
                  <c:v>469.28300000000002</c:v>
                </c:pt>
                <c:pt idx="208">
                  <c:v>485.07299999999998</c:v>
                </c:pt>
                <c:pt idx="209">
                  <c:v>473.22</c:v>
                </c:pt>
                <c:pt idx="210">
                  <c:v>508.73899999999998</c:v>
                </c:pt>
                <c:pt idx="211">
                  <c:v>544.25699999999995</c:v>
                </c:pt>
                <c:pt idx="212">
                  <c:v>485.31400000000002</c:v>
                </c:pt>
                <c:pt idx="213">
                  <c:v>590.101</c:v>
                </c:pt>
                <c:pt idx="214">
                  <c:v>520.59100000000001</c:v>
                </c:pt>
                <c:pt idx="215">
                  <c:v>463.37599999999998</c:v>
                </c:pt>
                <c:pt idx="216">
                  <c:v>479.12700000000001</c:v>
                </c:pt>
                <c:pt idx="217">
                  <c:v>485.07299999999998</c:v>
                </c:pt>
                <c:pt idx="218">
                  <c:v>479.12700000000001</c:v>
                </c:pt>
                <c:pt idx="219">
                  <c:v>479.16699999999997</c:v>
                </c:pt>
                <c:pt idx="220">
                  <c:v>573.90899999999999</c:v>
                </c:pt>
                <c:pt idx="221">
                  <c:v>634.98099999999999</c:v>
                </c:pt>
                <c:pt idx="222">
                  <c:v>500.863</c:v>
                </c:pt>
                <c:pt idx="223">
                  <c:v>627.10599999999999</c:v>
                </c:pt>
                <c:pt idx="224">
                  <c:v>543.69399999999996</c:v>
                </c:pt>
                <c:pt idx="225">
                  <c:v>496.88600000000002</c:v>
                </c:pt>
                <c:pt idx="226">
                  <c:v>520.51099999999997</c:v>
                </c:pt>
                <c:pt idx="227">
                  <c:v>484.35</c:v>
                </c:pt>
                <c:pt idx="228">
                  <c:v>490.81900000000002</c:v>
                </c:pt>
                <c:pt idx="229">
                  <c:v>467.99700000000001</c:v>
                </c:pt>
                <c:pt idx="230">
                  <c:v>477.15800000000002</c:v>
                </c:pt>
                <c:pt idx="231">
                  <c:v>506.77</c:v>
                </c:pt>
                <c:pt idx="232">
                  <c:v>526.49800000000005</c:v>
                </c:pt>
                <c:pt idx="233">
                  <c:v>522.6</c:v>
                </c:pt>
                <c:pt idx="234">
                  <c:v>516.61400000000003</c:v>
                </c:pt>
                <c:pt idx="235">
                  <c:v>489.01100000000002</c:v>
                </c:pt>
                <c:pt idx="236">
                  <c:v>583.71299999999997</c:v>
                </c:pt>
                <c:pt idx="237">
                  <c:v>556.27</c:v>
                </c:pt>
                <c:pt idx="238">
                  <c:v>504.80099999999999</c:v>
                </c:pt>
                <c:pt idx="239">
                  <c:v>433.76499999999999</c:v>
                </c:pt>
                <c:pt idx="240">
                  <c:v>487.04199999999997</c:v>
                </c:pt>
                <c:pt idx="241">
                  <c:v>489.01100000000002</c:v>
                </c:pt>
                <c:pt idx="242">
                  <c:v>510.70699999999999</c:v>
                </c:pt>
                <c:pt idx="243">
                  <c:v>502.39</c:v>
                </c:pt>
                <c:pt idx="244">
                  <c:v>466.59100000000001</c:v>
                </c:pt>
                <c:pt idx="245">
                  <c:v>558.31899999999996</c:v>
                </c:pt>
                <c:pt idx="246">
                  <c:v>487.04199999999997</c:v>
                </c:pt>
                <c:pt idx="247">
                  <c:v>560.08699999999999</c:v>
                </c:pt>
                <c:pt idx="248">
                  <c:v>544.25699999999995</c:v>
                </c:pt>
                <c:pt idx="249">
                  <c:v>439.67099999999999</c:v>
                </c:pt>
                <c:pt idx="250">
                  <c:v>489.01100000000002</c:v>
                </c:pt>
                <c:pt idx="251">
                  <c:v>467.31400000000002</c:v>
                </c:pt>
                <c:pt idx="252">
                  <c:v>585.19899999999996</c:v>
                </c:pt>
                <c:pt idx="253">
                  <c:v>431.83600000000001</c:v>
                </c:pt>
                <c:pt idx="254">
                  <c:v>461.40800000000002</c:v>
                </c:pt>
                <c:pt idx="255">
                  <c:v>441.68</c:v>
                </c:pt>
                <c:pt idx="256">
                  <c:v>453.49200000000002</c:v>
                </c:pt>
                <c:pt idx="257">
                  <c:v>451.524</c:v>
                </c:pt>
                <c:pt idx="258">
                  <c:v>510.70699999999999</c:v>
                </c:pt>
                <c:pt idx="259">
                  <c:v>484.75200000000001</c:v>
                </c:pt>
                <c:pt idx="260">
                  <c:v>486.399</c:v>
                </c:pt>
                <c:pt idx="261">
                  <c:v>502.27</c:v>
                </c:pt>
                <c:pt idx="262">
                  <c:v>502.83199999999999</c:v>
                </c:pt>
                <c:pt idx="263">
                  <c:v>516.05100000000004</c:v>
                </c:pt>
                <c:pt idx="264">
                  <c:v>453.53300000000002</c:v>
                </c:pt>
                <c:pt idx="265">
                  <c:v>518.86400000000003</c:v>
                </c:pt>
                <c:pt idx="266">
                  <c:v>532.404</c:v>
                </c:pt>
                <c:pt idx="267">
                  <c:v>520.59100000000001</c:v>
                </c:pt>
                <c:pt idx="268">
                  <c:v>485.07299999999998</c:v>
                </c:pt>
                <c:pt idx="269">
                  <c:v>449.59500000000003</c:v>
                </c:pt>
                <c:pt idx="270">
                  <c:v>457.47</c:v>
                </c:pt>
                <c:pt idx="271">
                  <c:v>469.32299999999998</c:v>
                </c:pt>
                <c:pt idx="272">
                  <c:v>508.45699999999999</c:v>
                </c:pt>
                <c:pt idx="273">
                  <c:v>522.6</c:v>
                </c:pt>
                <c:pt idx="274">
                  <c:v>497.68900000000002</c:v>
                </c:pt>
                <c:pt idx="275">
                  <c:v>528.58699999999999</c:v>
                </c:pt>
                <c:pt idx="276">
                  <c:v>499.05500000000001</c:v>
                </c:pt>
                <c:pt idx="277">
                  <c:v>487.80500000000001</c:v>
                </c:pt>
                <c:pt idx="278">
                  <c:v>481.13600000000002</c:v>
                </c:pt>
                <c:pt idx="279">
                  <c:v>563.98500000000001</c:v>
                </c:pt>
                <c:pt idx="280">
                  <c:v>633.01199999999994</c:v>
                </c:pt>
                <c:pt idx="281">
                  <c:v>427.858</c:v>
                </c:pt>
                <c:pt idx="282">
                  <c:v>562.01599999999996</c:v>
                </c:pt>
                <c:pt idx="283">
                  <c:v>491.02</c:v>
                </c:pt>
                <c:pt idx="284">
                  <c:v>465.34500000000003</c:v>
                </c:pt>
                <c:pt idx="285">
                  <c:v>464.26</c:v>
                </c:pt>
                <c:pt idx="286">
                  <c:v>500.42200000000003</c:v>
                </c:pt>
                <c:pt idx="287">
                  <c:v>557.154</c:v>
                </c:pt>
                <c:pt idx="288">
                  <c:v>494.87700000000001</c:v>
                </c:pt>
                <c:pt idx="289">
                  <c:v>480.25200000000001</c:v>
                </c:pt>
                <c:pt idx="290">
                  <c:v>561.21199999999999</c:v>
                </c:pt>
                <c:pt idx="291">
                  <c:v>544.25699999999995</c:v>
                </c:pt>
                <c:pt idx="292">
                  <c:v>566.51599999999996</c:v>
                </c:pt>
                <c:pt idx="293">
                  <c:v>536.54200000000003</c:v>
                </c:pt>
                <c:pt idx="294">
                  <c:v>567.80200000000002</c:v>
                </c:pt>
                <c:pt idx="295">
                  <c:v>487.04199999999997</c:v>
                </c:pt>
                <c:pt idx="296">
                  <c:v>599.50300000000004</c:v>
                </c:pt>
                <c:pt idx="297">
                  <c:v>524.08699999999999</c:v>
                </c:pt>
                <c:pt idx="298">
                  <c:v>469.28300000000002</c:v>
                </c:pt>
                <c:pt idx="299">
                  <c:v>471.25200000000001</c:v>
                </c:pt>
                <c:pt idx="300">
                  <c:v>583.71299999999997</c:v>
                </c:pt>
                <c:pt idx="301">
                  <c:v>526.05600000000004</c:v>
                </c:pt>
                <c:pt idx="302">
                  <c:v>524.529</c:v>
                </c:pt>
                <c:pt idx="303">
                  <c:v>633.01199999999994</c:v>
                </c:pt>
                <c:pt idx="304">
                  <c:v>522.6</c:v>
                </c:pt>
                <c:pt idx="305">
                  <c:v>552.25199999999995</c:v>
                </c:pt>
                <c:pt idx="306">
                  <c:v>453.01</c:v>
                </c:pt>
                <c:pt idx="307">
                  <c:v>487.92599999999999</c:v>
                </c:pt>
                <c:pt idx="308">
                  <c:v>474.74700000000001</c:v>
                </c:pt>
                <c:pt idx="309">
                  <c:v>525.21199999999999</c:v>
                </c:pt>
                <c:pt idx="310">
                  <c:v>473.62200000000001</c:v>
                </c:pt>
                <c:pt idx="311">
                  <c:v>511.10899999999998</c:v>
                </c:pt>
                <c:pt idx="312">
                  <c:v>487.363</c:v>
                </c:pt>
                <c:pt idx="313">
                  <c:v>537.74800000000005</c:v>
                </c:pt>
                <c:pt idx="314">
                  <c:v>489.01100000000002</c:v>
                </c:pt>
                <c:pt idx="315">
                  <c:v>491.02</c:v>
                </c:pt>
                <c:pt idx="316">
                  <c:v>470.08600000000001</c:v>
                </c:pt>
                <c:pt idx="317">
                  <c:v>506.77</c:v>
                </c:pt>
                <c:pt idx="318">
                  <c:v>640.92700000000002</c:v>
                </c:pt>
                <c:pt idx="319">
                  <c:v>465.34500000000003</c:v>
                </c:pt>
                <c:pt idx="320">
                  <c:v>497.36799999999999</c:v>
                </c:pt>
                <c:pt idx="321">
                  <c:v>587.24800000000005</c:v>
                </c:pt>
                <c:pt idx="322">
                  <c:v>463.37599999999998</c:v>
                </c:pt>
                <c:pt idx="323">
                  <c:v>531.92200000000003</c:v>
                </c:pt>
                <c:pt idx="324">
                  <c:v>485.15300000000002</c:v>
                </c:pt>
                <c:pt idx="325">
                  <c:v>506.77</c:v>
                </c:pt>
                <c:pt idx="326">
                  <c:v>491.54199999999997</c:v>
                </c:pt>
                <c:pt idx="327">
                  <c:v>525.21199999999999</c:v>
                </c:pt>
                <c:pt idx="328">
                  <c:v>463.37599999999998</c:v>
                </c:pt>
                <c:pt idx="329">
                  <c:v>442.041</c:v>
                </c:pt>
                <c:pt idx="330">
                  <c:v>468.72</c:v>
                </c:pt>
                <c:pt idx="331">
                  <c:v>459.399</c:v>
                </c:pt>
                <c:pt idx="332">
                  <c:v>461.40800000000002</c:v>
                </c:pt>
                <c:pt idx="333">
                  <c:v>441.19799999999998</c:v>
                </c:pt>
                <c:pt idx="334">
                  <c:v>514.72500000000002</c:v>
                </c:pt>
                <c:pt idx="335">
                  <c:v>479.16699999999997</c:v>
                </c:pt>
                <c:pt idx="336">
                  <c:v>483.10399999999998</c:v>
                </c:pt>
                <c:pt idx="337">
                  <c:v>546.226</c:v>
                </c:pt>
                <c:pt idx="338">
                  <c:v>498.85500000000002</c:v>
                </c:pt>
                <c:pt idx="339">
                  <c:v>658.08399999999995</c:v>
                </c:pt>
                <c:pt idx="340">
                  <c:v>597.53399999999999</c:v>
                </c:pt>
                <c:pt idx="341">
                  <c:v>491.06</c:v>
                </c:pt>
                <c:pt idx="342">
                  <c:v>552.13199999999995</c:v>
                </c:pt>
                <c:pt idx="343">
                  <c:v>668.53</c:v>
                </c:pt>
                <c:pt idx="344">
                  <c:v>638.95899999999995</c:v>
                </c:pt>
                <c:pt idx="345">
                  <c:v>569.89099999999996</c:v>
                </c:pt>
                <c:pt idx="346">
                  <c:v>517.01499999999999</c:v>
                </c:pt>
                <c:pt idx="347">
                  <c:v>533.60900000000004</c:v>
                </c:pt>
                <c:pt idx="348">
                  <c:v>490.93900000000002</c:v>
                </c:pt>
                <c:pt idx="349">
                  <c:v>464.14</c:v>
                </c:pt>
                <c:pt idx="350">
                  <c:v>427.33600000000001</c:v>
                </c:pt>
                <c:pt idx="351">
                  <c:v>460.363</c:v>
                </c:pt>
                <c:pt idx="352">
                  <c:v>583.23</c:v>
                </c:pt>
                <c:pt idx="353">
                  <c:v>597.57399999999996</c:v>
                </c:pt>
                <c:pt idx="354">
                  <c:v>552.13199999999995</c:v>
                </c:pt>
                <c:pt idx="355">
                  <c:v>526.49800000000005</c:v>
                </c:pt>
                <c:pt idx="356">
                  <c:v>477.88099999999997</c:v>
                </c:pt>
                <c:pt idx="357">
                  <c:v>461.40800000000002</c:v>
                </c:pt>
                <c:pt idx="358">
                  <c:v>481.738</c:v>
                </c:pt>
                <c:pt idx="359">
                  <c:v>496.24299999999999</c:v>
                </c:pt>
                <c:pt idx="360">
                  <c:v>457.43</c:v>
                </c:pt>
                <c:pt idx="361">
                  <c:v>512.71600000000001</c:v>
                </c:pt>
                <c:pt idx="362">
                  <c:v>481.17599999999999</c:v>
                </c:pt>
                <c:pt idx="363">
                  <c:v>520.35</c:v>
                </c:pt>
                <c:pt idx="364">
                  <c:v>468.15800000000002</c:v>
                </c:pt>
                <c:pt idx="365">
                  <c:v>498.17099999999999</c:v>
                </c:pt>
                <c:pt idx="366">
                  <c:v>480.21100000000001</c:v>
                </c:pt>
                <c:pt idx="367">
                  <c:v>469.32299999999998</c:v>
                </c:pt>
                <c:pt idx="368">
                  <c:v>496.92599999999999</c:v>
                </c:pt>
                <c:pt idx="369">
                  <c:v>478.524</c:v>
                </c:pt>
                <c:pt idx="370">
                  <c:v>502.83199999999999</c:v>
                </c:pt>
                <c:pt idx="371">
                  <c:v>494.95699999999999</c:v>
                </c:pt>
                <c:pt idx="372">
                  <c:v>485.07299999999998</c:v>
                </c:pt>
                <c:pt idx="373">
                  <c:v>536.38199999999995</c:v>
                </c:pt>
                <c:pt idx="374">
                  <c:v>558.11900000000003</c:v>
                </c:pt>
                <c:pt idx="375">
                  <c:v>524.56899999999996</c:v>
                </c:pt>
                <c:pt idx="376">
                  <c:v>466.63099999999997</c:v>
                </c:pt>
                <c:pt idx="377">
                  <c:v>518.58199999999999</c:v>
                </c:pt>
                <c:pt idx="378">
                  <c:v>483.10399999999998</c:v>
                </c:pt>
                <c:pt idx="379">
                  <c:v>516.69399999999996</c:v>
                </c:pt>
                <c:pt idx="380">
                  <c:v>504.80099999999999</c:v>
                </c:pt>
                <c:pt idx="381">
                  <c:v>475.952</c:v>
                </c:pt>
                <c:pt idx="382">
                  <c:v>477.19799999999998</c:v>
                </c:pt>
                <c:pt idx="383">
                  <c:v>512.75599999999997</c:v>
                </c:pt>
                <c:pt idx="384">
                  <c:v>443.68900000000002</c:v>
                </c:pt>
                <c:pt idx="385">
                  <c:v>481.13600000000002</c:v>
                </c:pt>
                <c:pt idx="386">
                  <c:v>475.22899999999998</c:v>
                </c:pt>
                <c:pt idx="387">
                  <c:v>567.92200000000003</c:v>
                </c:pt>
                <c:pt idx="388">
                  <c:v>492.94799999999998</c:v>
                </c:pt>
                <c:pt idx="389">
                  <c:v>547.39099999999996</c:v>
                </c:pt>
                <c:pt idx="390">
                  <c:v>524.89099999999996</c:v>
                </c:pt>
                <c:pt idx="391">
                  <c:v>552.13199999999995</c:v>
                </c:pt>
                <c:pt idx="392">
                  <c:v>490.97899999999998</c:v>
                </c:pt>
                <c:pt idx="393">
                  <c:v>435.733</c:v>
                </c:pt>
                <c:pt idx="394">
                  <c:v>498.89499999999998</c:v>
                </c:pt>
                <c:pt idx="395">
                  <c:v>514.92600000000004</c:v>
                </c:pt>
                <c:pt idx="396">
                  <c:v>485.23399999999998</c:v>
                </c:pt>
                <c:pt idx="397">
                  <c:v>449.87599999999998</c:v>
                </c:pt>
                <c:pt idx="398">
                  <c:v>469.28300000000002</c:v>
                </c:pt>
                <c:pt idx="399">
                  <c:v>469.32299999999998</c:v>
                </c:pt>
                <c:pt idx="400">
                  <c:v>511.87299999999999</c:v>
                </c:pt>
                <c:pt idx="401">
                  <c:v>602.83799999999997</c:v>
                </c:pt>
                <c:pt idx="402">
                  <c:v>483.10399999999998</c:v>
                </c:pt>
                <c:pt idx="403">
                  <c:v>479.12700000000001</c:v>
                </c:pt>
                <c:pt idx="404">
                  <c:v>466.63099999999997</c:v>
                </c:pt>
                <c:pt idx="405">
                  <c:v>464.702</c:v>
                </c:pt>
                <c:pt idx="406">
                  <c:v>525.45299999999997</c:v>
                </c:pt>
                <c:pt idx="407">
                  <c:v>437.74200000000002</c:v>
                </c:pt>
                <c:pt idx="408">
                  <c:v>502.99299999999999</c:v>
                </c:pt>
                <c:pt idx="409">
                  <c:v>510.70699999999999</c:v>
                </c:pt>
                <c:pt idx="410">
                  <c:v>503.435</c:v>
                </c:pt>
                <c:pt idx="411">
                  <c:v>471.81400000000002</c:v>
                </c:pt>
                <c:pt idx="412">
                  <c:v>444.13099999999997</c:v>
                </c:pt>
                <c:pt idx="413">
                  <c:v>454.29599999999999</c:v>
                </c:pt>
                <c:pt idx="414">
                  <c:v>467.03300000000002</c:v>
                </c:pt>
                <c:pt idx="415">
                  <c:v>502.83199999999999</c:v>
                </c:pt>
                <c:pt idx="416">
                  <c:v>585.52099999999996</c:v>
                </c:pt>
                <c:pt idx="417">
                  <c:v>495.84100000000001</c:v>
                </c:pt>
                <c:pt idx="418">
                  <c:v>469.00200000000001</c:v>
                </c:pt>
                <c:pt idx="419">
                  <c:v>466.63099999999997</c:v>
                </c:pt>
                <c:pt idx="420">
                  <c:v>476.19400000000002</c:v>
                </c:pt>
                <c:pt idx="421">
                  <c:v>533.69000000000005</c:v>
                </c:pt>
                <c:pt idx="422">
                  <c:v>648.84299999999996</c:v>
                </c:pt>
                <c:pt idx="423">
                  <c:v>524.12699999999995</c:v>
                </c:pt>
                <c:pt idx="424">
                  <c:v>481.01499999999999</c:v>
                </c:pt>
                <c:pt idx="425">
                  <c:v>464.22</c:v>
                </c:pt>
                <c:pt idx="426">
                  <c:v>540.88199999999995</c:v>
                </c:pt>
                <c:pt idx="427">
                  <c:v>488.20699999999999</c:v>
                </c:pt>
                <c:pt idx="428">
                  <c:v>548.11400000000003</c:v>
                </c:pt>
                <c:pt idx="429">
                  <c:v>489.21199999999999</c:v>
                </c:pt>
                <c:pt idx="430">
                  <c:v>479.32799999999997</c:v>
                </c:pt>
                <c:pt idx="431">
                  <c:v>476.51499999999999</c:v>
                </c:pt>
                <c:pt idx="432">
                  <c:v>498.45299999999997</c:v>
                </c:pt>
                <c:pt idx="433">
                  <c:v>512.51499999999999</c:v>
                </c:pt>
                <c:pt idx="434">
                  <c:v>493.43</c:v>
                </c:pt>
                <c:pt idx="435">
                  <c:v>488.28699999999998</c:v>
                </c:pt>
                <c:pt idx="436">
                  <c:v>476.35399999999998</c:v>
                </c:pt>
                <c:pt idx="437">
                  <c:v>469.00200000000001</c:v>
                </c:pt>
                <c:pt idx="438">
                  <c:v>490.57799999999997</c:v>
                </c:pt>
                <c:pt idx="439">
                  <c:v>459.47899999999998</c:v>
                </c:pt>
                <c:pt idx="440">
                  <c:v>478.60399999999998</c:v>
                </c:pt>
                <c:pt idx="441">
                  <c:v>548.23500000000001</c:v>
                </c:pt>
                <c:pt idx="442">
                  <c:v>485.79599999999999</c:v>
                </c:pt>
                <c:pt idx="443">
                  <c:v>464.22</c:v>
                </c:pt>
                <c:pt idx="444">
                  <c:v>554.54300000000001</c:v>
                </c:pt>
                <c:pt idx="445">
                  <c:v>471.41199999999998</c:v>
                </c:pt>
                <c:pt idx="446">
                  <c:v>500.62200000000001</c:v>
                </c:pt>
                <c:pt idx="447">
                  <c:v>495.35899999999998</c:v>
                </c:pt>
                <c:pt idx="448">
                  <c:v>476.23399999999998</c:v>
                </c:pt>
                <c:pt idx="449">
                  <c:v>480.97500000000002</c:v>
                </c:pt>
                <c:pt idx="450">
                  <c:v>478.72500000000002</c:v>
                </c:pt>
                <c:pt idx="451">
                  <c:v>552.85500000000002</c:v>
                </c:pt>
                <c:pt idx="452">
                  <c:v>481.01499999999999</c:v>
                </c:pt>
                <c:pt idx="453">
                  <c:v>495.64</c:v>
                </c:pt>
                <c:pt idx="454">
                  <c:v>466.47</c:v>
                </c:pt>
                <c:pt idx="455">
                  <c:v>492.988</c:v>
                </c:pt>
                <c:pt idx="456">
                  <c:v>531.31899999999996</c:v>
                </c:pt>
                <c:pt idx="457">
                  <c:v>473.82299999999998</c:v>
                </c:pt>
                <c:pt idx="458">
                  <c:v>530.596</c:v>
                </c:pt>
                <c:pt idx="459">
                  <c:v>466.63099999999997</c:v>
                </c:pt>
                <c:pt idx="460">
                  <c:v>495.399</c:v>
                </c:pt>
                <c:pt idx="461">
                  <c:v>483.42599999999999</c:v>
                </c:pt>
                <c:pt idx="462">
                  <c:v>488.20699999999999</c:v>
                </c:pt>
                <c:pt idx="463">
                  <c:v>457.02800000000002</c:v>
                </c:pt>
                <c:pt idx="464">
                  <c:v>464.26</c:v>
                </c:pt>
                <c:pt idx="465">
                  <c:v>502.55099999999999</c:v>
                </c:pt>
                <c:pt idx="466">
                  <c:v>459.6</c:v>
                </c:pt>
                <c:pt idx="467">
                  <c:v>466.67099999999999</c:v>
                </c:pt>
                <c:pt idx="468">
                  <c:v>480.97500000000002</c:v>
                </c:pt>
                <c:pt idx="469">
                  <c:v>484.59100000000001</c:v>
                </c:pt>
                <c:pt idx="470">
                  <c:v>461.85</c:v>
                </c:pt>
                <c:pt idx="471">
                  <c:v>451.76499999999999</c:v>
                </c:pt>
                <c:pt idx="472">
                  <c:v>449.83600000000001</c:v>
                </c:pt>
                <c:pt idx="473">
                  <c:v>509.78300000000002</c:v>
                </c:pt>
                <c:pt idx="474">
                  <c:v>517.01499999999999</c:v>
                </c:pt>
                <c:pt idx="475">
                  <c:v>493.99299999999999</c:v>
                </c:pt>
                <c:pt idx="476">
                  <c:v>493.43</c:v>
                </c:pt>
                <c:pt idx="477">
                  <c:v>535.57799999999997</c:v>
                </c:pt>
                <c:pt idx="478">
                  <c:v>495.399</c:v>
                </c:pt>
                <c:pt idx="479">
                  <c:v>502.55099999999999</c:v>
                </c:pt>
                <c:pt idx="480">
                  <c:v>483.38600000000002</c:v>
                </c:pt>
                <c:pt idx="481">
                  <c:v>509.82299999999998</c:v>
                </c:pt>
                <c:pt idx="482">
                  <c:v>507.45299999999997</c:v>
                </c:pt>
                <c:pt idx="483">
                  <c:v>463.738</c:v>
                </c:pt>
                <c:pt idx="484">
                  <c:v>534.13199999999995</c:v>
                </c:pt>
                <c:pt idx="485">
                  <c:v>500.02</c:v>
                </c:pt>
                <c:pt idx="486">
                  <c:v>501.30500000000001</c:v>
                </c:pt>
                <c:pt idx="487">
                  <c:v>458.274</c:v>
                </c:pt>
                <c:pt idx="488">
                  <c:v>474.86799999999999</c:v>
                </c:pt>
                <c:pt idx="489">
                  <c:v>491.62200000000001</c:v>
                </c:pt>
                <c:pt idx="490">
                  <c:v>471.53300000000002</c:v>
                </c:pt>
                <c:pt idx="491">
                  <c:v>464.26</c:v>
                </c:pt>
                <c:pt idx="492">
                  <c:v>454.61700000000002</c:v>
                </c:pt>
                <c:pt idx="493">
                  <c:v>548.91800000000001</c:v>
                </c:pt>
                <c:pt idx="494">
                  <c:v>526.53800000000001</c:v>
                </c:pt>
                <c:pt idx="495">
                  <c:v>533.73</c:v>
                </c:pt>
                <c:pt idx="496">
                  <c:v>471.41199999999998</c:v>
                </c:pt>
                <c:pt idx="497">
                  <c:v>440.31400000000002</c:v>
                </c:pt>
                <c:pt idx="498">
                  <c:v>497.77</c:v>
                </c:pt>
                <c:pt idx="499">
                  <c:v>483.42599999999999</c:v>
                </c:pt>
                <c:pt idx="500">
                  <c:v>514.64499999999998</c:v>
                </c:pt>
                <c:pt idx="501">
                  <c:v>474.34500000000003</c:v>
                </c:pt>
                <c:pt idx="502">
                  <c:v>483.82799999999997</c:v>
                </c:pt>
                <c:pt idx="503">
                  <c:v>526.49800000000005</c:v>
                </c:pt>
                <c:pt idx="504">
                  <c:v>590.101</c:v>
                </c:pt>
                <c:pt idx="505">
                  <c:v>471.41199999999998</c:v>
                </c:pt>
                <c:pt idx="506">
                  <c:v>488.08699999999999</c:v>
                </c:pt>
                <c:pt idx="507">
                  <c:v>480.81400000000002</c:v>
                </c:pt>
                <c:pt idx="508">
                  <c:v>483.42599999999999</c:v>
                </c:pt>
                <c:pt idx="509">
                  <c:v>464.26</c:v>
                </c:pt>
                <c:pt idx="510">
                  <c:v>509.14</c:v>
                </c:pt>
                <c:pt idx="511">
                  <c:v>486.279</c:v>
                </c:pt>
                <c:pt idx="512">
                  <c:v>497.24700000000001</c:v>
                </c:pt>
                <c:pt idx="513">
                  <c:v>505.16300000000001</c:v>
                </c:pt>
                <c:pt idx="514">
                  <c:v>497.77</c:v>
                </c:pt>
                <c:pt idx="515">
                  <c:v>490.57799999999997</c:v>
                </c:pt>
                <c:pt idx="516">
                  <c:v>469.04199999999997</c:v>
                </c:pt>
                <c:pt idx="517">
                  <c:v>495.35899999999998</c:v>
                </c:pt>
                <c:pt idx="518">
                  <c:v>471.452</c:v>
                </c:pt>
                <c:pt idx="519">
                  <c:v>447.46600000000001</c:v>
                </c:pt>
                <c:pt idx="520">
                  <c:v>480.97500000000002</c:v>
                </c:pt>
                <c:pt idx="521">
                  <c:v>478.60399999999998</c:v>
                </c:pt>
                <c:pt idx="522">
                  <c:v>538.51099999999997</c:v>
                </c:pt>
                <c:pt idx="523">
                  <c:v>493.06900000000002</c:v>
                </c:pt>
                <c:pt idx="524">
                  <c:v>457.43</c:v>
                </c:pt>
                <c:pt idx="525">
                  <c:v>461.85</c:v>
                </c:pt>
                <c:pt idx="526">
                  <c:v>495.47899999999998</c:v>
                </c:pt>
                <c:pt idx="527">
                  <c:v>454.61700000000002</c:v>
                </c:pt>
                <c:pt idx="528">
                  <c:v>445.05500000000001</c:v>
                </c:pt>
                <c:pt idx="529">
                  <c:v>483.38600000000002</c:v>
                </c:pt>
                <c:pt idx="530">
                  <c:v>473.78300000000002</c:v>
                </c:pt>
                <c:pt idx="531">
                  <c:v>497.77</c:v>
                </c:pt>
                <c:pt idx="532">
                  <c:v>492.988</c:v>
                </c:pt>
                <c:pt idx="533">
                  <c:v>480.97500000000002</c:v>
                </c:pt>
                <c:pt idx="534">
                  <c:v>500.14</c:v>
                </c:pt>
                <c:pt idx="535">
                  <c:v>473.78300000000002</c:v>
                </c:pt>
                <c:pt idx="536">
                  <c:v>483.38600000000002</c:v>
                </c:pt>
                <c:pt idx="537">
                  <c:v>490.57799999999997</c:v>
                </c:pt>
                <c:pt idx="538">
                  <c:v>502.55099999999999</c:v>
                </c:pt>
                <c:pt idx="539">
                  <c:v>516.93499999999995</c:v>
                </c:pt>
                <c:pt idx="540">
                  <c:v>486.68</c:v>
                </c:pt>
                <c:pt idx="541">
                  <c:v>464.26</c:v>
                </c:pt>
                <c:pt idx="542">
                  <c:v>478.64400000000001</c:v>
                </c:pt>
                <c:pt idx="543">
                  <c:v>475.51100000000002</c:v>
                </c:pt>
                <c:pt idx="544">
                  <c:v>469.76499999999999</c:v>
                </c:pt>
                <c:pt idx="545">
                  <c:v>492.988</c:v>
                </c:pt>
                <c:pt idx="546">
                  <c:v>478.60399999999998</c:v>
                </c:pt>
                <c:pt idx="547">
                  <c:v>464.22</c:v>
                </c:pt>
                <c:pt idx="548">
                  <c:v>490.61799999999999</c:v>
                </c:pt>
                <c:pt idx="549">
                  <c:v>488.20699999999999</c:v>
                </c:pt>
                <c:pt idx="550">
                  <c:v>623.20899999999995</c:v>
                </c:pt>
                <c:pt idx="551">
                  <c:v>674.35599999999999</c:v>
                </c:pt>
                <c:pt idx="552">
                  <c:v>639.11900000000003</c:v>
                </c:pt>
                <c:pt idx="553">
                  <c:v>552.89499999999998</c:v>
                </c:pt>
                <c:pt idx="554">
                  <c:v>541.08299999999997</c:v>
                </c:pt>
                <c:pt idx="555">
                  <c:v>567.23900000000003</c:v>
                </c:pt>
                <c:pt idx="556">
                  <c:v>597.69500000000005</c:v>
                </c:pt>
                <c:pt idx="557">
                  <c:v>478.64400000000001</c:v>
                </c:pt>
                <c:pt idx="558">
                  <c:v>518.62300000000005</c:v>
                </c:pt>
                <c:pt idx="559">
                  <c:v>514.524</c:v>
                </c:pt>
                <c:pt idx="560">
                  <c:v>592.87300000000005</c:v>
                </c:pt>
                <c:pt idx="561">
                  <c:v>490.21600000000001</c:v>
                </c:pt>
                <c:pt idx="562">
                  <c:v>471.452</c:v>
                </c:pt>
                <c:pt idx="563">
                  <c:v>483.42599999999999</c:v>
                </c:pt>
                <c:pt idx="564">
                  <c:v>538.51099999999997</c:v>
                </c:pt>
                <c:pt idx="565">
                  <c:v>572.221</c:v>
                </c:pt>
                <c:pt idx="566">
                  <c:v>471.53300000000002</c:v>
                </c:pt>
                <c:pt idx="567">
                  <c:v>536.18100000000004</c:v>
                </c:pt>
                <c:pt idx="568">
                  <c:v>526.61800000000005</c:v>
                </c:pt>
                <c:pt idx="569">
                  <c:v>488.20699999999999</c:v>
                </c:pt>
                <c:pt idx="570">
                  <c:v>560.20799999999997</c:v>
                </c:pt>
                <c:pt idx="571">
                  <c:v>485.79599999999999</c:v>
                </c:pt>
                <c:pt idx="572">
                  <c:v>473.94400000000002</c:v>
                </c:pt>
                <c:pt idx="573">
                  <c:v>514.92600000000004</c:v>
                </c:pt>
                <c:pt idx="574">
                  <c:v>477.43900000000002</c:v>
                </c:pt>
                <c:pt idx="575">
                  <c:v>527.86400000000003</c:v>
                </c:pt>
                <c:pt idx="576">
                  <c:v>459.6</c:v>
                </c:pt>
                <c:pt idx="577">
                  <c:v>543.37300000000005</c:v>
                </c:pt>
                <c:pt idx="578">
                  <c:v>545.66300000000001</c:v>
                </c:pt>
                <c:pt idx="579">
                  <c:v>478.60399999999998</c:v>
                </c:pt>
                <c:pt idx="580">
                  <c:v>552.73500000000001</c:v>
                </c:pt>
                <c:pt idx="581">
                  <c:v>481.65800000000002</c:v>
                </c:pt>
                <c:pt idx="582">
                  <c:v>527.1</c:v>
                </c:pt>
                <c:pt idx="583">
                  <c:v>497.20699999999999</c:v>
                </c:pt>
                <c:pt idx="584">
                  <c:v>497.89</c:v>
                </c:pt>
                <c:pt idx="585">
                  <c:v>501.10500000000002</c:v>
                </c:pt>
                <c:pt idx="586">
                  <c:v>500.18</c:v>
                </c:pt>
                <c:pt idx="587">
                  <c:v>507.45299999999997</c:v>
                </c:pt>
                <c:pt idx="588">
                  <c:v>502.55099999999999</c:v>
                </c:pt>
                <c:pt idx="589">
                  <c:v>509.78300000000002</c:v>
                </c:pt>
                <c:pt idx="590">
                  <c:v>490.81900000000002</c:v>
                </c:pt>
                <c:pt idx="591">
                  <c:v>481.17599999999999</c:v>
                </c:pt>
                <c:pt idx="592">
                  <c:v>526.53800000000001</c:v>
                </c:pt>
                <c:pt idx="593">
                  <c:v>521.23400000000004</c:v>
                </c:pt>
                <c:pt idx="594">
                  <c:v>471.53300000000002</c:v>
                </c:pt>
                <c:pt idx="595">
                  <c:v>474.30500000000001</c:v>
                </c:pt>
                <c:pt idx="596">
                  <c:v>527.30100000000004</c:v>
                </c:pt>
                <c:pt idx="597">
                  <c:v>469.60399999999998</c:v>
                </c:pt>
                <c:pt idx="598">
                  <c:v>497.89</c:v>
                </c:pt>
                <c:pt idx="599">
                  <c:v>462.85399999999998</c:v>
                </c:pt>
                <c:pt idx="600">
                  <c:v>457.71100000000001</c:v>
                </c:pt>
                <c:pt idx="601">
                  <c:v>451.08199999999999</c:v>
                </c:pt>
                <c:pt idx="602">
                  <c:v>506.00599999999997</c:v>
                </c:pt>
                <c:pt idx="603">
                  <c:v>513.11800000000005</c:v>
                </c:pt>
                <c:pt idx="604">
                  <c:v>471.97500000000002</c:v>
                </c:pt>
                <c:pt idx="605">
                  <c:v>497.60899999999998</c:v>
                </c:pt>
                <c:pt idx="606">
                  <c:v>503.31400000000002</c:v>
                </c:pt>
                <c:pt idx="607">
                  <c:v>498.13099999999997</c:v>
                </c:pt>
                <c:pt idx="608">
                  <c:v>490.69799999999998</c:v>
                </c:pt>
                <c:pt idx="609">
                  <c:v>492.988</c:v>
                </c:pt>
                <c:pt idx="610">
                  <c:v>497.44799999999998</c:v>
                </c:pt>
                <c:pt idx="611">
                  <c:v>484.39</c:v>
                </c:pt>
                <c:pt idx="612">
                  <c:v>478.24299999999999</c:v>
                </c:pt>
                <c:pt idx="613">
                  <c:v>476.75599999999997</c:v>
                </c:pt>
                <c:pt idx="614">
                  <c:v>524.12699999999995</c:v>
                </c:pt>
                <c:pt idx="615">
                  <c:v>502.59100000000001</c:v>
                </c:pt>
                <c:pt idx="616">
                  <c:v>476.95699999999999</c:v>
                </c:pt>
                <c:pt idx="617">
                  <c:v>474.62700000000001</c:v>
                </c:pt>
                <c:pt idx="618">
                  <c:v>485.39499999999998</c:v>
                </c:pt>
                <c:pt idx="619">
                  <c:v>624.25300000000004</c:v>
                </c:pt>
                <c:pt idx="620">
                  <c:v>521.79700000000003</c:v>
                </c:pt>
                <c:pt idx="621">
                  <c:v>575.154</c:v>
                </c:pt>
                <c:pt idx="622">
                  <c:v>529.19000000000005</c:v>
                </c:pt>
                <c:pt idx="623">
                  <c:v>506.20699999999999</c:v>
                </c:pt>
                <c:pt idx="624">
                  <c:v>496.04199999999997</c:v>
                </c:pt>
                <c:pt idx="625">
                  <c:v>486.56</c:v>
                </c:pt>
                <c:pt idx="626">
                  <c:v>505.846</c:v>
                </c:pt>
                <c:pt idx="627">
                  <c:v>490.33699999999999</c:v>
                </c:pt>
                <c:pt idx="628">
                  <c:v>487.08199999999999</c:v>
                </c:pt>
                <c:pt idx="629">
                  <c:v>540.55999999999995</c:v>
                </c:pt>
                <c:pt idx="630">
                  <c:v>508.21600000000001</c:v>
                </c:pt>
                <c:pt idx="631">
                  <c:v>536.221</c:v>
                </c:pt>
                <c:pt idx="632">
                  <c:v>580.29700000000003</c:v>
                </c:pt>
                <c:pt idx="633">
                  <c:v>464.58199999999999</c:v>
                </c:pt>
                <c:pt idx="634">
                  <c:v>484.91199999999998</c:v>
                </c:pt>
                <c:pt idx="635">
                  <c:v>553.37699999999995</c:v>
                </c:pt>
                <c:pt idx="636">
                  <c:v>551.12699999999995</c:v>
                </c:pt>
                <c:pt idx="637">
                  <c:v>517.73900000000003</c:v>
                </c:pt>
                <c:pt idx="638">
                  <c:v>497.77</c:v>
                </c:pt>
                <c:pt idx="639">
                  <c:v>429.74700000000001</c:v>
                </c:pt>
                <c:pt idx="640">
                  <c:v>428.26</c:v>
                </c:pt>
                <c:pt idx="641">
                  <c:v>441.51900000000001</c:v>
                </c:pt>
                <c:pt idx="642">
                  <c:v>417.81299999999999</c:v>
                </c:pt>
                <c:pt idx="643">
                  <c:v>444.89400000000001</c:v>
                </c:pt>
                <c:pt idx="644">
                  <c:v>432.19799999999998</c:v>
                </c:pt>
                <c:pt idx="645">
                  <c:v>476.113</c:v>
                </c:pt>
                <c:pt idx="646">
                  <c:v>446.18</c:v>
                </c:pt>
                <c:pt idx="647">
                  <c:v>443.76900000000001</c:v>
                </c:pt>
                <c:pt idx="648">
                  <c:v>464.38099999999997</c:v>
                </c:pt>
                <c:pt idx="649">
                  <c:v>430.75099999999998</c:v>
                </c:pt>
                <c:pt idx="650">
                  <c:v>464.22</c:v>
                </c:pt>
                <c:pt idx="651">
                  <c:v>452.24700000000001</c:v>
                </c:pt>
                <c:pt idx="652">
                  <c:v>461.28699999999998</c:v>
                </c:pt>
                <c:pt idx="653">
                  <c:v>447.666</c:v>
                </c:pt>
                <c:pt idx="654">
                  <c:v>461.85</c:v>
                </c:pt>
                <c:pt idx="655">
                  <c:v>457.67099999999999</c:v>
                </c:pt>
                <c:pt idx="656">
                  <c:v>460.80500000000001</c:v>
                </c:pt>
                <c:pt idx="657">
                  <c:v>447.46600000000001</c:v>
                </c:pt>
                <c:pt idx="658">
                  <c:v>472.899</c:v>
                </c:pt>
                <c:pt idx="659">
                  <c:v>475.51100000000002</c:v>
                </c:pt>
                <c:pt idx="660">
                  <c:v>514.64499999999998</c:v>
                </c:pt>
                <c:pt idx="661">
                  <c:v>479.77</c:v>
                </c:pt>
                <c:pt idx="662">
                  <c:v>493.06900000000002</c:v>
                </c:pt>
                <c:pt idx="663">
                  <c:v>543.25199999999995</c:v>
                </c:pt>
                <c:pt idx="664">
                  <c:v>471.53300000000002</c:v>
                </c:pt>
                <c:pt idx="665">
                  <c:v>473.94400000000002</c:v>
                </c:pt>
                <c:pt idx="666">
                  <c:v>469.60399999999998</c:v>
                </c:pt>
                <c:pt idx="667">
                  <c:v>457.18900000000002</c:v>
                </c:pt>
                <c:pt idx="668">
                  <c:v>442.88499999999999</c:v>
                </c:pt>
                <c:pt idx="669">
                  <c:v>474.66699999999997</c:v>
                </c:pt>
                <c:pt idx="670">
                  <c:v>459.6</c:v>
                </c:pt>
                <c:pt idx="671">
                  <c:v>483.90800000000002</c:v>
                </c:pt>
                <c:pt idx="672">
                  <c:v>507.57299999999998</c:v>
                </c:pt>
                <c:pt idx="673">
                  <c:v>455.05900000000003</c:v>
                </c:pt>
                <c:pt idx="674">
                  <c:v>527.1</c:v>
                </c:pt>
                <c:pt idx="675">
                  <c:v>448.87200000000001</c:v>
                </c:pt>
                <c:pt idx="676">
                  <c:v>444.89400000000001</c:v>
                </c:pt>
                <c:pt idx="677">
                  <c:v>450.84100000000001</c:v>
                </c:pt>
                <c:pt idx="678">
                  <c:v>457.79199999999997</c:v>
                </c:pt>
                <c:pt idx="679">
                  <c:v>445.899</c:v>
                </c:pt>
                <c:pt idx="680">
                  <c:v>468.19799999999998</c:v>
                </c:pt>
                <c:pt idx="681">
                  <c:v>451.12200000000001</c:v>
                </c:pt>
                <c:pt idx="682">
                  <c:v>447.06400000000002</c:v>
                </c:pt>
                <c:pt idx="683">
                  <c:v>453.33199999999999</c:v>
                </c:pt>
                <c:pt idx="684">
                  <c:v>470.08600000000001</c:v>
                </c:pt>
                <c:pt idx="685">
                  <c:v>498.73399999999998</c:v>
                </c:pt>
                <c:pt idx="686">
                  <c:v>489.45299999999997</c:v>
                </c:pt>
                <c:pt idx="687">
                  <c:v>471.33199999999999</c:v>
                </c:pt>
                <c:pt idx="688">
                  <c:v>461.89</c:v>
                </c:pt>
                <c:pt idx="689">
                  <c:v>455.38099999999997</c:v>
                </c:pt>
                <c:pt idx="690">
                  <c:v>459.6</c:v>
                </c:pt>
                <c:pt idx="691">
                  <c:v>512.23400000000004</c:v>
                </c:pt>
                <c:pt idx="692">
                  <c:v>507.73399999999998</c:v>
                </c:pt>
                <c:pt idx="693">
                  <c:v>425.56799999999998</c:v>
                </c:pt>
                <c:pt idx="694">
                  <c:v>478.524</c:v>
                </c:pt>
                <c:pt idx="695">
                  <c:v>477.03699999999998</c:v>
                </c:pt>
                <c:pt idx="696">
                  <c:v>468.11799999999999</c:v>
                </c:pt>
                <c:pt idx="697">
                  <c:v>456.26499999999999</c:v>
                </c:pt>
                <c:pt idx="698">
                  <c:v>449.274</c:v>
                </c:pt>
                <c:pt idx="699">
                  <c:v>494.35399999999998</c:v>
                </c:pt>
                <c:pt idx="700">
                  <c:v>488.24700000000001</c:v>
                </c:pt>
                <c:pt idx="701">
                  <c:v>520.43100000000004</c:v>
                </c:pt>
                <c:pt idx="702">
                  <c:v>510.14499999999998</c:v>
                </c:pt>
                <c:pt idx="703">
                  <c:v>507.57299999999998</c:v>
                </c:pt>
                <c:pt idx="704">
                  <c:v>505.04199999999997</c:v>
                </c:pt>
                <c:pt idx="705">
                  <c:v>466.63099999999997</c:v>
                </c:pt>
                <c:pt idx="706">
                  <c:v>504.96199999999999</c:v>
                </c:pt>
                <c:pt idx="707">
                  <c:v>492.988</c:v>
                </c:pt>
                <c:pt idx="708">
                  <c:v>492.988</c:v>
                </c:pt>
                <c:pt idx="709">
                  <c:v>488.20699999999999</c:v>
                </c:pt>
                <c:pt idx="710">
                  <c:v>544.49800000000005</c:v>
                </c:pt>
                <c:pt idx="711">
                  <c:v>495.399</c:v>
                </c:pt>
                <c:pt idx="712">
                  <c:v>478.72500000000002</c:v>
                </c:pt>
                <c:pt idx="713">
                  <c:v>464.38099999999997</c:v>
                </c:pt>
                <c:pt idx="714">
                  <c:v>476.23399999999998</c:v>
                </c:pt>
                <c:pt idx="715">
                  <c:v>492.988</c:v>
                </c:pt>
                <c:pt idx="716">
                  <c:v>490.81900000000002</c:v>
                </c:pt>
                <c:pt idx="717">
                  <c:v>488.20699999999999</c:v>
                </c:pt>
                <c:pt idx="718">
                  <c:v>509.82299999999998</c:v>
                </c:pt>
                <c:pt idx="719">
                  <c:v>505.04199999999997</c:v>
                </c:pt>
                <c:pt idx="720">
                  <c:v>574.67200000000003</c:v>
                </c:pt>
                <c:pt idx="721">
                  <c:v>497.77</c:v>
                </c:pt>
                <c:pt idx="722">
                  <c:v>521.71600000000001</c:v>
                </c:pt>
                <c:pt idx="723">
                  <c:v>500.14</c:v>
                </c:pt>
                <c:pt idx="724">
                  <c:v>521.19399999999996</c:v>
                </c:pt>
                <c:pt idx="725">
                  <c:v>505.24299999999999</c:v>
                </c:pt>
                <c:pt idx="726">
                  <c:v>484.59100000000001</c:v>
                </c:pt>
                <c:pt idx="727">
                  <c:v>474.34500000000003</c:v>
                </c:pt>
                <c:pt idx="728">
                  <c:v>476.87700000000001</c:v>
                </c:pt>
                <c:pt idx="729">
                  <c:v>483.66699999999997</c:v>
                </c:pt>
                <c:pt idx="730">
                  <c:v>552.93499999999995</c:v>
                </c:pt>
                <c:pt idx="731">
                  <c:v>482.14</c:v>
                </c:pt>
                <c:pt idx="732">
                  <c:v>464.42099999999999</c:v>
                </c:pt>
                <c:pt idx="733">
                  <c:v>471.53300000000002</c:v>
                </c:pt>
                <c:pt idx="734">
                  <c:v>473.82299999999998</c:v>
                </c:pt>
                <c:pt idx="735">
                  <c:v>476.51499999999999</c:v>
                </c:pt>
                <c:pt idx="736">
                  <c:v>469.04199999999997</c:v>
                </c:pt>
                <c:pt idx="737">
                  <c:v>522.279</c:v>
                </c:pt>
                <c:pt idx="738">
                  <c:v>455.78300000000002</c:v>
                </c:pt>
                <c:pt idx="739">
                  <c:v>460.28300000000002</c:v>
                </c:pt>
                <c:pt idx="740">
                  <c:v>460.12200000000001</c:v>
                </c:pt>
                <c:pt idx="741">
                  <c:v>481.77800000000002</c:v>
                </c:pt>
                <c:pt idx="742">
                  <c:v>481.77800000000002</c:v>
                </c:pt>
                <c:pt idx="743">
                  <c:v>526.73900000000003</c:v>
                </c:pt>
                <c:pt idx="744">
                  <c:v>521.03300000000002</c:v>
                </c:pt>
                <c:pt idx="745">
                  <c:v>504.96199999999999</c:v>
                </c:pt>
                <c:pt idx="746">
                  <c:v>454.53699999999998</c:v>
                </c:pt>
                <c:pt idx="747">
                  <c:v>478.92599999999999</c:v>
                </c:pt>
                <c:pt idx="748">
                  <c:v>439.952</c:v>
                </c:pt>
                <c:pt idx="749">
                  <c:v>433.363</c:v>
                </c:pt>
                <c:pt idx="750">
                  <c:v>464.14</c:v>
                </c:pt>
                <c:pt idx="751">
                  <c:v>504.96199999999999</c:v>
                </c:pt>
                <c:pt idx="752">
                  <c:v>540.96199999999999</c:v>
                </c:pt>
                <c:pt idx="753">
                  <c:v>514.92600000000004</c:v>
                </c:pt>
                <c:pt idx="754">
                  <c:v>509.18099999999998</c:v>
                </c:pt>
                <c:pt idx="755">
                  <c:v>557.79700000000003</c:v>
                </c:pt>
                <c:pt idx="756">
                  <c:v>512.23400000000004</c:v>
                </c:pt>
                <c:pt idx="757">
                  <c:v>533.77</c:v>
                </c:pt>
                <c:pt idx="758">
                  <c:v>497.89</c:v>
                </c:pt>
                <c:pt idx="759">
                  <c:v>533.77</c:v>
                </c:pt>
                <c:pt idx="760">
                  <c:v>517.01499999999999</c:v>
                </c:pt>
                <c:pt idx="761">
                  <c:v>517.13599999999997</c:v>
                </c:pt>
                <c:pt idx="762">
                  <c:v>493.79199999999997</c:v>
                </c:pt>
                <c:pt idx="763">
                  <c:v>466.63099999999997</c:v>
                </c:pt>
                <c:pt idx="764">
                  <c:v>464.26</c:v>
                </c:pt>
                <c:pt idx="765">
                  <c:v>476.35399999999998</c:v>
                </c:pt>
                <c:pt idx="766">
                  <c:v>489.05099999999999</c:v>
                </c:pt>
                <c:pt idx="767">
                  <c:v>475.79199999999997</c:v>
                </c:pt>
                <c:pt idx="768">
                  <c:v>470.68900000000002</c:v>
                </c:pt>
                <c:pt idx="769">
                  <c:v>470.68900000000002</c:v>
                </c:pt>
                <c:pt idx="770">
                  <c:v>488.36799999999999</c:v>
                </c:pt>
                <c:pt idx="771">
                  <c:v>497.12700000000001</c:v>
                </c:pt>
                <c:pt idx="772">
                  <c:v>483.38600000000002</c:v>
                </c:pt>
                <c:pt idx="773">
                  <c:v>498.25200000000001</c:v>
                </c:pt>
                <c:pt idx="774">
                  <c:v>550.00199999999995</c:v>
                </c:pt>
                <c:pt idx="775">
                  <c:v>471.17099999999999</c:v>
                </c:pt>
                <c:pt idx="776">
                  <c:v>480.69400000000002</c:v>
                </c:pt>
                <c:pt idx="777">
                  <c:v>490.81900000000002</c:v>
                </c:pt>
                <c:pt idx="778">
                  <c:v>508.25599999999997</c:v>
                </c:pt>
                <c:pt idx="779">
                  <c:v>555.90899999999999</c:v>
                </c:pt>
                <c:pt idx="780">
                  <c:v>512.23400000000004</c:v>
                </c:pt>
                <c:pt idx="781">
                  <c:v>500.904</c:v>
                </c:pt>
                <c:pt idx="782">
                  <c:v>512.51499999999999</c:v>
                </c:pt>
                <c:pt idx="783">
                  <c:v>474.34500000000003</c:v>
                </c:pt>
                <c:pt idx="784">
                  <c:v>469.60399999999998</c:v>
                </c:pt>
                <c:pt idx="785">
                  <c:v>440.31400000000002</c:v>
                </c:pt>
                <c:pt idx="786">
                  <c:v>481.01499999999999</c:v>
                </c:pt>
                <c:pt idx="787">
                  <c:v>490.57799999999997</c:v>
                </c:pt>
                <c:pt idx="788">
                  <c:v>475.10899999999998</c:v>
                </c:pt>
                <c:pt idx="789">
                  <c:v>554.50199999999995</c:v>
                </c:pt>
                <c:pt idx="790">
                  <c:v>585.88199999999995</c:v>
                </c:pt>
                <c:pt idx="791">
                  <c:v>573.86900000000003</c:v>
                </c:pt>
                <c:pt idx="792">
                  <c:v>562.98</c:v>
                </c:pt>
                <c:pt idx="793">
                  <c:v>538.06899999999996</c:v>
                </c:pt>
                <c:pt idx="794">
                  <c:v>493.43</c:v>
                </c:pt>
                <c:pt idx="795">
                  <c:v>517.49800000000005</c:v>
                </c:pt>
                <c:pt idx="796">
                  <c:v>513.6</c:v>
                </c:pt>
                <c:pt idx="797">
                  <c:v>529.55100000000004</c:v>
                </c:pt>
                <c:pt idx="798">
                  <c:v>515.69000000000005</c:v>
                </c:pt>
                <c:pt idx="799">
                  <c:v>552.89499999999998</c:v>
                </c:pt>
                <c:pt idx="800">
                  <c:v>521.75699999999995</c:v>
                </c:pt>
                <c:pt idx="801">
                  <c:v>543.29300000000001</c:v>
                </c:pt>
                <c:pt idx="802">
                  <c:v>492.988</c:v>
                </c:pt>
                <c:pt idx="803">
                  <c:v>497.85</c:v>
                </c:pt>
                <c:pt idx="804">
                  <c:v>594.52099999999996</c:v>
                </c:pt>
                <c:pt idx="805">
                  <c:v>555.70799999999997</c:v>
                </c:pt>
                <c:pt idx="806">
                  <c:v>545.98400000000004</c:v>
                </c:pt>
                <c:pt idx="807">
                  <c:v>596.93100000000004</c:v>
                </c:pt>
                <c:pt idx="808">
                  <c:v>521.154</c:v>
                </c:pt>
                <c:pt idx="809">
                  <c:v>505.64499999999998</c:v>
                </c:pt>
                <c:pt idx="810">
                  <c:v>471.97500000000002</c:v>
                </c:pt>
                <c:pt idx="811">
                  <c:v>493.471</c:v>
                </c:pt>
                <c:pt idx="812">
                  <c:v>537.62699999999995</c:v>
                </c:pt>
                <c:pt idx="813">
                  <c:v>535.85900000000004</c:v>
                </c:pt>
                <c:pt idx="814">
                  <c:v>465.10399999999998</c:v>
                </c:pt>
                <c:pt idx="815">
                  <c:v>477.96100000000001</c:v>
                </c:pt>
                <c:pt idx="816">
                  <c:v>520.87300000000005</c:v>
                </c:pt>
                <c:pt idx="817">
                  <c:v>518.78300000000002</c:v>
                </c:pt>
                <c:pt idx="818">
                  <c:v>447.90800000000002</c:v>
                </c:pt>
                <c:pt idx="819">
                  <c:v>564.90899999999999</c:v>
                </c:pt>
                <c:pt idx="820">
                  <c:v>493.99299999999999</c:v>
                </c:pt>
                <c:pt idx="821">
                  <c:v>462.49299999999999</c:v>
                </c:pt>
                <c:pt idx="822">
                  <c:v>536.82399999999996</c:v>
                </c:pt>
                <c:pt idx="823">
                  <c:v>524.32799999999997</c:v>
                </c:pt>
                <c:pt idx="824">
                  <c:v>517.29700000000003</c:v>
                </c:pt>
                <c:pt idx="825">
                  <c:v>494.75599999999997</c:v>
                </c:pt>
                <c:pt idx="826">
                  <c:v>505.88600000000002</c:v>
                </c:pt>
                <c:pt idx="827">
                  <c:v>533.04700000000003</c:v>
                </c:pt>
                <c:pt idx="828">
                  <c:v>507.57299999999998</c:v>
                </c:pt>
                <c:pt idx="829">
                  <c:v>567.32000000000005</c:v>
                </c:pt>
                <c:pt idx="830">
                  <c:v>519.346</c:v>
                </c:pt>
                <c:pt idx="831">
                  <c:v>577.08299999999997</c:v>
                </c:pt>
                <c:pt idx="832">
                  <c:v>572.101</c:v>
                </c:pt>
                <c:pt idx="833">
                  <c:v>631.96799999999996</c:v>
                </c:pt>
                <c:pt idx="834">
                  <c:v>517.13599999999997</c:v>
                </c:pt>
                <c:pt idx="835">
                  <c:v>544.33699999999999</c:v>
                </c:pt>
                <c:pt idx="836">
                  <c:v>585.52099999999996</c:v>
                </c:pt>
                <c:pt idx="837">
                  <c:v>461.97</c:v>
                </c:pt>
                <c:pt idx="838">
                  <c:v>464.98399999999998</c:v>
                </c:pt>
                <c:pt idx="839">
                  <c:v>452.24700000000001</c:v>
                </c:pt>
                <c:pt idx="840">
                  <c:v>526.53800000000001</c:v>
                </c:pt>
                <c:pt idx="841">
                  <c:v>471.452</c:v>
                </c:pt>
                <c:pt idx="842">
                  <c:v>488.28699999999998</c:v>
                </c:pt>
                <c:pt idx="843">
                  <c:v>521.91700000000003</c:v>
                </c:pt>
                <c:pt idx="844">
                  <c:v>555.70799999999997</c:v>
                </c:pt>
                <c:pt idx="845">
                  <c:v>491.30099999999999</c:v>
                </c:pt>
                <c:pt idx="846">
                  <c:v>496.04199999999997</c:v>
                </c:pt>
                <c:pt idx="847">
                  <c:v>503.83699999999999</c:v>
                </c:pt>
                <c:pt idx="848">
                  <c:v>578.08799999999997</c:v>
                </c:pt>
                <c:pt idx="849">
                  <c:v>517.01499999999999</c:v>
                </c:pt>
                <c:pt idx="850">
                  <c:v>514.56500000000005</c:v>
                </c:pt>
                <c:pt idx="851">
                  <c:v>483.38600000000002</c:v>
                </c:pt>
                <c:pt idx="852">
                  <c:v>484.87200000000001</c:v>
                </c:pt>
                <c:pt idx="853">
                  <c:v>440.07299999999998</c:v>
                </c:pt>
                <c:pt idx="854">
                  <c:v>449.75599999999997</c:v>
                </c:pt>
                <c:pt idx="855">
                  <c:v>482.06</c:v>
                </c:pt>
                <c:pt idx="856">
                  <c:v>517.33699999999999</c:v>
                </c:pt>
                <c:pt idx="857">
                  <c:v>465.62599999999998</c:v>
                </c:pt>
                <c:pt idx="858">
                  <c:v>482.14</c:v>
                </c:pt>
                <c:pt idx="859">
                  <c:v>513.31899999999996</c:v>
                </c:pt>
                <c:pt idx="860">
                  <c:v>493.43</c:v>
                </c:pt>
                <c:pt idx="861">
                  <c:v>500.42200000000003</c:v>
                </c:pt>
                <c:pt idx="862">
                  <c:v>468.077</c:v>
                </c:pt>
                <c:pt idx="863">
                  <c:v>510.38600000000002</c:v>
                </c:pt>
                <c:pt idx="864">
                  <c:v>474.86799999999999</c:v>
                </c:pt>
                <c:pt idx="865">
                  <c:v>465.54599999999999</c:v>
                </c:pt>
                <c:pt idx="866">
                  <c:v>497.89</c:v>
                </c:pt>
                <c:pt idx="867">
                  <c:v>481.13600000000002</c:v>
                </c:pt>
                <c:pt idx="868">
                  <c:v>498.01100000000002</c:v>
                </c:pt>
                <c:pt idx="869">
                  <c:v>529.10900000000004</c:v>
                </c:pt>
                <c:pt idx="870">
                  <c:v>476.03300000000002</c:v>
                </c:pt>
                <c:pt idx="871">
                  <c:v>470.24700000000001</c:v>
                </c:pt>
                <c:pt idx="872">
                  <c:v>484.91199999999998</c:v>
                </c:pt>
                <c:pt idx="873">
                  <c:v>487.00200000000001</c:v>
                </c:pt>
                <c:pt idx="874">
                  <c:v>480.97500000000002</c:v>
                </c:pt>
                <c:pt idx="875">
                  <c:v>496.92599999999999</c:v>
                </c:pt>
                <c:pt idx="876">
                  <c:v>470.60899999999998</c:v>
                </c:pt>
                <c:pt idx="877">
                  <c:v>467.23399999999998</c:v>
                </c:pt>
                <c:pt idx="878">
                  <c:v>515.36800000000005</c:v>
                </c:pt>
                <c:pt idx="879">
                  <c:v>502.149</c:v>
                </c:pt>
                <c:pt idx="880">
                  <c:v>485.51499999999999</c:v>
                </c:pt>
                <c:pt idx="881">
                  <c:v>494.63600000000002</c:v>
                </c:pt>
                <c:pt idx="882">
                  <c:v>456.30500000000001</c:v>
                </c:pt>
                <c:pt idx="883">
                  <c:v>465.14400000000001</c:v>
                </c:pt>
                <c:pt idx="884">
                  <c:v>490.93900000000002</c:v>
                </c:pt>
                <c:pt idx="885">
                  <c:v>501.62700000000001</c:v>
                </c:pt>
                <c:pt idx="886">
                  <c:v>485.79599999999999</c:v>
                </c:pt>
                <c:pt idx="887">
                  <c:v>454.21600000000001</c:v>
                </c:pt>
                <c:pt idx="888">
                  <c:v>464.01900000000001</c:v>
                </c:pt>
                <c:pt idx="889">
                  <c:v>457.51</c:v>
                </c:pt>
                <c:pt idx="890">
                  <c:v>466.71100000000001</c:v>
                </c:pt>
                <c:pt idx="891">
                  <c:v>498.45299999999997</c:v>
                </c:pt>
                <c:pt idx="892">
                  <c:v>466.952</c:v>
                </c:pt>
                <c:pt idx="893">
                  <c:v>463.25599999999997</c:v>
                </c:pt>
                <c:pt idx="894">
                  <c:v>455.82299999999998</c:v>
                </c:pt>
                <c:pt idx="895">
                  <c:v>428.3</c:v>
                </c:pt>
                <c:pt idx="896">
                  <c:v>452.44799999999998</c:v>
                </c:pt>
                <c:pt idx="897">
                  <c:v>482.1</c:v>
                </c:pt>
                <c:pt idx="898">
                  <c:v>478.12200000000001</c:v>
                </c:pt>
                <c:pt idx="899">
                  <c:v>457.06799999999998</c:v>
                </c:pt>
                <c:pt idx="900">
                  <c:v>460.44299999999998</c:v>
                </c:pt>
                <c:pt idx="901">
                  <c:v>453.41199999999998</c:v>
                </c:pt>
                <c:pt idx="902">
                  <c:v>466.952</c:v>
                </c:pt>
                <c:pt idx="903">
                  <c:v>476.47500000000002</c:v>
                </c:pt>
                <c:pt idx="904">
                  <c:v>461.76900000000001</c:v>
                </c:pt>
                <c:pt idx="905">
                  <c:v>470.68900000000002</c:v>
                </c:pt>
                <c:pt idx="906">
                  <c:v>483.024</c:v>
                </c:pt>
                <c:pt idx="907">
                  <c:v>465.50599999999997</c:v>
                </c:pt>
                <c:pt idx="908">
                  <c:v>466.83199999999999</c:v>
                </c:pt>
                <c:pt idx="909">
                  <c:v>486.88099999999997</c:v>
                </c:pt>
                <c:pt idx="910">
                  <c:v>484.63099999999997</c:v>
                </c:pt>
                <c:pt idx="911">
                  <c:v>537.86800000000005</c:v>
                </c:pt>
                <c:pt idx="912">
                  <c:v>473.01900000000001</c:v>
                </c:pt>
                <c:pt idx="913">
                  <c:v>465.74700000000001</c:v>
                </c:pt>
                <c:pt idx="914">
                  <c:v>452.68900000000002</c:v>
                </c:pt>
                <c:pt idx="915">
                  <c:v>463.61799999999999</c:v>
                </c:pt>
                <c:pt idx="916">
                  <c:v>453.81400000000002</c:v>
                </c:pt>
                <c:pt idx="917">
                  <c:v>463.61799999999999</c:v>
                </c:pt>
                <c:pt idx="918">
                  <c:v>480.45299999999997</c:v>
                </c:pt>
                <c:pt idx="919">
                  <c:v>500.82299999999998</c:v>
                </c:pt>
                <c:pt idx="920">
                  <c:v>460.202</c:v>
                </c:pt>
                <c:pt idx="921">
                  <c:v>472.85899999999998</c:v>
                </c:pt>
                <c:pt idx="922">
                  <c:v>451.84500000000003</c:v>
                </c:pt>
                <c:pt idx="923">
                  <c:v>485.55500000000001</c:v>
                </c:pt>
                <c:pt idx="924">
                  <c:v>472.65800000000002</c:v>
                </c:pt>
                <c:pt idx="925">
                  <c:v>463.69799999999998</c:v>
                </c:pt>
                <c:pt idx="926">
                  <c:v>450.88099999999997</c:v>
                </c:pt>
                <c:pt idx="927">
                  <c:v>467.95699999999999</c:v>
                </c:pt>
                <c:pt idx="928">
                  <c:v>460.363</c:v>
                </c:pt>
                <c:pt idx="929">
                  <c:v>488.93</c:v>
                </c:pt>
                <c:pt idx="930">
                  <c:v>436.65699999999998</c:v>
                </c:pt>
                <c:pt idx="931">
                  <c:v>437.09899999999999</c:v>
                </c:pt>
                <c:pt idx="932">
                  <c:v>485.55500000000001</c:v>
                </c:pt>
                <c:pt idx="933">
                  <c:v>471.65300000000002</c:v>
                </c:pt>
                <c:pt idx="934">
                  <c:v>455.3</c:v>
                </c:pt>
                <c:pt idx="935">
                  <c:v>464.18</c:v>
                </c:pt>
                <c:pt idx="936">
                  <c:v>473.01900000000001</c:v>
                </c:pt>
                <c:pt idx="937">
                  <c:v>466.47</c:v>
                </c:pt>
                <c:pt idx="938">
                  <c:v>469.88499999999999</c:v>
                </c:pt>
                <c:pt idx="939">
                  <c:v>475.149</c:v>
                </c:pt>
                <c:pt idx="940">
                  <c:v>442.363</c:v>
                </c:pt>
                <c:pt idx="941">
                  <c:v>455.54199999999997</c:v>
                </c:pt>
                <c:pt idx="942">
                  <c:v>477.47899999999998</c:v>
                </c:pt>
                <c:pt idx="943">
                  <c:v>493.10899999999998</c:v>
                </c:pt>
                <c:pt idx="944">
                  <c:v>487.96600000000001</c:v>
                </c:pt>
                <c:pt idx="945">
                  <c:v>470.327</c:v>
                </c:pt>
                <c:pt idx="946">
                  <c:v>480.85399999999998</c:v>
                </c:pt>
                <c:pt idx="947">
                  <c:v>491.42099999999999</c:v>
                </c:pt>
                <c:pt idx="948">
                  <c:v>462.73399999999998</c:v>
                </c:pt>
                <c:pt idx="949">
                  <c:v>516.73400000000004</c:v>
                </c:pt>
                <c:pt idx="950">
                  <c:v>473.50200000000001</c:v>
                </c:pt>
                <c:pt idx="951">
                  <c:v>454.21600000000001</c:v>
                </c:pt>
                <c:pt idx="952">
                  <c:v>454.61700000000002</c:v>
                </c:pt>
                <c:pt idx="953">
                  <c:v>462.81400000000002</c:v>
                </c:pt>
                <c:pt idx="954">
                  <c:v>457.952</c:v>
                </c:pt>
                <c:pt idx="955">
                  <c:v>459.399</c:v>
                </c:pt>
                <c:pt idx="956">
                  <c:v>438.78699999999998</c:v>
                </c:pt>
                <c:pt idx="957">
                  <c:v>434.488</c:v>
                </c:pt>
                <c:pt idx="958">
                  <c:v>459.76</c:v>
                </c:pt>
                <c:pt idx="959">
                  <c:v>476.47500000000002</c:v>
                </c:pt>
                <c:pt idx="960">
                  <c:v>497.44799999999998</c:v>
                </c:pt>
                <c:pt idx="961">
                  <c:v>506.89</c:v>
                </c:pt>
                <c:pt idx="962">
                  <c:v>516.654</c:v>
                </c:pt>
                <c:pt idx="963">
                  <c:v>488.24700000000001</c:v>
                </c:pt>
                <c:pt idx="964">
                  <c:v>475.51100000000002</c:v>
                </c:pt>
                <c:pt idx="965">
                  <c:v>471.81400000000002</c:v>
                </c:pt>
                <c:pt idx="966">
                  <c:v>471.85399999999998</c:v>
                </c:pt>
                <c:pt idx="967">
                  <c:v>443.166</c:v>
                </c:pt>
                <c:pt idx="968">
                  <c:v>458.59500000000003</c:v>
                </c:pt>
                <c:pt idx="969">
                  <c:v>468.6</c:v>
                </c:pt>
                <c:pt idx="970">
                  <c:v>457.75099999999998</c:v>
                </c:pt>
                <c:pt idx="971">
                  <c:v>504.19799999999998</c:v>
                </c:pt>
                <c:pt idx="972">
                  <c:v>572.66300000000001</c:v>
                </c:pt>
                <c:pt idx="973">
                  <c:v>463.05500000000001</c:v>
                </c:pt>
                <c:pt idx="974">
                  <c:v>460.68400000000003</c:v>
                </c:pt>
                <c:pt idx="975">
                  <c:v>481.93900000000002</c:v>
                </c:pt>
                <c:pt idx="976">
                  <c:v>501.024</c:v>
                </c:pt>
                <c:pt idx="977">
                  <c:v>481.899</c:v>
                </c:pt>
                <c:pt idx="978">
                  <c:v>470.12700000000001</c:v>
                </c:pt>
                <c:pt idx="979">
                  <c:v>474.86799999999999</c:v>
                </c:pt>
                <c:pt idx="980">
                  <c:v>464.78300000000002</c:v>
                </c:pt>
                <c:pt idx="981">
                  <c:v>485.67599999999999</c:v>
                </c:pt>
                <c:pt idx="982">
                  <c:v>489.89499999999998</c:v>
                </c:pt>
                <c:pt idx="983">
                  <c:v>507.935</c:v>
                </c:pt>
                <c:pt idx="984">
                  <c:v>511.75200000000001</c:v>
                </c:pt>
                <c:pt idx="985">
                  <c:v>464.22</c:v>
                </c:pt>
                <c:pt idx="986">
                  <c:v>484.79199999999997</c:v>
                </c:pt>
                <c:pt idx="987">
                  <c:v>471.69400000000002</c:v>
                </c:pt>
                <c:pt idx="988">
                  <c:v>495.399</c:v>
                </c:pt>
                <c:pt idx="989">
                  <c:v>477.35899999999998</c:v>
                </c:pt>
                <c:pt idx="990">
                  <c:v>460.96600000000001</c:v>
                </c:pt>
                <c:pt idx="991">
                  <c:v>469.92599999999999</c:v>
                </c:pt>
                <c:pt idx="992">
                  <c:v>467.55500000000001</c:v>
                </c:pt>
                <c:pt idx="993">
                  <c:v>460.44299999999998</c:v>
                </c:pt>
                <c:pt idx="994">
                  <c:v>476.15300000000002</c:v>
                </c:pt>
                <c:pt idx="995">
                  <c:v>486.238</c:v>
                </c:pt>
                <c:pt idx="996">
                  <c:v>480.935</c:v>
                </c:pt>
                <c:pt idx="997">
                  <c:v>481.85899999999998</c:v>
                </c:pt>
                <c:pt idx="998">
                  <c:v>539.43499999999995</c:v>
                </c:pt>
                <c:pt idx="999">
                  <c:v>536.1</c:v>
                </c:pt>
                <c:pt idx="1000">
                  <c:v>478.60399999999998</c:v>
                </c:pt>
                <c:pt idx="1001">
                  <c:v>490.57799999999997</c:v>
                </c:pt>
                <c:pt idx="1002">
                  <c:v>524.12699999999995</c:v>
                </c:pt>
                <c:pt idx="1003">
                  <c:v>502.59100000000001</c:v>
                </c:pt>
                <c:pt idx="1004">
                  <c:v>543.77499999999998</c:v>
                </c:pt>
                <c:pt idx="1005">
                  <c:v>685.64700000000005</c:v>
                </c:pt>
                <c:pt idx="1006">
                  <c:v>489.654</c:v>
                </c:pt>
                <c:pt idx="1007">
                  <c:v>460.60399999999998</c:v>
                </c:pt>
                <c:pt idx="1008">
                  <c:v>514.64499999999998</c:v>
                </c:pt>
                <c:pt idx="1009">
                  <c:v>531.80100000000004</c:v>
                </c:pt>
                <c:pt idx="1010">
                  <c:v>483.42599999999999</c:v>
                </c:pt>
                <c:pt idx="1011">
                  <c:v>485.79599999999999</c:v>
                </c:pt>
                <c:pt idx="1012">
                  <c:v>531.31899999999996</c:v>
                </c:pt>
                <c:pt idx="1013">
                  <c:v>490.738</c:v>
                </c:pt>
                <c:pt idx="1014">
                  <c:v>512.154</c:v>
                </c:pt>
                <c:pt idx="1015">
                  <c:v>509.74299999999999</c:v>
                </c:pt>
                <c:pt idx="1016">
                  <c:v>510.14499999999998</c:v>
                </c:pt>
                <c:pt idx="1017">
                  <c:v>463.577</c:v>
                </c:pt>
                <c:pt idx="1018">
                  <c:v>492.30500000000001</c:v>
                </c:pt>
                <c:pt idx="1019">
                  <c:v>482.14</c:v>
                </c:pt>
                <c:pt idx="1020">
                  <c:v>474.66699999999997</c:v>
                </c:pt>
                <c:pt idx="1021">
                  <c:v>512.51499999999999</c:v>
                </c:pt>
                <c:pt idx="1022">
                  <c:v>505.36399999999998</c:v>
                </c:pt>
                <c:pt idx="1023">
                  <c:v>453.65300000000002</c:v>
                </c:pt>
                <c:pt idx="1024">
                  <c:v>493.79199999999997</c:v>
                </c:pt>
                <c:pt idx="1025">
                  <c:v>514.04200000000003</c:v>
                </c:pt>
                <c:pt idx="1026">
                  <c:v>527.05999999999995</c:v>
                </c:pt>
                <c:pt idx="1027">
                  <c:v>508.57799999999997</c:v>
                </c:pt>
                <c:pt idx="1028">
                  <c:v>466.952</c:v>
                </c:pt>
                <c:pt idx="1029">
                  <c:v>481.49700000000001</c:v>
                </c:pt>
                <c:pt idx="1030">
                  <c:v>483.90800000000002</c:v>
                </c:pt>
                <c:pt idx="1031">
                  <c:v>467.55500000000001</c:v>
                </c:pt>
                <c:pt idx="1032">
                  <c:v>486.07799999999997</c:v>
                </c:pt>
                <c:pt idx="1033">
                  <c:v>472.13499999999999</c:v>
                </c:pt>
                <c:pt idx="1034">
                  <c:v>439.91199999999998</c:v>
                </c:pt>
                <c:pt idx="1035">
                  <c:v>445.09500000000003</c:v>
                </c:pt>
                <c:pt idx="1036">
                  <c:v>445.09500000000003</c:v>
                </c:pt>
                <c:pt idx="1037">
                  <c:v>475.51100000000002</c:v>
                </c:pt>
                <c:pt idx="1038">
                  <c:v>520.75199999999995</c:v>
                </c:pt>
                <c:pt idx="1039">
                  <c:v>466.31</c:v>
                </c:pt>
                <c:pt idx="1040">
                  <c:v>465.06400000000002</c:v>
                </c:pt>
                <c:pt idx="1041">
                  <c:v>488.649</c:v>
                </c:pt>
                <c:pt idx="1042">
                  <c:v>493.471</c:v>
                </c:pt>
                <c:pt idx="1043">
                  <c:v>509.82299999999998</c:v>
                </c:pt>
                <c:pt idx="1044">
                  <c:v>489.25200000000001</c:v>
                </c:pt>
                <c:pt idx="1045">
                  <c:v>492.988</c:v>
                </c:pt>
                <c:pt idx="1046">
                  <c:v>504.96199999999999</c:v>
                </c:pt>
                <c:pt idx="1047">
                  <c:v>471.73399999999998</c:v>
                </c:pt>
                <c:pt idx="1048">
                  <c:v>466.67099999999999</c:v>
                </c:pt>
                <c:pt idx="1049">
                  <c:v>452.68900000000002</c:v>
                </c:pt>
                <c:pt idx="1050">
                  <c:v>495.47899999999998</c:v>
                </c:pt>
                <c:pt idx="1051">
                  <c:v>519.98900000000003</c:v>
                </c:pt>
                <c:pt idx="1052">
                  <c:v>480.25200000000001</c:v>
                </c:pt>
                <c:pt idx="1053">
                  <c:v>474.34500000000003</c:v>
                </c:pt>
                <c:pt idx="1054">
                  <c:v>493.59100000000001</c:v>
                </c:pt>
                <c:pt idx="1055">
                  <c:v>518.38199999999995</c:v>
                </c:pt>
                <c:pt idx="1056">
                  <c:v>495.47899999999998</c:v>
                </c:pt>
                <c:pt idx="1057">
                  <c:v>464.22</c:v>
                </c:pt>
                <c:pt idx="1058">
                  <c:v>514.524</c:v>
                </c:pt>
                <c:pt idx="1059">
                  <c:v>545.74300000000005</c:v>
                </c:pt>
                <c:pt idx="1060">
                  <c:v>536.1</c:v>
                </c:pt>
                <c:pt idx="1061">
                  <c:v>488.28699999999998</c:v>
                </c:pt>
                <c:pt idx="1062">
                  <c:v>495.399</c:v>
                </c:pt>
                <c:pt idx="1063">
                  <c:v>500.26100000000002</c:v>
                </c:pt>
                <c:pt idx="1064">
                  <c:v>476.23399999999998</c:v>
                </c:pt>
                <c:pt idx="1065">
                  <c:v>507.37200000000001</c:v>
                </c:pt>
                <c:pt idx="1066">
                  <c:v>516.93499999999995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6-4F27-A637-868BAB6C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649216"/>
        <c:axId val="395649544"/>
      </c:barChart>
      <c:barChart>
        <c:barDir val="col"/>
        <c:grouping val="clustered"/>
        <c:varyColors val="0"/>
        <c:ser>
          <c:idx val="0"/>
          <c:order val="1"/>
          <c:spPr>
            <a:solidFill>
              <a:schemeClr val="accent1">
                <a:alpha val="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47375328083988E-2"/>
                  <c:y val="-0.28320173519976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'European Alps'!$U$61:$U$1127</c:f>
              <c:numCache>
                <c:formatCode>General</c:formatCode>
                <c:ptCount val="1067"/>
                <c:pt idx="0">
                  <c:v>2008</c:v>
                </c:pt>
                <c:pt idx="1">
                  <c:v>2007</c:v>
                </c:pt>
                <c:pt idx="2">
                  <c:v>2006</c:v>
                </c:pt>
                <c:pt idx="3">
                  <c:v>2005</c:v>
                </c:pt>
                <c:pt idx="4">
                  <c:v>2004</c:v>
                </c:pt>
                <c:pt idx="5">
                  <c:v>2003</c:v>
                </c:pt>
                <c:pt idx="6">
                  <c:v>2002</c:v>
                </c:pt>
                <c:pt idx="7">
                  <c:v>2001</c:v>
                </c:pt>
                <c:pt idx="8">
                  <c:v>2000</c:v>
                </c:pt>
                <c:pt idx="9">
                  <c:v>1999</c:v>
                </c:pt>
                <c:pt idx="10">
                  <c:v>1998</c:v>
                </c:pt>
                <c:pt idx="11">
                  <c:v>1997</c:v>
                </c:pt>
                <c:pt idx="12">
                  <c:v>1996</c:v>
                </c:pt>
                <c:pt idx="13">
                  <c:v>1995</c:v>
                </c:pt>
                <c:pt idx="14">
                  <c:v>1994</c:v>
                </c:pt>
                <c:pt idx="15">
                  <c:v>1993</c:v>
                </c:pt>
                <c:pt idx="16">
                  <c:v>1992</c:v>
                </c:pt>
                <c:pt idx="17">
                  <c:v>1991</c:v>
                </c:pt>
                <c:pt idx="18">
                  <c:v>1990</c:v>
                </c:pt>
                <c:pt idx="19">
                  <c:v>1989</c:v>
                </c:pt>
                <c:pt idx="20">
                  <c:v>1988</c:v>
                </c:pt>
                <c:pt idx="21">
                  <c:v>1987</c:v>
                </c:pt>
                <c:pt idx="22">
                  <c:v>1986</c:v>
                </c:pt>
                <c:pt idx="23">
                  <c:v>1985</c:v>
                </c:pt>
                <c:pt idx="24">
                  <c:v>1984</c:v>
                </c:pt>
                <c:pt idx="25">
                  <c:v>1983</c:v>
                </c:pt>
                <c:pt idx="26">
                  <c:v>1982</c:v>
                </c:pt>
                <c:pt idx="27">
                  <c:v>1981</c:v>
                </c:pt>
                <c:pt idx="28">
                  <c:v>1980</c:v>
                </c:pt>
                <c:pt idx="29">
                  <c:v>1979</c:v>
                </c:pt>
                <c:pt idx="30">
                  <c:v>1978</c:v>
                </c:pt>
                <c:pt idx="31">
                  <c:v>1977</c:v>
                </c:pt>
                <c:pt idx="32">
                  <c:v>1976</c:v>
                </c:pt>
                <c:pt idx="33">
                  <c:v>1975</c:v>
                </c:pt>
                <c:pt idx="34">
                  <c:v>1974</c:v>
                </c:pt>
                <c:pt idx="35">
                  <c:v>1973</c:v>
                </c:pt>
                <c:pt idx="36">
                  <c:v>1972</c:v>
                </c:pt>
                <c:pt idx="37">
                  <c:v>1971</c:v>
                </c:pt>
                <c:pt idx="38">
                  <c:v>1970</c:v>
                </c:pt>
                <c:pt idx="39">
                  <c:v>1969</c:v>
                </c:pt>
                <c:pt idx="40">
                  <c:v>1968</c:v>
                </c:pt>
                <c:pt idx="41">
                  <c:v>1967</c:v>
                </c:pt>
                <c:pt idx="42">
                  <c:v>1966</c:v>
                </c:pt>
                <c:pt idx="43">
                  <c:v>1965</c:v>
                </c:pt>
                <c:pt idx="44">
                  <c:v>1964</c:v>
                </c:pt>
                <c:pt idx="45">
                  <c:v>1963</c:v>
                </c:pt>
                <c:pt idx="46">
                  <c:v>1962</c:v>
                </c:pt>
                <c:pt idx="47">
                  <c:v>1961</c:v>
                </c:pt>
                <c:pt idx="48">
                  <c:v>1960</c:v>
                </c:pt>
                <c:pt idx="49">
                  <c:v>1959</c:v>
                </c:pt>
                <c:pt idx="50">
                  <c:v>1958</c:v>
                </c:pt>
                <c:pt idx="51">
                  <c:v>1957</c:v>
                </c:pt>
                <c:pt idx="52">
                  <c:v>1956</c:v>
                </c:pt>
                <c:pt idx="53">
                  <c:v>1955</c:v>
                </c:pt>
                <c:pt idx="54">
                  <c:v>1954</c:v>
                </c:pt>
                <c:pt idx="55">
                  <c:v>1953</c:v>
                </c:pt>
                <c:pt idx="56">
                  <c:v>1952</c:v>
                </c:pt>
                <c:pt idx="57">
                  <c:v>1951</c:v>
                </c:pt>
                <c:pt idx="58">
                  <c:v>1950</c:v>
                </c:pt>
                <c:pt idx="59">
                  <c:v>1949</c:v>
                </c:pt>
                <c:pt idx="60">
                  <c:v>1948</c:v>
                </c:pt>
                <c:pt idx="61">
                  <c:v>1947</c:v>
                </c:pt>
                <c:pt idx="62">
                  <c:v>1946</c:v>
                </c:pt>
                <c:pt idx="63">
                  <c:v>1945</c:v>
                </c:pt>
                <c:pt idx="64">
                  <c:v>1944</c:v>
                </c:pt>
                <c:pt idx="65">
                  <c:v>1943</c:v>
                </c:pt>
                <c:pt idx="66">
                  <c:v>1942</c:v>
                </c:pt>
                <c:pt idx="67">
                  <c:v>1941</c:v>
                </c:pt>
                <c:pt idx="68">
                  <c:v>1940</c:v>
                </c:pt>
                <c:pt idx="69">
                  <c:v>1939</c:v>
                </c:pt>
                <c:pt idx="70">
                  <c:v>1938</c:v>
                </c:pt>
                <c:pt idx="71">
                  <c:v>1937</c:v>
                </c:pt>
                <c:pt idx="72">
                  <c:v>1936</c:v>
                </c:pt>
                <c:pt idx="73">
                  <c:v>1935</c:v>
                </c:pt>
                <c:pt idx="74">
                  <c:v>1934</c:v>
                </c:pt>
                <c:pt idx="75">
                  <c:v>1933</c:v>
                </c:pt>
                <c:pt idx="76">
                  <c:v>1932</c:v>
                </c:pt>
                <c:pt idx="77">
                  <c:v>1931</c:v>
                </c:pt>
                <c:pt idx="78">
                  <c:v>1930</c:v>
                </c:pt>
                <c:pt idx="79">
                  <c:v>1929</c:v>
                </c:pt>
                <c:pt idx="80">
                  <c:v>1928</c:v>
                </c:pt>
                <c:pt idx="81">
                  <c:v>1927</c:v>
                </c:pt>
                <c:pt idx="82">
                  <c:v>1926</c:v>
                </c:pt>
                <c:pt idx="83">
                  <c:v>1925</c:v>
                </c:pt>
                <c:pt idx="84">
                  <c:v>1924</c:v>
                </c:pt>
                <c:pt idx="85">
                  <c:v>1923</c:v>
                </c:pt>
                <c:pt idx="86">
                  <c:v>1922</c:v>
                </c:pt>
                <c:pt idx="87">
                  <c:v>1921</c:v>
                </c:pt>
                <c:pt idx="88">
                  <c:v>1920</c:v>
                </c:pt>
                <c:pt idx="89">
                  <c:v>1919</c:v>
                </c:pt>
                <c:pt idx="90">
                  <c:v>1918</c:v>
                </c:pt>
                <c:pt idx="91">
                  <c:v>1917</c:v>
                </c:pt>
                <c:pt idx="92">
                  <c:v>1916</c:v>
                </c:pt>
                <c:pt idx="93">
                  <c:v>1915</c:v>
                </c:pt>
                <c:pt idx="94">
                  <c:v>1914</c:v>
                </c:pt>
                <c:pt idx="95">
                  <c:v>1913</c:v>
                </c:pt>
                <c:pt idx="96">
                  <c:v>1912</c:v>
                </c:pt>
                <c:pt idx="97">
                  <c:v>1911</c:v>
                </c:pt>
                <c:pt idx="98">
                  <c:v>1910</c:v>
                </c:pt>
                <c:pt idx="99">
                  <c:v>1909</c:v>
                </c:pt>
                <c:pt idx="100">
                  <c:v>1908</c:v>
                </c:pt>
                <c:pt idx="101">
                  <c:v>1907</c:v>
                </c:pt>
                <c:pt idx="102">
                  <c:v>1906</c:v>
                </c:pt>
                <c:pt idx="103">
                  <c:v>1905</c:v>
                </c:pt>
                <c:pt idx="104">
                  <c:v>1904</c:v>
                </c:pt>
                <c:pt idx="105">
                  <c:v>1903</c:v>
                </c:pt>
                <c:pt idx="106">
                  <c:v>1902</c:v>
                </c:pt>
                <c:pt idx="107">
                  <c:v>1901</c:v>
                </c:pt>
                <c:pt idx="108">
                  <c:v>1900</c:v>
                </c:pt>
                <c:pt idx="109">
                  <c:v>1899</c:v>
                </c:pt>
                <c:pt idx="110">
                  <c:v>1898</c:v>
                </c:pt>
                <c:pt idx="111">
                  <c:v>1897</c:v>
                </c:pt>
                <c:pt idx="112">
                  <c:v>1896</c:v>
                </c:pt>
                <c:pt idx="113">
                  <c:v>1895</c:v>
                </c:pt>
                <c:pt idx="114">
                  <c:v>1894</c:v>
                </c:pt>
                <c:pt idx="115">
                  <c:v>1893</c:v>
                </c:pt>
                <c:pt idx="116">
                  <c:v>1892</c:v>
                </c:pt>
                <c:pt idx="117">
                  <c:v>1891</c:v>
                </c:pt>
                <c:pt idx="118">
                  <c:v>1890</c:v>
                </c:pt>
                <c:pt idx="119">
                  <c:v>1889</c:v>
                </c:pt>
                <c:pt idx="120">
                  <c:v>1888</c:v>
                </c:pt>
                <c:pt idx="121">
                  <c:v>1887</c:v>
                </c:pt>
                <c:pt idx="122">
                  <c:v>1886</c:v>
                </c:pt>
                <c:pt idx="123">
                  <c:v>1885</c:v>
                </c:pt>
                <c:pt idx="124">
                  <c:v>1884</c:v>
                </c:pt>
                <c:pt idx="125">
                  <c:v>1883</c:v>
                </c:pt>
                <c:pt idx="126">
                  <c:v>1882</c:v>
                </c:pt>
                <c:pt idx="127">
                  <c:v>1881</c:v>
                </c:pt>
                <c:pt idx="128">
                  <c:v>1880</c:v>
                </c:pt>
                <c:pt idx="129">
                  <c:v>1879</c:v>
                </c:pt>
                <c:pt idx="130">
                  <c:v>1878</c:v>
                </c:pt>
                <c:pt idx="131">
                  <c:v>1877</c:v>
                </c:pt>
                <c:pt idx="132">
                  <c:v>1876</c:v>
                </c:pt>
                <c:pt idx="133">
                  <c:v>1875</c:v>
                </c:pt>
                <c:pt idx="134">
                  <c:v>1874</c:v>
                </c:pt>
                <c:pt idx="135">
                  <c:v>1873</c:v>
                </c:pt>
                <c:pt idx="136">
                  <c:v>1872</c:v>
                </c:pt>
                <c:pt idx="137">
                  <c:v>1871</c:v>
                </c:pt>
                <c:pt idx="138">
                  <c:v>1870</c:v>
                </c:pt>
                <c:pt idx="139">
                  <c:v>1869</c:v>
                </c:pt>
                <c:pt idx="140">
                  <c:v>1868</c:v>
                </c:pt>
                <c:pt idx="141">
                  <c:v>1867</c:v>
                </c:pt>
                <c:pt idx="142">
                  <c:v>1866</c:v>
                </c:pt>
                <c:pt idx="143">
                  <c:v>1865</c:v>
                </c:pt>
                <c:pt idx="144">
                  <c:v>1864</c:v>
                </c:pt>
                <c:pt idx="145">
                  <c:v>1863</c:v>
                </c:pt>
                <c:pt idx="146">
                  <c:v>1862</c:v>
                </c:pt>
                <c:pt idx="147">
                  <c:v>1861</c:v>
                </c:pt>
                <c:pt idx="148">
                  <c:v>1860</c:v>
                </c:pt>
                <c:pt idx="149">
                  <c:v>1859</c:v>
                </c:pt>
                <c:pt idx="150">
                  <c:v>1858</c:v>
                </c:pt>
                <c:pt idx="151">
                  <c:v>1857</c:v>
                </c:pt>
                <c:pt idx="152">
                  <c:v>1856</c:v>
                </c:pt>
                <c:pt idx="153">
                  <c:v>1855</c:v>
                </c:pt>
                <c:pt idx="154">
                  <c:v>1854</c:v>
                </c:pt>
                <c:pt idx="155">
                  <c:v>1853</c:v>
                </c:pt>
                <c:pt idx="156">
                  <c:v>1852</c:v>
                </c:pt>
                <c:pt idx="157">
                  <c:v>1851</c:v>
                </c:pt>
                <c:pt idx="158">
                  <c:v>1850</c:v>
                </c:pt>
                <c:pt idx="159">
                  <c:v>1849</c:v>
                </c:pt>
                <c:pt idx="160">
                  <c:v>1848</c:v>
                </c:pt>
                <c:pt idx="161">
                  <c:v>1847</c:v>
                </c:pt>
                <c:pt idx="162">
                  <c:v>1846</c:v>
                </c:pt>
                <c:pt idx="163">
                  <c:v>1845</c:v>
                </c:pt>
                <c:pt idx="164">
                  <c:v>1844</c:v>
                </c:pt>
                <c:pt idx="165">
                  <c:v>1843</c:v>
                </c:pt>
                <c:pt idx="166">
                  <c:v>1842</c:v>
                </c:pt>
                <c:pt idx="167">
                  <c:v>1841</c:v>
                </c:pt>
                <c:pt idx="168">
                  <c:v>1840</c:v>
                </c:pt>
                <c:pt idx="169">
                  <c:v>1839</c:v>
                </c:pt>
                <c:pt idx="170">
                  <c:v>1838</c:v>
                </c:pt>
                <c:pt idx="171">
                  <c:v>1837</c:v>
                </c:pt>
                <c:pt idx="172">
                  <c:v>1836</c:v>
                </c:pt>
                <c:pt idx="173">
                  <c:v>1835</c:v>
                </c:pt>
                <c:pt idx="174">
                  <c:v>1834</c:v>
                </c:pt>
                <c:pt idx="175">
                  <c:v>1833</c:v>
                </c:pt>
                <c:pt idx="176">
                  <c:v>1832</c:v>
                </c:pt>
                <c:pt idx="177">
                  <c:v>1831</c:v>
                </c:pt>
                <c:pt idx="178">
                  <c:v>1830</c:v>
                </c:pt>
                <c:pt idx="179">
                  <c:v>1829</c:v>
                </c:pt>
                <c:pt idx="180">
                  <c:v>1828</c:v>
                </c:pt>
                <c:pt idx="181">
                  <c:v>1827</c:v>
                </c:pt>
                <c:pt idx="182">
                  <c:v>1826</c:v>
                </c:pt>
                <c:pt idx="183">
                  <c:v>1825</c:v>
                </c:pt>
                <c:pt idx="184">
                  <c:v>1824</c:v>
                </c:pt>
                <c:pt idx="185">
                  <c:v>1823</c:v>
                </c:pt>
                <c:pt idx="186">
                  <c:v>1822</c:v>
                </c:pt>
                <c:pt idx="187">
                  <c:v>1821</c:v>
                </c:pt>
                <c:pt idx="188">
                  <c:v>1820</c:v>
                </c:pt>
                <c:pt idx="189">
                  <c:v>1819</c:v>
                </c:pt>
                <c:pt idx="190">
                  <c:v>1818</c:v>
                </c:pt>
                <c:pt idx="191">
                  <c:v>1817</c:v>
                </c:pt>
                <c:pt idx="192">
                  <c:v>1816</c:v>
                </c:pt>
                <c:pt idx="193">
                  <c:v>1815</c:v>
                </c:pt>
                <c:pt idx="194">
                  <c:v>1814</c:v>
                </c:pt>
                <c:pt idx="195">
                  <c:v>1813</c:v>
                </c:pt>
                <c:pt idx="196">
                  <c:v>1812</c:v>
                </c:pt>
                <c:pt idx="197">
                  <c:v>1811</c:v>
                </c:pt>
                <c:pt idx="198">
                  <c:v>1810</c:v>
                </c:pt>
                <c:pt idx="199">
                  <c:v>1809</c:v>
                </c:pt>
                <c:pt idx="200">
                  <c:v>1808</c:v>
                </c:pt>
                <c:pt idx="201">
                  <c:v>1807</c:v>
                </c:pt>
                <c:pt idx="202">
                  <c:v>1806</c:v>
                </c:pt>
                <c:pt idx="203">
                  <c:v>1805</c:v>
                </c:pt>
                <c:pt idx="204">
                  <c:v>1804</c:v>
                </c:pt>
                <c:pt idx="205">
                  <c:v>1803</c:v>
                </c:pt>
                <c:pt idx="206">
                  <c:v>1802</c:v>
                </c:pt>
                <c:pt idx="207">
                  <c:v>1801</c:v>
                </c:pt>
                <c:pt idx="208">
                  <c:v>1800</c:v>
                </c:pt>
                <c:pt idx="209">
                  <c:v>1799</c:v>
                </c:pt>
                <c:pt idx="210">
                  <c:v>1798</c:v>
                </c:pt>
                <c:pt idx="211">
                  <c:v>1797</c:v>
                </c:pt>
                <c:pt idx="212">
                  <c:v>1796</c:v>
                </c:pt>
                <c:pt idx="213">
                  <c:v>1795</c:v>
                </c:pt>
                <c:pt idx="214">
                  <c:v>1794</c:v>
                </c:pt>
                <c:pt idx="215">
                  <c:v>1793</c:v>
                </c:pt>
                <c:pt idx="216">
                  <c:v>1792</c:v>
                </c:pt>
                <c:pt idx="217">
                  <c:v>1791</c:v>
                </c:pt>
                <c:pt idx="218">
                  <c:v>1790</c:v>
                </c:pt>
                <c:pt idx="219">
                  <c:v>1789</c:v>
                </c:pt>
                <c:pt idx="220">
                  <c:v>1788</c:v>
                </c:pt>
                <c:pt idx="221">
                  <c:v>1787</c:v>
                </c:pt>
                <c:pt idx="222">
                  <c:v>1786</c:v>
                </c:pt>
                <c:pt idx="223">
                  <c:v>1785</c:v>
                </c:pt>
                <c:pt idx="224">
                  <c:v>1784</c:v>
                </c:pt>
                <c:pt idx="225">
                  <c:v>1783</c:v>
                </c:pt>
                <c:pt idx="226">
                  <c:v>1782</c:v>
                </c:pt>
                <c:pt idx="227">
                  <c:v>1781</c:v>
                </c:pt>
                <c:pt idx="228">
                  <c:v>1780</c:v>
                </c:pt>
                <c:pt idx="229">
                  <c:v>1779</c:v>
                </c:pt>
                <c:pt idx="230">
                  <c:v>1778</c:v>
                </c:pt>
                <c:pt idx="231">
                  <c:v>1777</c:v>
                </c:pt>
                <c:pt idx="232">
                  <c:v>1776</c:v>
                </c:pt>
                <c:pt idx="233">
                  <c:v>1775</c:v>
                </c:pt>
                <c:pt idx="234">
                  <c:v>1774</c:v>
                </c:pt>
                <c:pt idx="235">
                  <c:v>1773</c:v>
                </c:pt>
                <c:pt idx="236">
                  <c:v>1772</c:v>
                </c:pt>
                <c:pt idx="237">
                  <c:v>1771</c:v>
                </c:pt>
                <c:pt idx="238">
                  <c:v>1770</c:v>
                </c:pt>
                <c:pt idx="239">
                  <c:v>1769</c:v>
                </c:pt>
                <c:pt idx="240">
                  <c:v>1768</c:v>
                </c:pt>
                <c:pt idx="241">
                  <c:v>1767</c:v>
                </c:pt>
                <c:pt idx="242">
                  <c:v>1766</c:v>
                </c:pt>
                <c:pt idx="243">
                  <c:v>1765</c:v>
                </c:pt>
                <c:pt idx="244">
                  <c:v>1764</c:v>
                </c:pt>
                <c:pt idx="245">
                  <c:v>1763</c:v>
                </c:pt>
                <c:pt idx="246">
                  <c:v>1762</c:v>
                </c:pt>
                <c:pt idx="247">
                  <c:v>1761</c:v>
                </c:pt>
                <c:pt idx="248">
                  <c:v>1760</c:v>
                </c:pt>
                <c:pt idx="249">
                  <c:v>1759</c:v>
                </c:pt>
                <c:pt idx="250">
                  <c:v>1758</c:v>
                </c:pt>
                <c:pt idx="251">
                  <c:v>1757</c:v>
                </c:pt>
                <c:pt idx="252">
                  <c:v>1756</c:v>
                </c:pt>
                <c:pt idx="253">
                  <c:v>1755</c:v>
                </c:pt>
                <c:pt idx="254">
                  <c:v>1754</c:v>
                </c:pt>
                <c:pt idx="255">
                  <c:v>1753</c:v>
                </c:pt>
                <c:pt idx="256">
                  <c:v>1752</c:v>
                </c:pt>
                <c:pt idx="257">
                  <c:v>1751</c:v>
                </c:pt>
                <c:pt idx="258">
                  <c:v>1750</c:v>
                </c:pt>
                <c:pt idx="259">
                  <c:v>1749</c:v>
                </c:pt>
                <c:pt idx="260">
                  <c:v>1748</c:v>
                </c:pt>
                <c:pt idx="261">
                  <c:v>1747</c:v>
                </c:pt>
                <c:pt idx="262">
                  <c:v>1746</c:v>
                </c:pt>
                <c:pt idx="263">
                  <c:v>1745</c:v>
                </c:pt>
                <c:pt idx="264">
                  <c:v>1744</c:v>
                </c:pt>
                <c:pt idx="265">
                  <c:v>1743</c:v>
                </c:pt>
                <c:pt idx="266">
                  <c:v>1742</c:v>
                </c:pt>
                <c:pt idx="267">
                  <c:v>1741</c:v>
                </c:pt>
                <c:pt idx="268">
                  <c:v>1740</c:v>
                </c:pt>
                <c:pt idx="269">
                  <c:v>1739</c:v>
                </c:pt>
                <c:pt idx="270">
                  <c:v>1738</c:v>
                </c:pt>
                <c:pt idx="271">
                  <c:v>1737</c:v>
                </c:pt>
                <c:pt idx="272">
                  <c:v>1736</c:v>
                </c:pt>
                <c:pt idx="273">
                  <c:v>1735</c:v>
                </c:pt>
                <c:pt idx="274">
                  <c:v>1734</c:v>
                </c:pt>
                <c:pt idx="275">
                  <c:v>1733</c:v>
                </c:pt>
                <c:pt idx="276">
                  <c:v>1732</c:v>
                </c:pt>
                <c:pt idx="277">
                  <c:v>1731</c:v>
                </c:pt>
                <c:pt idx="278">
                  <c:v>1730</c:v>
                </c:pt>
                <c:pt idx="279">
                  <c:v>1729</c:v>
                </c:pt>
                <c:pt idx="280">
                  <c:v>1728</c:v>
                </c:pt>
                <c:pt idx="281">
                  <c:v>1727</c:v>
                </c:pt>
                <c:pt idx="282">
                  <c:v>1726</c:v>
                </c:pt>
                <c:pt idx="283">
                  <c:v>1725</c:v>
                </c:pt>
                <c:pt idx="284">
                  <c:v>1724</c:v>
                </c:pt>
                <c:pt idx="285">
                  <c:v>1723</c:v>
                </c:pt>
                <c:pt idx="286">
                  <c:v>1722</c:v>
                </c:pt>
                <c:pt idx="287">
                  <c:v>1721</c:v>
                </c:pt>
                <c:pt idx="288">
                  <c:v>1720</c:v>
                </c:pt>
                <c:pt idx="289">
                  <c:v>1719</c:v>
                </c:pt>
                <c:pt idx="290">
                  <c:v>1718</c:v>
                </c:pt>
                <c:pt idx="291">
                  <c:v>1717</c:v>
                </c:pt>
                <c:pt idx="292">
                  <c:v>1716</c:v>
                </c:pt>
                <c:pt idx="293">
                  <c:v>1715</c:v>
                </c:pt>
                <c:pt idx="294">
                  <c:v>1714</c:v>
                </c:pt>
                <c:pt idx="295">
                  <c:v>1713</c:v>
                </c:pt>
                <c:pt idx="296">
                  <c:v>1712</c:v>
                </c:pt>
                <c:pt idx="297">
                  <c:v>1711</c:v>
                </c:pt>
                <c:pt idx="298">
                  <c:v>1710</c:v>
                </c:pt>
                <c:pt idx="299">
                  <c:v>1709</c:v>
                </c:pt>
                <c:pt idx="300">
                  <c:v>1708</c:v>
                </c:pt>
                <c:pt idx="301">
                  <c:v>1707</c:v>
                </c:pt>
                <c:pt idx="302">
                  <c:v>1706</c:v>
                </c:pt>
                <c:pt idx="303">
                  <c:v>1705</c:v>
                </c:pt>
                <c:pt idx="304">
                  <c:v>1704</c:v>
                </c:pt>
                <c:pt idx="305">
                  <c:v>1703</c:v>
                </c:pt>
                <c:pt idx="306">
                  <c:v>1702</c:v>
                </c:pt>
                <c:pt idx="307">
                  <c:v>1701</c:v>
                </c:pt>
                <c:pt idx="308">
                  <c:v>1700</c:v>
                </c:pt>
                <c:pt idx="309">
                  <c:v>1699</c:v>
                </c:pt>
                <c:pt idx="310">
                  <c:v>1698</c:v>
                </c:pt>
                <c:pt idx="311">
                  <c:v>1697</c:v>
                </c:pt>
                <c:pt idx="312">
                  <c:v>1696</c:v>
                </c:pt>
                <c:pt idx="313">
                  <c:v>1695</c:v>
                </c:pt>
                <c:pt idx="314">
                  <c:v>1694</c:v>
                </c:pt>
                <c:pt idx="315">
                  <c:v>1693</c:v>
                </c:pt>
                <c:pt idx="316">
                  <c:v>1692</c:v>
                </c:pt>
                <c:pt idx="317">
                  <c:v>1691</c:v>
                </c:pt>
                <c:pt idx="318">
                  <c:v>1690</c:v>
                </c:pt>
                <c:pt idx="319">
                  <c:v>1689</c:v>
                </c:pt>
                <c:pt idx="320">
                  <c:v>1688</c:v>
                </c:pt>
                <c:pt idx="321">
                  <c:v>1687</c:v>
                </c:pt>
                <c:pt idx="322">
                  <c:v>1686</c:v>
                </c:pt>
                <c:pt idx="323">
                  <c:v>1685</c:v>
                </c:pt>
                <c:pt idx="324">
                  <c:v>1684</c:v>
                </c:pt>
                <c:pt idx="325">
                  <c:v>1683</c:v>
                </c:pt>
                <c:pt idx="326">
                  <c:v>1682</c:v>
                </c:pt>
                <c:pt idx="327">
                  <c:v>1681</c:v>
                </c:pt>
                <c:pt idx="328">
                  <c:v>1680</c:v>
                </c:pt>
                <c:pt idx="329">
                  <c:v>1679</c:v>
                </c:pt>
                <c:pt idx="330">
                  <c:v>1678</c:v>
                </c:pt>
                <c:pt idx="331">
                  <c:v>1677</c:v>
                </c:pt>
                <c:pt idx="332">
                  <c:v>1676</c:v>
                </c:pt>
                <c:pt idx="333">
                  <c:v>1675</c:v>
                </c:pt>
                <c:pt idx="334">
                  <c:v>1674</c:v>
                </c:pt>
                <c:pt idx="335">
                  <c:v>1673</c:v>
                </c:pt>
                <c:pt idx="336">
                  <c:v>1672</c:v>
                </c:pt>
                <c:pt idx="337">
                  <c:v>1671</c:v>
                </c:pt>
                <c:pt idx="338">
                  <c:v>1670</c:v>
                </c:pt>
                <c:pt idx="339">
                  <c:v>1669</c:v>
                </c:pt>
                <c:pt idx="340">
                  <c:v>1668</c:v>
                </c:pt>
                <c:pt idx="341">
                  <c:v>1667</c:v>
                </c:pt>
                <c:pt idx="342">
                  <c:v>1666</c:v>
                </c:pt>
                <c:pt idx="343">
                  <c:v>1665</c:v>
                </c:pt>
                <c:pt idx="344">
                  <c:v>1664</c:v>
                </c:pt>
                <c:pt idx="345">
                  <c:v>1663</c:v>
                </c:pt>
                <c:pt idx="346">
                  <c:v>1662</c:v>
                </c:pt>
                <c:pt idx="347">
                  <c:v>1661</c:v>
                </c:pt>
                <c:pt idx="348">
                  <c:v>1660</c:v>
                </c:pt>
                <c:pt idx="349">
                  <c:v>1659</c:v>
                </c:pt>
                <c:pt idx="350">
                  <c:v>1658</c:v>
                </c:pt>
                <c:pt idx="351">
                  <c:v>1657</c:v>
                </c:pt>
                <c:pt idx="352">
                  <c:v>1656</c:v>
                </c:pt>
                <c:pt idx="353">
                  <c:v>1655</c:v>
                </c:pt>
                <c:pt idx="354">
                  <c:v>1654</c:v>
                </c:pt>
                <c:pt idx="355">
                  <c:v>1653</c:v>
                </c:pt>
                <c:pt idx="356">
                  <c:v>1652</c:v>
                </c:pt>
                <c:pt idx="357">
                  <c:v>1651</c:v>
                </c:pt>
                <c:pt idx="358">
                  <c:v>1650</c:v>
                </c:pt>
                <c:pt idx="359">
                  <c:v>1649</c:v>
                </c:pt>
                <c:pt idx="360">
                  <c:v>1648</c:v>
                </c:pt>
                <c:pt idx="361">
                  <c:v>1647</c:v>
                </c:pt>
                <c:pt idx="362">
                  <c:v>1646</c:v>
                </c:pt>
                <c:pt idx="363">
                  <c:v>1645</c:v>
                </c:pt>
                <c:pt idx="364">
                  <c:v>1644</c:v>
                </c:pt>
                <c:pt idx="365">
                  <c:v>1643</c:v>
                </c:pt>
                <c:pt idx="366">
                  <c:v>1642</c:v>
                </c:pt>
                <c:pt idx="367">
                  <c:v>1641</c:v>
                </c:pt>
                <c:pt idx="368">
                  <c:v>1640</c:v>
                </c:pt>
                <c:pt idx="369">
                  <c:v>1639</c:v>
                </c:pt>
                <c:pt idx="370">
                  <c:v>1638</c:v>
                </c:pt>
                <c:pt idx="371">
                  <c:v>1637</c:v>
                </c:pt>
                <c:pt idx="372">
                  <c:v>1636</c:v>
                </c:pt>
                <c:pt idx="373">
                  <c:v>1635</c:v>
                </c:pt>
                <c:pt idx="374">
                  <c:v>1634</c:v>
                </c:pt>
                <c:pt idx="375">
                  <c:v>1633</c:v>
                </c:pt>
                <c:pt idx="376">
                  <c:v>1632</c:v>
                </c:pt>
                <c:pt idx="377">
                  <c:v>1631</c:v>
                </c:pt>
                <c:pt idx="378">
                  <c:v>1630</c:v>
                </c:pt>
                <c:pt idx="379">
                  <c:v>1629</c:v>
                </c:pt>
                <c:pt idx="380">
                  <c:v>1628</c:v>
                </c:pt>
                <c:pt idx="381">
                  <c:v>1627</c:v>
                </c:pt>
                <c:pt idx="382">
                  <c:v>1626</c:v>
                </c:pt>
                <c:pt idx="383">
                  <c:v>1625</c:v>
                </c:pt>
                <c:pt idx="384">
                  <c:v>1624</c:v>
                </c:pt>
                <c:pt idx="385">
                  <c:v>1623</c:v>
                </c:pt>
                <c:pt idx="386">
                  <c:v>1622</c:v>
                </c:pt>
                <c:pt idx="387">
                  <c:v>1621</c:v>
                </c:pt>
                <c:pt idx="388">
                  <c:v>1620</c:v>
                </c:pt>
                <c:pt idx="389">
                  <c:v>1619</c:v>
                </c:pt>
                <c:pt idx="390">
                  <c:v>1618</c:v>
                </c:pt>
                <c:pt idx="391">
                  <c:v>1617</c:v>
                </c:pt>
                <c:pt idx="392">
                  <c:v>1616</c:v>
                </c:pt>
                <c:pt idx="393">
                  <c:v>1615</c:v>
                </c:pt>
                <c:pt idx="394">
                  <c:v>1614</c:v>
                </c:pt>
                <c:pt idx="395">
                  <c:v>1613</c:v>
                </c:pt>
                <c:pt idx="396">
                  <c:v>1612</c:v>
                </c:pt>
                <c:pt idx="397">
                  <c:v>1611</c:v>
                </c:pt>
                <c:pt idx="398">
                  <c:v>1610</c:v>
                </c:pt>
                <c:pt idx="399">
                  <c:v>1609</c:v>
                </c:pt>
                <c:pt idx="400">
                  <c:v>1608</c:v>
                </c:pt>
                <c:pt idx="401">
                  <c:v>1607</c:v>
                </c:pt>
                <c:pt idx="402">
                  <c:v>1606</c:v>
                </c:pt>
                <c:pt idx="403">
                  <c:v>1605</c:v>
                </c:pt>
                <c:pt idx="404">
                  <c:v>1604</c:v>
                </c:pt>
                <c:pt idx="405">
                  <c:v>1603</c:v>
                </c:pt>
                <c:pt idx="406">
                  <c:v>1602</c:v>
                </c:pt>
                <c:pt idx="407">
                  <c:v>1601</c:v>
                </c:pt>
                <c:pt idx="408">
                  <c:v>1600</c:v>
                </c:pt>
                <c:pt idx="409">
                  <c:v>1599</c:v>
                </c:pt>
                <c:pt idx="410">
                  <c:v>1598</c:v>
                </c:pt>
                <c:pt idx="411">
                  <c:v>1597</c:v>
                </c:pt>
                <c:pt idx="412">
                  <c:v>1596</c:v>
                </c:pt>
                <c:pt idx="413">
                  <c:v>1595</c:v>
                </c:pt>
                <c:pt idx="414">
                  <c:v>1594</c:v>
                </c:pt>
                <c:pt idx="415">
                  <c:v>1593</c:v>
                </c:pt>
                <c:pt idx="416">
                  <c:v>1592</c:v>
                </c:pt>
                <c:pt idx="417">
                  <c:v>1591</c:v>
                </c:pt>
                <c:pt idx="418">
                  <c:v>1590</c:v>
                </c:pt>
                <c:pt idx="419">
                  <c:v>1589</c:v>
                </c:pt>
                <c:pt idx="420">
                  <c:v>1588</c:v>
                </c:pt>
                <c:pt idx="421">
                  <c:v>1587</c:v>
                </c:pt>
                <c:pt idx="422">
                  <c:v>1586</c:v>
                </c:pt>
                <c:pt idx="423">
                  <c:v>1585</c:v>
                </c:pt>
                <c:pt idx="424">
                  <c:v>1584</c:v>
                </c:pt>
                <c:pt idx="425">
                  <c:v>1583</c:v>
                </c:pt>
                <c:pt idx="426">
                  <c:v>1582</c:v>
                </c:pt>
                <c:pt idx="427">
                  <c:v>1581</c:v>
                </c:pt>
                <c:pt idx="428">
                  <c:v>1580</c:v>
                </c:pt>
                <c:pt idx="429">
                  <c:v>1579</c:v>
                </c:pt>
                <c:pt idx="430">
                  <c:v>1578</c:v>
                </c:pt>
                <c:pt idx="431">
                  <c:v>1577</c:v>
                </c:pt>
                <c:pt idx="432">
                  <c:v>1576</c:v>
                </c:pt>
                <c:pt idx="433">
                  <c:v>1575</c:v>
                </c:pt>
                <c:pt idx="434">
                  <c:v>1574</c:v>
                </c:pt>
                <c:pt idx="435">
                  <c:v>1573</c:v>
                </c:pt>
                <c:pt idx="436">
                  <c:v>1572</c:v>
                </c:pt>
                <c:pt idx="437">
                  <c:v>1571</c:v>
                </c:pt>
                <c:pt idx="438">
                  <c:v>1570</c:v>
                </c:pt>
                <c:pt idx="439">
                  <c:v>1569</c:v>
                </c:pt>
                <c:pt idx="440">
                  <c:v>1568</c:v>
                </c:pt>
                <c:pt idx="441">
                  <c:v>1567</c:v>
                </c:pt>
                <c:pt idx="442">
                  <c:v>1566</c:v>
                </c:pt>
                <c:pt idx="443">
                  <c:v>1565</c:v>
                </c:pt>
                <c:pt idx="444">
                  <c:v>1564</c:v>
                </c:pt>
                <c:pt idx="445">
                  <c:v>1563</c:v>
                </c:pt>
                <c:pt idx="446">
                  <c:v>1562</c:v>
                </c:pt>
                <c:pt idx="447">
                  <c:v>1561</c:v>
                </c:pt>
                <c:pt idx="448">
                  <c:v>1560</c:v>
                </c:pt>
                <c:pt idx="449">
                  <c:v>1559</c:v>
                </c:pt>
                <c:pt idx="450">
                  <c:v>1558</c:v>
                </c:pt>
                <c:pt idx="451">
                  <c:v>1557</c:v>
                </c:pt>
                <c:pt idx="452">
                  <c:v>1556</c:v>
                </c:pt>
                <c:pt idx="453">
                  <c:v>1555</c:v>
                </c:pt>
                <c:pt idx="454">
                  <c:v>1554</c:v>
                </c:pt>
                <c:pt idx="455">
                  <c:v>1553</c:v>
                </c:pt>
                <c:pt idx="456">
                  <c:v>1552</c:v>
                </c:pt>
                <c:pt idx="457">
                  <c:v>1551</c:v>
                </c:pt>
                <c:pt idx="458">
                  <c:v>1550</c:v>
                </c:pt>
                <c:pt idx="459">
                  <c:v>1549</c:v>
                </c:pt>
                <c:pt idx="460">
                  <c:v>1548</c:v>
                </c:pt>
                <c:pt idx="461">
                  <c:v>1547</c:v>
                </c:pt>
                <c:pt idx="462">
                  <c:v>1546</c:v>
                </c:pt>
                <c:pt idx="463">
                  <c:v>1545</c:v>
                </c:pt>
                <c:pt idx="464">
                  <c:v>1544</c:v>
                </c:pt>
                <c:pt idx="465">
                  <c:v>1543</c:v>
                </c:pt>
                <c:pt idx="466">
                  <c:v>1542</c:v>
                </c:pt>
                <c:pt idx="467">
                  <c:v>1541</c:v>
                </c:pt>
                <c:pt idx="468">
                  <c:v>1540</c:v>
                </c:pt>
                <c:pt idx="469">
                  <c:v>1539</c:v>
                </c:pt>
                <c:pt idx="470">
                  <c:v>1538</c:v>
                </c:pt>
                <c:pt idx="471">
                  <c:v>1537</c:v>
                </c:pt>
                <c:pt idx="472">
                  <c:v>1536</c:v>
                </c:pt>
                <c:pt idx="473">
                  <c:v>1535</c:v>
                </c:pt>
                <c:pt idx="474">
                  <c:v>1534</c:v>
                </c:pt>
                <c:pt idx="475">
                  <c:v>1533</c:v>
                </c:pt>
                <c:pt idx="476">
                  <c:v>1532</c:v>
                </c:pt>
                <c:pt idx="477">
                  <c:v>1531</c:v>
                </c:pt>
                <c:pt idx="478">
                  <c:v>1530</c:v>
                </c:pt>
                <c:pt idx="479">
                  <c:v>1529</c:v>
                </c:pt>
                <c:pt idx="480">
                  <c:v>1528</c:v>
                </c:pt>
                <c:pt idx="481">
                  <c:v>1527</c:v>
                </c:pt>
                <c:pt idx="482">
                  <c:v>1526</c:v>
                </c:pt>
                <c:pt idx="483">
                  <c:v>1525</c:v>
                </c:pt>
                <c:pt idx="484">
                  <c:v>1524</c:v>
                </c:pt>
                <c:pt idx="485">
                  <c:v>1523</c:v>
                </c:pt>
                <c:pt idx="486">
                  <c:v>1522</c:v>
                </c:pt>
                <c:pt idx="487">
                  <c:v>1521</c:v>
                </c:pt>
                <c:pt idx="488">
                  <c:v>1520</c:v>
                </c:pt>
                <c:pt idx="489">
                  <c:v>1519</c:v>
                </c:pt>
                <c:pt idx="490">
                  <c:v>1518</c:v>
                </c:pt>
                <c:pt idx="491">
                  <c:v>1517</c:v>
                </c:pt>
                <c:pt idx="492">
                  <c:v>1516</c:v>
                </c:pt>
                <c:pt idx="493">
                  <c:v>1515</c:v>
                </c:pt>
                <c:pt idx="494">
                  <c:v>1514</c:v>
                </c:pt>
                <c:pt idx="495">
                  <c:v>1513</c:v>
                </c:pt>
                <c:pt idx="496">
                  <c:v>1512</c:v>
                </c:pt>
                <c:pt idx="497">
                  <c:v>1511</c:v>
                </c:pt>
                <c:pt idx="498">
                  <c:v>1510</c:v>
                </c:pt>
                <c:pt idx="499">
                  <c:v>1509</c:v>
                </c:pt>
                <c:pt idx="500">
                  <c:v>1508</c:v>
                </c:pt>
                <c:pt idx="501">
                  <c:v>1507</c:v>
                </c:pt>
                <c:pt idx="502">
                  <c:v>1506</c:v>
                </c:pt>
                <c:pt idx="503">
                  <c:v>1505</c:v>
                </c:pt>
                <c:pt idx="504">
                  <c:v>1504</c:v>
                </c:pt>
                <c:pt idx="505">
                  <c:v>1503</c:v>
                </c:pt>
                <c:pt idx="506">
                  <c:v>1502</c:v>
                </c:pt>
                <c:pt idx="507">
                  <c:v>1501</c:v>
                </c:pt>
                <c:pt idx="508">
                  <c:v>1500</c:v>
                </c:pt>
                <c:pt idx="509">
                  <c:v>1499</c:v>
                </c:pt>
                <c:pt idx="510">
                  <c:v>1498</c:v>
                </c:pt>
                <c:pt idx="511">
                  <c:v>1497</c:v>
                </c:pt>
                <c:pt idx="512">
                  <c:v>1496</c:v>
                </c:pt>
                <c:pt idx="513">
                  <c:v>1495</c:v>
                </c:pt>
                <c:pt idx="514">
                  <c:v>1494</c:v>
                </c:pt>
                <c:pt idx="515">
                  <c:v>1493</c:v>
                </c:pt>
                <c:pt idx="516">
                  <c:v>1492</c:v>
                </c:pt>
                <c:pt idx="517">
                  <c:v>1491</c:v>
                </c:pt>
                <c:pt idx="518">
                  <c:v>1490</c:v>
                </c:pt>
                <c:pt idx="519">
                  <c:v>1489</c:v>
                </c:pt>
                <c:pt idx="520">
                  <c:v>1488</c:v>
                </c:pt>
                <c:pt idx="521">
                  <c:v>1487</c:v>
                </c:pt>
                <c:pt idx="522">
                  <c:v>1486</c:v>
                </c:pt>
                <c:pt idx="523">
                  <c:v>1485</c:v>
                </c:pt>
                <c:pt idx="524">
                  <c:v>1484</c:v>
                </c:pt>
                <c:pt idx="525">
                  <c:v>1483</c:v>
                </c:pt>
                <c:pt idx="526">
                  <c:v>1482</c:v>
                </c:pt>
                <c:pt idx="527">
                  <c:v>1481</c:v>
                </c:pt>
                <c:pt idx="528">
                  <c:v>1480</c:v>
                </c:pt>
                <c:pt idx="529">
                  <c:v>1479</c:v>
                </c:pt>
                <c:pt idx="530">
                  <c:v>1478</c:v>
                </c:pt>
                <c:pt idx="531">
                  <c:v>1477</c:v>
                </c:pt>
                <c:pt idx="532">
                  <c:v>1476</c:v>
                </c:pt>
                <c:pt idx="533">
                  <c:v>1475</c:v>
                </c:pt>
                <c:pt idx="534">
                  <c:v>1474</c:v>
                </c:pt>
                <c:pt idx="535">
                  <c:v>1473</c:v>
                </c:pt>
                <c:pt idx="536">
                  <c:v>1472</c:v>
                </c:pt>
                <c:pt idx="537">
                  <c:v>1471</c:v>
                </c:pt>
                <c:pt idx="538">
                  <c:v>1470</c:v>
                </c:pt>
                <c:pt idx="539">
                  <c:v>1469</c:v>
                </c:pt>
                <c:pt idx="540">
                  <c:v>1468</c:v>
                </c:pt>
                <c:pt idx="541">
                  <c:v>1467</c:v>
                </c:pt>
                <c:pt idx="542">
                  <c:v>1466</c:v>
                </c:pt>
                <c:pt idx="543">
                  <c:v>1465</c:v>
                </c:pt>
                <c:pt idx="544">
                  <c:v>1464</c:v>
                </c:pt>
                <c:pt idx="545">
                  <c:v>1463</c:v>
                </c:pt>
                <c:pt idx="546">
                  <c:v>1462</c:v>
                </c:pt>
                <c:pt idx="547">
                  <c:v>1461</c:v>
                </c:pt>
                <c:pt idx="548">
                  <c:v>1460</c:v>
                </c:pt>
                <c:pt idx="549">
                  <c:v>1459</c:v>
                </c:pt>
                <c:pt idx="550">
                  <c:v>1458</c:v>
                </c:pt>
                <c:pt idx="551">
                  <c:v>1457</c:v>
                </c:pt>
                <c:pt idx="552">
                  <c:v>1456</c:v>
                </c:pt>
                <c:pt idx="553">
                  <c:v>1455</c:v>
                </c:pt>
                <c:pt idx="554">
                  <c:v>1454</c:v>
                </c:pt>
                <c:pt idx="555">
                  <c:v>1453</c:v>
                </c:pt>
                <c:pt idx="556">
                  <c:v>1452</c:v>
                </c:pt>
                <c:pt idx="557">
                  <c:v>1451</c:v>
                </c:pt>
                <c:pt idx="558">
                  <c:v>1450</c:v>
                </c:pt>
                <c:pt idx="559">
                  <c:v>1449</c:v>
                </c:pt>
                <c:pt idx="560">
                  <c:v>1448</c:v>
                </c:pt>
                <c:pt idx="561">
                  <c:v>1447</c:v>
                </c:pt>
                <c:pt idx="562">
                  <c:v>1446</c:v>
                </c:pt>
                <c:pt idx="563">
                  <c:v>1445</c:v>
                </c:pt>
                <c:pt idx="564">
                  <c:v>1444</c:v>
                </c:pt>
                <c:pt idx="565">
                  <c:v>1443</c:v>
                </c:pt>
                <c:pt idx="566">
                  <c:v>1442</c:v>
                </c:pt>
                <c:pt idx="567">
                  <c:v>1441</c:v>
                </c:pt>
                <c:pt idx="568">
                  <c:v>1440</c:v>
                </c:pt>
                <c:pt idx="569">
                  <c:v>1439</c:v>
                </c:pt>
                <c:pt idx="570">
                  <c:v>1438</c:v>
                </c:pt>
                <c:pt idx="571">
                  <c:v>1437</c:v>
                </c:pt>
                <c:pt idx="572">
                  <c:v>1436</c:v>
                </c:pt>
                <c:pt idx="573">
                  <c:v>1435</c:v>
                </c:pt>
                <c:pt idx="574">
                  <c:v>1434</c:v>
                </c:pt>
                <c:pt idx="575">
                  <c:v>1433</c:v>
                </c:pt>
                <c:pt idx="576">
                  <c:v>1432</c:v>
                </c:pt>
                <c:pt idx="577">
                  <c:v>1431</c:v>
                </c:pt>
                <c:pt idx="578">
                  <c:v>1430</c:v>
                </c:pt>
                <c:pt idx="579">
                  <c:v>1429</c:v>
                </c:pt>
                <c:pt idx="580">
                  <c:v>1428</c:v>
                </c:pt>
                <c:pt idx="581">
                  <c:v>1427</c:v>
                </c:pt>
                <c:pt idx="582">
                  <c:v>1426</c:v>
                </c:pt>
                <c:pt idx="583">
                  <c:v>1425</c:v>
                </c:pt>
                <c:pt idx="584">
                  <c:v>1424</c:v>
                </c:pt>
                <c:pt idx="585">
                  <c:v>1423</c:v>
                </c:pt>
                <c:pt idx="586">
                  <c:v>1422</c:v>
                </c:pt>
                <c:pt idx="587">
                  <c:v>1421</c:v>
                </c:pt>
                <c:pt idx="588">
                  <c:v>1420</c:v>
                </c:pt>
                <c:pt idx="589">
                  <c:v>1419</c:v>
                </c:pt>
                <c:pt idx="590">
                  <c:v>1418</c:v>
                </c:pt>
                <c:pt idx="591">
                  <c:v>1417</c:v>
                </c:pt>
                <c:pt idx="592">
                  <c:v>1416</c:v>
                </c:pt>
                <c:pt idx="593">
                  <c:v>1415</c:v>
                </c:pt>
                <c:pt idx="594">
                  <c:v>1414</c:v>
                </c:pt>
                <c:pt idx="595">
                  <c:v>1413</c:v>
                </c:pt>
                <c:pt idx="596">
                  <c:v>1412</c:v>
                </c:pt>
                <c:pt idx="597">
                  <c:v>1411</c:v>
                </c:pt>
                <c:pt idx="598">
                  <c:v>1410</c:v>
                </c:pt>
                <c:pt idx="599">
                  <c:v>1409</c:v>
                </c:pt>
                <c:pt idx="600">
                  <c:v>1408</c:v>
                </c:pt>
                <c:pt idx="601">
                  <c:v>1407</c:v>
                </c:pt>
                <c:pt idx="602">
                  <c:v>1406</c:v>
                </c:pt>
                <c:pt idx="603">
                  <c:v>1405</c:v>
                </c:pt>
                <c:pt idx="604">
                  <c:v>1404</c:v>
                </c:pt>
                <c:pt idx="605">
                  <c:v>1403</c:v>
                </c:pt>
                <c:pt idx="606">
                  <c:v>1402</c:v>
                </c:pt>
                <c:pt idx="607">
                  <c:v>1401</c:v>
                </c:pt>
                <c:pt idx="608">
                  <c:v>1400</c:v>
                </c:pt>
                <c:pt idx="609">
                  <c:v>1399</c:v>
                </c:pt>
                <c:pt idx="610">
                  <c:v>1398</c:v>
                </c:pt>
                <c:pt idx="611">
                  <c:v>1397</c:v>
                </c:pt>
                <c:pt idx="612">
                  <c:v>1396</c:v>
                </c:pt>
                <c:pt idx="613">
                  <c:v>1395</c:v>
                </c:pt>
                <c:pt idx="614">
                  <c:v>1394</c:v>
                </c:pt>
                <c:pt idx="615">
                  <c:v>1393</c:v>
                </c:pt>
                <c:pt idx="616">
                  <c:v>1392</c:v>
                </c:pt>
                <c:pt idx="617">
                  <c:v>1391</c:v>
                </c:pt>
                <c:pt idx="618">
                  <c:v>1390</c:v>
                </c:pt>
                <c:pt idx="619">
                  <c:v>1389</c:v>
                </c:pt>
                <c:pt idx="620">
                  <c:v>1388</c:v>
                </c:pt>
                <c:pt idx="621">
                  <c:v>1387</c:v>
                </c:pt>
                <c:pt idx="622">
                  <c:v>1386</c:v>
                </c:pt>
                <c:pt idx="623">
                  <c:v>1385</c:v>
                </c:pt>
                <c:pt idx="624">
                  <c:v>1384</c:v>
                </c:pt>
                <c:pt idx="625">
                  <c:v>1383</c:v>
                </c:pt>
                <c:pt idx="626">
                  <c:v>1382</c:v>
                </c:pt>
                <c:pt idx="627">
                  <c:v>1381</c:v>
                </c:pt>
                <c:pt idx="628">
                  <c:v>1380</c:v>
                </c:pt>
                <c:pt idx="629">
                  <c:v>1379</c:v>
                </c:pt>
                <c:pt idx="630">
                  <c:v>1378</c:v>
                </c:pt>
                <c:pt idx="631">
                  <c:v>1377</c:v>
                </c:pt>
                <c:pt idx="632">
                  <c:v>1376</c:v>
                </c:pt>
                <c:pt idx="633">
                  <c:v>1375</c:v>
                </c:pt>
                <c:pt idx="634">
                  <c:v>1374</c:v>
                </c:pt>
                <c:pt idx="635">
                  <c:v>1373</c:v>
                </c:pt>
                <c:pt idx="636">
                  <c:v>1372</c:v>
                </c:pt>
                <c:pt idx="637">
                  <c:v>1371</c:v>
                </c:pt>
                <c:pt idx="638">
                  <c:v>1370</c:v>
                </c:pt>
                <c:pt idx="639">
                  <c:v>1369</c:v>
                </c:pt>
                <c:pt idx="640">
                  <c:v>1368</c:v>
                </c:pt>
                <c:pt idx="641">
                  <c:v>1367</c:v>
                </c:pt>
                <c:pt idx="642">
                  <c:v>1366</c:v>
                </c:pt>
                <c:pt idx="643">
                  <c:v>1365</c:v>
                </c:pt>
                <c:pt idx="644">
                  <c:v>1364</c:v>
                </c:pt>
                <c:pt idx="645">
                  <c:v>1363</c:v>
                </c:pt>
                <c:pt idx="646">
                  <c:v>1362</c:v>
                </c:pt>
                <c:pt idx="647">
                  <c:v>1361</c:v>
                </c:pt>
                <c:pt idx="648">
                  <c:v>1360</c:v>
                </c:pt>
                <c:pt idx="649">
                  <c:v>1359</c:v>
                </c:pt>
                <c:pt idx="650">
                  <c:v>1358</c:v>
                </c:pt>
                <c:pt idx="651">
                  <c:v>1357</c:v>
                </c:pt>
                <c:pt idx="652">
                  <c:v>1356</c:v>
                </c:pt>
                <c:pt idx="653">
                  <c:v>1355</c:v>
                </c:pt>
                <c:pt idx="654">
                  <c:v>1354</c:v>
                </c:pt>
                <c:pt idx="655">
                  <c:v>1353</c:v>
                </c:pt>
                <c:pt idx="656">
                  <c:v>1352</c:v>
                </c:pt>
                <c:pt idx="657">
                  <c:v>1351</c:v>
                </c:pt>
                <c:pt idx="658">
                  <c:v>1350</c:v>
                </c:pt>
                <c:pt idx="659">
                  <c:v>1349</c:v>
                </c:pt>
                <c:pt idx="660">
                  <c:v>1348</c:v>
                </c:pt>
                <c:pt idx="661">
                  <c:v>1347</c:v>
                </c:pt>
                <c:pt idx="662">
                  <c:v>1346</c:v>
                </c:pt>
                <c:pt idx="663">
                  <c:v>1345</c:v>
                </c:pt>
                <c:pt idx="664">
                  <c:v>1344</c:v>
                </c:pt>
                <c:pt idx="665">
                  <c:v>1343</c:v>
                </c:pt>
                <c:pt idx="666">
                  <c:v>1342</c:v>
                </c:pt>
                <c:pt idx="667">
                  <c:v>1341</c:v>
                </c:pt>
                <c:pt idx="668">
                  <c:v>1340</c:v>
                </c:pt>
                <c:pt idx="669">
                  <c:v>1339</c:v>
                </c:pt>
                <c:pt idx="670">
                  <c:v>1338</c:v>
                </c:pt>
                <c:pt idx="671">
                  <c:v>1337</c:v>
                </c:pt>
                <c:pt idx="672">
                  <c:v>1336</c:v>
                </c:pt>
                <c:pt idx="673">
                  <c:v>1335</c:v>
                </c:pt>
                <c:pt idx="674">
                  <c:v>1334</c:v>
                </c:pt>
                <c:pt idx="675">
                  <c:v>1333</c:v>
                </c:pt>
                <c:pt idx="676">
                  <c:v>1332</c:v>
                </c:pt>
                <c:pt idx="677">
                  <c:v>1331</c:v>
                </c:pt>
                <c:pt idx="678">
                  <c:v>1330</c:v>
                </c:pt>
                <c:pt idx="679">
                  <c:v>1329</c:v>
                </c:pt>
                <c:pt idx="680">
                  <c:v>1328</c:v>
                </c:pt>
                <c:pt idx="681">
                  <c:v>1327</c:v>
                </c:pt>
                <c:pt idx="682">
                  <c:v>1326</c:v>
                </c:pt>
                <c:pt idx="683">
                  <c:v>1325</c:v>
                </c:pt>
                <c:pt idx="684">
                  <c:v>1324</c:v>
                </c:pt>
                <c:pt idx="685">
                  <c:v>1323</c:v>
                </c:pt>
                <c:pt idx="686">
                  <c:v>1322</c:v>
                </c:pt>
                <c:pt idx="687">
                  <c:v>1321</c:v>
                </c:pt>
                <c:pt idx="688">
                  <c:v>1320</c:v>
                </c:pt>
                <c:pt idx="689">
                  <c:v>1319</c:v>
                </c:pt>
                <c:pt idx="690">
                  <c:v>1318</c:v>
                </c:pt>
                <c:pt idx="691">
                  <c:v>1317</c:v>
                </c:pt>
                <c:pt idx="692">
                  <c:v>1316</c:v>
                </c:pt>
                <c:pt idx="693">
                  <c:v>1315</c:v>
                </c:pt>
                <c:pt idx="694">
                  <c:v>1314</c:v>
                </c:pt>
                <c:pt idx="695">
                  <c:v>1313</c:v>
                </c:pt>
                <c:pt idx="696">
                  <c:v>1312</c:v>
                </c:pt>
                <c:pt idx="697">
                  <c:v>1311</c:v>
                </c:pt>
                <c:pt idx="698">
                  <c:v>1310</c:v>
                </c:pt>
                <c:pt idx="699">
                  <c:v>1309</c:v>
                </c:pt>
                <c:pt idx="700">
                  <c:v>1308</c:v>
                </c:pt>
                <c:pt idx="701">
                  <c:v>1307</c:v>
                </c:pt>
                <c:pt idx="702">
                  <c:v>1306</c:v>
                </c:pt>
                <c:pt idx="703">
                  <c:v>1305</c:v>
                </c:pt>
                <c:pt idx="704">
                  <c:v>1304</c:v>
                </c:pt>
                <c:pt idx="705">
                  <c:v>1303</c:v>
                </c:pt>
                <c:pt idx="706">
                  <c:v>1302</c:v>
                </c:pt>
                <c:pt idx="707">
                  <c:v>1301</c:v>
                </c:pt>
                <c:pt idx="708">
                  <c:v>1300</c:v>
                </c:pt>
                <c:pt idx="709">
                  <c:v>1299</c:v>
                </c:pt>
                <c:pt idx="710">
                  <c:v>1298</c:v>
                </c:pt>
                <c:pt idx="711">
                  <c:v>1297</c:v>
                </c:pt>
                <c:pt idx="712">
                  <c:v>1296</c:v>
                </c:pt>
                <c:pt idx="713">
                  <c:v>1295</c:v>
                </c:pt>
                <c:pt idx="714">
                  <c:v>1294</c:v>
                </c:pt>
                <c:pt idx="715">
                  <c:v>1293</c:v>
                </c:pt>
                <c:pt idx="716">
                  <c:v>1292</c:v>
                </c:pt>
                <c:pt idx="717">
                  <c:v>1291</c:v>
                </c:pt>
                <c:pt idx="718">
                  <c:v>1290</c:v>
                </c:pt>
                <c:pt idx="719">
                  <c:v>1289</c:v>
                </c:pt>
                <c:pt idx="720">
                  <c:v>1288</c:v>
                </c:pt>
                <c:pt idx="721">
                  <c:v>1287</c:v>
                </c:pt>
                <c:pt idx="722">
                  <c:v>1286</c:v>
                </c:pt>
                <c:pt idx="723">
                  <c:v>1285</c:v>
                </c:pt>
                <c:pt idx="724">
                  <c:v>1284</c:v>
                </c:pt>
                <c:pt idx="725">
                  <c:v>1283</c:v>
                </c:pt>
                <c:pt idx="726">
                  <c:v>1282</c:v>
                </c:pt>
                <c:pt idx="727">
                  <c:v>1281</c:v>
                </c:pt>
                <c:pt idx="728">
                  <c:v>1280</c:v>
                </c:pt>
                <c:pt idx="729">
                  <c:v>1279</c:v>
                </c:pt>
                <c:pt idx="730">
                  <c:v>1278</c:v>
                </c:pt>
                <c:pt idx="731">
                  <c:v>1277</c:v>
                </c:pt>
                <c:pt idx="732">
                  <c:v>1276</c:v>
                </c:pt>
                <c:pt idx="733">
                  <c:v>1275</c:v>
                </c:pt>
                <c:pt idx="734">
                  <c:v>1274</c:v>
                </c:pt>
                <c:pt idx="735">
                  <c:v>1273</c:v>
                </c:pt>
                <c:pt idx="736">
                  <c:v>1272</c:v>
                </c:pt>
                <c:pt idx="737">
                  <c:v>1271</c:v>
                </c:pt>
                <c:pt idx="738">
                  <c:v>1270</c:v>
                </c:pt>
                <c:pt idx="739">
                  <c:v>1269</c:v>
                </c:pt>
                <c:pt idx="740">
                  <c:v>1268</c:v>
                </c:pt>
                <c:pt idx="741">
                  <c:v>1267</c:v>
                </c:pt>
                <c:pt idx="742">
                  <c:v>1266</c:v>
                </c:pt>
                <c:pt idx="743">
                  <c:v>1265</c:v>
                </c:pt>
                <c:pt idx="744">
                  <c:v>1264</c:v>
                </c:pt>
                <c:pt idx="745">
                  <c:v>1263</c:v>
                </c:pt>
                <c:pt idx="746">
                  <c:v>1262</c:v>
                </c:pt>
                <c:pt idx="747">
                  <c:v>1261</c:v>
                </c:pt>
                <c:pt idx="748">
                  <c:v>1260</c:v>
                </c:pt>
                <c:pt idx="749">
                  <c:v>1259</c:v>
                </c:pt>
                <c:pt idx="750">
                  <c:v>1258</c:v>
                </c:pt>
                <c:pt idx="751">
                  <c:v>1257</c:v>
                </c:pt>
                <c:pt idx="752">
                  <c:v>1256</c:v>
                </c:pt>
                <c:pt idx="753">
                  <c:v>1255</c:v>
                </c:pt>
                <c:pt idx="754">
                  <c:v>1254</c:v>
                </c:pt>
                <c:pt idx="755">
                  <c:v>1253</c:v>
                </c:pt>
                <c:pt idx="756">
                  <c:v>1252</c:v>
                </c:pt>
                <c:pt idx="757">
                  <c:v>1251</c:v>
                </c:pt>
                <c:pt idx="758">
                  <c:v>1250</c:v>
                </c:pt>
                <c:pt idx="759">
                  <c:v>1249</c:v>
                </c:pt>
                <c:pt idx="760">
                  <c:v>1248</c:v>
                </c:pt>
                <c:pt idx="761">
                  <c:v>1247</c:v>
                </c:pt>
                <c:pt idx="762">
                  <c:v>1246</c:v>
                </c:pt>
                <c:pt idx="763">
                  <c:v>1245</c:v>
                </c:pt>
                <c:pt idx="764">
                  <c:v>1244</c:v>
                </c:pt>
                <c:pt idx="765">
                  <c:v>1243</c:v>
                </c:pt>
                <c:pt idx="766">
                  <c:v>1242</c:v>
                </c:pt>
                <c:pt idx="767">
                  <c:v>1241</c:v>
                </c:pt>
                <c:pt idx="768">
                  <c:v>1240</c:v>
                </c:pt>
                <c:pt idx="769">
                  <c:v>1239</c:v>
                </c:pt>
                <c:pt idx="770">
                  <c:v>1238</c:v>
                </c:pt>
                <c:pt idx="771">
                  <c:v>1237</c:v>
                </c:pt>
                <c:pt idx="772">
                  <c:v>1236</c:v>
                </c:pt>
                <c:pt idx="773">
                  <c:v>1235</c:v>
                </c:pt>
                <c:pt idx="774">
                  <c:v>1234</c:v>
                </c:pt>
                <c:pt idx="775">
                  <c:v>1233</c:v>
                </c:pt>
                <c:pt idx="776">
                  <c:v>1232</c:v>
                </c:pt>
                <c:pt idx="777">
                  <c:v>1231</c:v>
                </c:pt>
                <c:pt idx="778">
                  <c:v>1230</c:v>
                </c:pt>
                <c:pt idx="779">
                  <c:v>1229</c:v>
                </c:pt>
                <c:pt idx="780">
                  <c:v>1228</c:v>
                </c:pt>
                <c:pt idx="781">
                  <c:v>1227</c:v>
                </c:pt>
                <c:pt idx="782">
                  <c:v>1226</c:v>
                </c:pt>
                <c:pt idx="783">
                  <c:v>1225</c:v>
                </c:pt>
                <c:pt idx="784">
                  <c:v>1224</c:v>
                </c:pt>
                <c:pt idx="785">
                  <c:v>1223</c:v>
                </c:pt>
                <c:pt idx="786">
                  <c:v>1222</c:v>
                </c:pt>
                <c:pt idx="787">
                  <c:v>1221</c:v>
                </c:pt>
                <c:pt idx="788">
                  <c:v>1220</c:v>
                </c:pt>
                <c:pt idx="789">
                  <c:v>1219</c:v>
                </c:pt>
                <c:pt idx="790">
                  <c:v>1218</c:v>
                </c:pt>
                <c:pt idx="791">
                  <c:v>1217</c:v>
                </c:pt>
                <c:pt idx="792">
                  <c:v>1216</c:v>
                </c:pt>
                <c:pt idx="793">
                  <c:v>1215</c:v>
                </c:pt>
                <c:pt idx="794">
                  <c:v>1214</c:v>
                </c:pt>
                <c:pt idx="795">
                  <c:v>1213</c:v>
                </c:pt>
                <c:pt idx="796">
                  <c:v>1212</c:v>
                </c:pt>
                <c:pt idx="797">
                  <c:v>1211</c:v>
                </c:pt>
                <c:pt idx="798">
                  <c:v>1210</c:v>
                </c:pt>
                <c:pt idx="799">
                  <c:v>1209</c:v>
                </c:pt>
                <c:pt idx="800">
                  <c:v>1208</c:v>
                </c:pt>
                <c:pt idx="801">
                  <c:v>1207</c:v>
                </c:pt>
                <c:pt idx="802">
                  <c:v>1206</c:v>
                </c:pt>
                <c:pt idx="803">
                  <c:v>1205</c:v>
                </c:pt>
                <c:pt idx="804">
                  <c:v>1204</c:v>
                </c:pt>
                <c:pt idx="805">
                  <c:v>1203</c:v>
                </c:pt>
                <c:pt idx="806">
                  <c:v>1202</c:v>
                </c:pt>
                <c:pt idx="807">
                  <c:v>1201</c:v>
                </c:pt>
                <c:pt idx="808">
                  <c:v>1200</c:v>
                </c:pt>
                <c:pt idx="809">
                  <c:v>1199</c:v>
                </c:pt>
                <c:pt idx="810">
                  <c:v>1198</c:v>
                </c:pt>
                <c:pt idx="811">
                  <c:v>1197</c:v>
                </c:pt>
                <c:pt idx="812">
                  <c:v>1196</c:v>
                </c:pt>
                <c:pt idx="813">
                  <c:v>1195</c:v>
                </c:pt>
                <c:pt idx="814">
                  <c:v>1194</c:v>
                </c:pt>
                <c:pt idx="815">
                  <c:v>1193</c:v>
                </c:pt>
                <c:pt idx="816">
                  <c:v>1192</c:v>
                </c:pt>
                <c:pt idx="817">
                  <c:v>1191</c:v>
                </c:pt>
                <c:pt idx="818">
                  <c:v>1190</c:v>
                </c:pt>
                <c:pt idx="819">
                  <c:v>1189</c:v>
                </c:pt>
                <c:pt idx="820">
                  <c:v>1188</c:v>
                </c:pt>
                <c:pt idx="821">
                  <c:v>1187</c:v>
                </c:pt>
                <c:pt idx="822">
                  <c:v>1186</c:v>
                </c:pt>
                <c:pt idx="823">
                  <c:v>1185</c:v>
                </c:pt>
                <c:pt idx="824">
                  <c:v>1184</c:v>
                </c:pt>
                <c:pt idx="825">
                  <c:v>1183</c:v>
                </c:pt>
                <c:pt idx="826">
                  <c:v>1182</c:v>
                </c:pt>
                <c:pt idx="827">
                  <c:v>1181</c:v>
                </c:pt>
                <c:pt idx="828">
                  <c:v>1180</c:v>
                </c:pt>
                <c:pt idx="829">
                  <c:v>1179</c:v>
                </c:pt>
                <c:pt idx="830">
                  <c:v>1178</c:v>
                </c:pt>
                <c:pt idx="831">
                  <c:v>1177</c:v>
                </c:pt>
                <c:pt idx="832">
                  <c:v>1176</c:v>
                </c:pt>
                <c:pt idx="833">
                  <c:v>1175</c:v>
                </c:pt>
                <c:pt idx="834">
                  <c:v>1174</c:v>
                </c:pt>
                <c:pt idx="835">
                  <c:v>1173</c:v>
                </c:pt>
                <c:pt idx="836">
                  <c:v>1172</c:v>
                </c:pt>
                <c:pt idx="837">
                  <c:v>1171</c:v>
                </c:pt>
                <c:pt idx="838">
                  <c:v>1170</c:v>
                </c:pt>
                <c:pt idx="839">
                  <c:v>1169</c:v>
                </c:pt>
                <c:pt idx="840">
                  <c:v>1168</c:v>
                </c:pt>
                <c:pt idx="841">
                  <c:v>1167</c:v>
                </c:pt>
                <c:pt idx="842">
                  <c:v>1166</c:v>
                </c:pt>
                <c:pt idx="843">
                  <c:v>1165</c:v>
                </c:pt>
                <c:pt idx="844">
                  <c:v>1164</c:v>
                </c:pt>
                <c:pt idx="845">
                  <c:v>1163</c:v>
                </c:pt>
                <c:pt idx="846">
                  <c:v>1162</c:v>
                </c:pt>
                <c:pt idx="847">
                  <c:v>1161</c:v>
                </c:pt>
                <c:pt idx="848">
                  <c:v>1160</c:v>
                </c:pt>
                <c:pt idx="849">
                  <c:v>1159</c:v>
                </c:pt>
                <c:pt idx="850">
                  <c:v>1158</c:v>
                </c:pt>
                <c:pt idx="851">
                  <c:v>1157</c:v>
                </c:pt>
                <c:pt idx="852">
                  <c:v>1156</c:v>
                </c:pt>
                <c:pt idx="853">
                  <c:v>1155</c:v>
                </c:pt>
                <c:pt idx="854">
                  <c:v>1154</c:v>
                </c:pt>
                <c:pt idx="855">
                  <c:v>1153</c:v>
                </c:pt>
                <c:pt idx="856">
                  <c:v>1152</c:v>
                </c:pt>
                <c:pt idx="857">
                  <c:v>1151</c:v>
                </c:pt>
                <c:pt idx="858">
                  <c:v>1150</c:v>
                </c:pt>
                <c:pt idx="859">
                  <c:v>1149</c:v>
                </c:pt>
                <c:pt idx="860">
                  <c:v>1148</c:v>
                </c:pt>
                <c:pt idx="861">
                  <c:v>1147</c:v>
                </c:pt>
                <c:pt idx="862">
                  <c:v>1146</c:v>
                </c:pt>
                <c:pt idx="863">
                  <c:v>1145</c:v>
                </c:pt>
                <c:pt idx="864">
                  <c:v>1144</c:v>
                </c:pt>
                <c:pt idx="865">
                  <c:v>1143</c:v>
                </c:pt>
                <c:pt idx="866">
                  <c:v>1142</c:v>
                </c:pt>
                <c:pt idx="867">
                  <c:v>1141</c:v>
                </c:pt>
                <c:pt idx="868">
                  <c:v>1140</c:v>
                </c:pt>
                <c:pt idx="869">
                  <c:v>1139</c:v>
                </c:pt>
                <c:pt idx="870">
                  <c:v>1138</c:v>
                </c:pt>
                <c:pt idx="871">
                  <c:v>1137</c:v>
                </c:pt>
                <c:pt idx="872">
                  <c:v>1136</c:v>
                </c:pt>
                <c:pt idx="873">
                  <c:v>1135</c:v>
                </c:pt>
                <c:pt idx="874">
                  <c:v>1134</c:v>
                </c:pt>
                <c:pt idx="875">
                  <c:v>1133</c:v>
                </c:pt>
                <c:pt idx="876">
                  <c:v>1132</c:v>
                </c:pt>
                <c:pt idx="877">
                  <c:v>1131</c:v>
                </c:pt>
                <c:pt idx="878">
                  <c:v>1130</c:v>
                </c:pt>
                <c:pt idx="879">
                  <c:v>1129</c:v>
                </c:pt>
                <c:pt idx="880">
                  <c:v>1128</c:v>
                </c:pt>
                <c:pt idx="881">
                  <c:v>1127</c:v>
                </c:pt>
                <c:pt idx="882">
                  <c:v>1126</c:v>
                </c:pt>
                <c:pt idx="883">
                  <c:v>1125</c:v>
                </c:pt>
                <c:pt idx="884">
                  <c:v>1124</c:v>
                </c:pt>
                <c:pt idx="885">
                  <c:v>1123</c:v>
                </c:pt>
                <c:pt idx="886">
                  <c:v>1122</c:v>
                </c:pt>
                <c:pt idx="887">
                  <c:v>1121</c:v>
                </c:pt>
                <c:pt idx="888">
                  <c:v>1120</c:v>
                </c:pt>
                <c:pt idx="889">
                  <c:v>1119</c:v>
                </c:pt>
                <c:pt idx="890">
                  <c:v>1118</c:v>
                </c:pt>
                <c:pt idx="891">
                  <c:v>1117</c:v>
                </c:pt>
                <c:pt idx="892">
                  <c:v>1116</c:v>
                </c:pt>
                <c:pt idx="893">
                  <c:v>1115</c:v>
                </c:pt>
                <c:pt idx="894">
                  <c:v>1114</c:v>
                </c:pt>
                <c:pt idx="895">
                  <c:v>1113</c:v>
                </c:pt>
                <c:pt idx="896">
                  <c:v>1112</c:v>
                </c:pt>
                <c:pt idx="897">
                  <c:v>1111</c:v>
                </c:pt>
                <c:pt idx="898">
                  <c:v>1110</c:v>
                </c:pt>
                <c:pt idx="899">
                  <c:v>1109</c:v>
                </c:pt>
                <c:pt idx="900">
                  <c:v>1108</c:v>
                </c:pt>
                <c:pt idx="901">
                  <c:v>1107</c:v>
                </c:pt>
                <c:pt idx="902">
                  <c:v>1106</c:v>
                </c:pt>
                <c:pt idx="903">
                  <c:v>1105</c:v>
                </c:pt>
                <c:pt idx="904">
                  <c:v>1104</c:v>
                </c:pt>
                <c:pt idx="905">
                  <c:v>1103</c:v>
                </c:pt>
                <c:pt idx="906">
                  <c:v>1102</c:v>
                </c:pt>
                <c:pt idx="907">
                  <c:v>1101</c:v>
                </c:pt>
                <c:pt idx="908">
                  <c:v>1100</c:v>
                </c:pt>
                <c:pt idx="909">
                  <c:v>1099</c:v>
                </c:pt>
                <c:pt idx="910">
                  <c:v>1098</c:v>
                </c:pt>
                <c:pt idx="911">
                  <c:v>1097</c:v>
                </c:pt>
                <c:pt idx="912">
                  <c:v>1096</c:v>
                </c:pt>
                <c:pt idx="913">
                  <c:v>1095</c:v>
                </c:pt>
                <c:pt idx="914">
                  <c:v>1094</c:v>
                </c:pt>
                <c:pt idx="915">
                  <c:v>1093</c:v>
                </c:pt>
                <c:pt idx="916">
                  <c:v>1092</c:v>
                </c:pt>
                <c:pt idx="917">
                  <c:v>1091</c:v>
                </c:pt>
                <c:pt idx="918">
                  <c:v>1090</c:v>
                </c:pt>
                <c:pt idx="919">
                  <c:v>1089</c:v>
                </c:pt>
                <c:pt idx="920">
                  <c:v>1088</c:v>
                </c:pt>
                <c:pt idx="921">
                  <c:v>1087</c:v>
                </c:pt>
                <c:pt idx="922">
                  <c:v>1086</c:v>
                </c:pt>
                <c:pt idx="923">
                  <c:v>1085</c:v>
                </c:pt>
                <c:pt idx="924">
                  <c:v>1084</c:v>
                </c:pt>
                <c:pt idx="925">
                  <c:v>1083</c:v>
                </c:pt>
                <c:pt idx="926">
                  <c:v>1082</c:v>
                </c:pt>
                <c:pt idx="927">
                  <c:v>1081</c:v>
                </c:pt>
                <c:pt idx="928">
                  <c:v>1080</c:v>
                </c:pt>
                <c:pt idx="929">
                  <c:v>1079</c:v>
                </c:pt>
                <c:pt idx="930">
                  <c:v>1078</c:v>
                </c:pt>
                <c:pt idx="931">
                  <c:v>1077</c:v>
                </c:pt>
                <c:pt idx="932">
                  <c:v>1076</c:v>
                </c:pt>
                <c:pt idx="933">
                  <c:v>1075</c:v>
                </c:pt>
                <c:pt idx="934">
                  <c:v>1074</c:v>
                </c:pt>
                <c:pt idx="935">
                  <c:v>1073</c:v>
                </c:pt>
                <c:pt idx="936">
                  <c:v>1072</c:v>
                </c:pt>
                <c:pt idx="937">
                  <c:v>1071</c:v>
                </c:pt>
                <c:pt idx="938">
                  <c:v>1070</c:v>
                </c:pt>
                <c:pt idx="939">
                  <c:v>1069</c:v>
                </c:pt>
                <c:pt idx="940">
                  <c:v>1068</c:v>
                </c:pt>
                <c:pt idx="941">
                  <c:v>1067</c:v>
                </c:pt>
                <c:pt idx="942">
                  <c:v>1066</c:v>
                </c:pt>
                <c:pt idx="943">
                  <c:v>1065</c:v>
                </c:pt>
                <c:pt idx="944">
                  <c:v>1064</c:v>
                </c:pt>
                <c:pt idx="945">
                  <c:v>1063</c:v>
                </c:pt>
                <c:pt idx="946">
                  <c:v>1062</c:v>
                </c:pt>
                <c:pt idx="947">
                  <c:v>1061</c:v>
                </c:pt>
                <c:pt idx="948">
                  <c:v>1060</c:v>
                </c:pt>
                <c:pt idx="949">
                  <c:v>1059</c:v>
                </c:pt>
                <c:pt idx="950">
                  <c:v>1058</c:v>
                </c:pt>
                <c:pt idx="951">
                  <c:v>1057</c:v>
                </c:pt>
                <c:pt idx="952">
                  <c:v>1056</c:v>
                </c:pt>
                <c:pt idx="953">
                  <c:v>1055</c:v>
                </c:pt>
                <c:pt idx="954">
                  <c:v>1054</c:v>
                </c:pt>
                <c:pt idx="955">
                  <c:v>1053</c:v>
                </c:pt>
                <c:pt idx="956">
                  <c:v>1052</c:v>
                </c:pt>
                <c:pt idx="957">
                  <c:v>1051</c:v>
                </c:pt>
                <c:pt idx="958">
                  <c:v>1050</c:v>
                </c:pt>
                <c:pt idx="959">
                  <c:v>1049</c:v>
                </c:pt>
                <c:pt idx="960">
                  <c:v>1048</c:v>
                </c:pt>
                <c:pt idx="961">
                  <c:v>1047</c:v>
                </c:pt>
                <c:pt idx="962">
                  <c:v>1046</c:v>
                </c:pt>
                <c:pt idx="963">
                  <c:v>1045</c:v>
                </c:pt>
                <c:pt idx="964">
                  <c:v>1044</c:v>
                </c:pt>
                <c:pt idx="965">
                  <c:v>1043</c:v>
                </c:pt>
                <c:pt idx="966">
                  <c:v>1042</c:v>
                </c:pt>
                <c:pt idx="967">
                  <c:v>1041</c:v>
                </c:pt>
                <c:pt idx="968">
                  <c:v>1040</c:v>
                </c:pt>
                <c:pt idx="969">
                  <c:v>1039</c:v>
                </c:pt>
                <c:pt idx="970">
                  <c:v>1038</c:v>
                </c:pt>
                <c:pt idx="971">
                  <c:v>1037</c:v>
                </c:pt>
                <c:pt idx="972">
                  <c:v>1036</c:v>
                </c:pt>
                <c:pt idx="973">
                  <c:v>1035</c:v>
                </c:pt>
                <c:pt idx="974">
                  <c:v>1034</c:v>
                </c:pt>
                <c:pt idx="975">
                  <c:v>1033</c:v>
                </c:pt>
                <c:pt idx="976">
                  <c:v>1032</c:v>
                </c:pt>
                <c:pt idx="977">
                  <c:v>1031</c:v>
                </c:pt>
                <c:pt idx="978">
                  <c:v>1030</c:v>
                </c:pt>
                <c:pt idx="979">
                  <c:v>1029</c:v>
                </c:pt>
                <c:pt idx="980">
                  <c:v>1028</c:v>
                </c:pt>
                <c:pt idx="981">
                  <c:v>1027</c:v>
                </c:pt>
                <c:pt idx="982">
                  <c:v>1026</c:v>
                </c:pt>
                <c:pt idx="983">
                  <c:v>1025</c:v>
                </c:pt>
                <c:pt idx="984">
                  <c:v>1024</c:v>
                </c:pt>
                <c:pt idx="985">
                  <c:v>1023</c:v>
                </c:pt>
                <c:pt idx="986">
                  <c:v>1022</c:v>
                </c:pt>
                <c:pt idx="987">
                  <c:v>1021</c:v>
                </c:pt>
                <c:pt idx="988">
                  <c:v>1020</c:v>
                </c:pt>
                <c:pt idx="989">
                  <c:v>1019</c:v>
                </c:pt>
                <c:pt idx="990">
                  <c:v>1018</c:v>
                </c:pt>
                <c:pt idx="991">
                  <c:v>1017</c:v>
                </c:pt>
                <c:pt idx="992">
                  <c:v>1016</c:v>
                </c:pt>
                <c:pt idx="993">
                  <c:v>1015</c:v>
                </c:pt>
                <c:pt idx="994">
                  <c:v>1014</c:v>
                </c:pt>
                <c:pt idx="995">
                  <c:v>1013</c:v>
                </c:pt>
                <c:pt idx="996">
                  <c:v>1012</c:v>
                </c:pt>
                <c:pt idx="997">
                  <c:v>1011</c:v>
                </c:pt>
                <c:pt idx="998">
                  <c:v>1010</c:v>
                </c:pt>
                <c:pt idx="999">
                  <c:v>1009</c:v>
                </c:pt>
                <c:pt idx="1000">
                  <c:v>1008</c:v>
                </c:pt>
                <c:pt idx="1001">
                  <c:v>1007</c:v>
                </c:pt>
                <c:pt idx="1002">
                  <c:v>1006</c:v>
                </c:pt>
                <c:pt idx="1003">
                  <c:v>1005</c:v>
                </c:pt>
                <c:pt idx="1004">
                  <c:v>1004</c:v>
                </c:pt>
                <c:pt idx="1005">
                  <c:v>1003</c:v>
                </c:pt>
                <c:pt idx="1006">
                  <c:v>1002</c:v>
                </c:pt>
                <c:pt idx="1007">
                  <c:v>1001</c:v>
                </c:pt>
                <c:pt idx="1008">
                  <c:v>1000</c:v>
                </c:pt>
                <c:pt idx="1009">
                  <c:v>999</c:v>
                </c:pt>
                <c:pt idx="1010">
                  <c:v>998</c:v>
                </c:pt>
                <c:pt idx="1011">
                  <c:v>997</c:v>
                </c:pt>
                <c:pt idx="1012">
                  <c:v>996</c:v>
                </c:pt>
                <c:pt idx="1013">
                  <c:v>995</c:v>
                </c:pt>
                <c:pt idx="1014">
                  <c:v>994</c:v>
                </c:pt>
                <c:pt idx="1015">
                  <c:v>993</c:v>
                </c:pt>
                <c:pt idx="1016">
                  <c:v>992</c:v>
                </c:pt>
                <c:pt idx="1017">
                  <c:v>991</c:v>
                </c:pt>
                <c:pt idx="1018">
                  <c:v>990</c:v>
                </c:pt>
                <c:pt idx="1019">
                  <c:v>989</c:v>
                </c:pt>
                <c:pt idx="1020">
                  <c:v>988</c:v>
                </c:pt>
                <c:pt idx="1021">
                  <c:v>987</c:v>
                </c:pt>
                <c:pt idx="1022">
                  <c:v>986</c:v>
                </c:pt>
                <c:pt idx="1023">
                  <c:v>985</c:v>
                </c:pt>
                <c:pt idx="1024">
                  <c:v>984</c:v>
                </c:pt>
                <c:pt idx="1025">
                  <c:v>983</c:v>
                </c:pt>
                <c:pt idx="1026">
                  <c:v>982</c:v>
                </c:pt>
                <c:pt idx="1027">
                  <c:v>981</c:v>
                </c:pt>
                <c:pt idx="1028">
                  <c:v>980</c:v>
                </c:pt>
                <c:pt idx="1029">
                  <c:v>979</c:v>
                </c:pt>
                <c:pt idx="1030">
                  <c:v>978</c:v>
                </c:pt>
                <c:pt idx="1031">
                  <c:v>977</c:v>
                </c:pt>
                <c:pt idx="1032">
                  <c:v>976</c:v>
                </c:pt>
                <c:pt idx="1033">
                  <c:v>975</c:v>
                </c:pt>
                <c:pt idx="1034">
                  <c:v>974</c:v>
                </c:pt>
                <c:pt idx="1035">
                  <c:v>973</c:v>
                </c:pt>
                <c:pt idx="1036">
                  <c:v>972</c:v>
                </c:pt>
                <c:pt idx="1037">
                  <c:v>971</c:v>
                </c:pt>
                <c:pt idx="1038">
                  <c:v>970</c:v>
                </c:pt>
                <c:pt idx="1039">
                  <c:v>969</c:v>
                </c:pt>
                <c:pt idx="1040">
                  <c:v>968</c:v>
                </c:pt>
                <c:pt idx="1041">
                  <c:v>967</c:v>
                </c:pt>
                <c:pt idx="1042">
                  <c:v>966</c:v>
                </c:pt>
                <c:pt idx="1043">
                  <c:v>965</c:v>
                </c:pt>
                <c:pt idx="1044">
                  <c:v>964</c:v>
                </c:pt>
                <c:pt idx="1045">
                  <c:v>963</c:v>
                </c:pt>
                <c:pt idx="1046">
                  <c:v>962</c:v>
                </c:pt>
                <c:pt idx="1047">
                  <c:v>961</c:v>
                </c:pt>
                <c:pt idx="1048">
                  <c:v>960</c:v>
                </c:pt>
                <c:pt idx="1049">
                  <c:v>959</c:v>
                </c:pt>
                <c:pt idx="1050">
                  <c:v>958</c:v>
                </c:pt>
                <c:pt idx="1051">
                  <c:v>957</c:v>
                </c:pt>
                <c:pt idx="1052">
                  <c:v>956</c:v>
                </c:pt>
                <c:pt idx="1053">
                  <c:v>955</c:v>
                </c:pt>
                <c:pt idx="1054">
                  <c:v>954</c:v>
                </c:pt>
                <c:pt idx="1055">
                  <c:v>953</c:v>
                </c:pt>
                <c:pt idx="1056">
                  <c:v>952</c:v>
                </c:pt>
                <c:pt idx="1057">
                  <c:v>951</c:v>
                </c:pt>
                <c:pt idx="1058">
                  <c:v>950</c:v>
                </c:pt>
                <c:pt idx="1059">
                  <c:v>949</c:v>
                </c:pt>
                <c:pt idx="1060">
                  <c:v>948</c:v>
                </c:pt>
                <c:pt idx="1061">
                  <c:v>947</c:v>
                </c:pt>
                <c:pt idx="1062">
                  <c:v>946</c:v>
                </c:pt>
                <c:pt idx="1063">
                  <c:v>945</c:v>
                </c:pt>
                <c:pt idx="1064">
                  <c:v>944</c:v>
                </c:pt>
                <c:pt idx="1065">
                  <c:v>943</c:v>
                </c:pt>
                <c:pt idx="1066">
                  <c:v>942</c:v>
                </c:pt>
              </c:numCache>
            </c:numRef>
          </c:cat>
          <c:val>
            <c:numRef>
              <c:f>'European Alps'!$Y$60:$Y$1126</c:f>
              <c:numCache>
                <c:formatCode>General</c:formatCode>
                <c:ptCount val="1067"/>
                <c:pt idx="0">
                  <c:v>528.26599999999996</c:v>
                </c:pt>
                <c:pt idx="1">
                  <c:v>440.63499999999999</c:v>
                </c:pt>
                <c:pt idx="2">
                  <c:v>505.64499999999998</c:v>
                </c:pt>
                <c:pt idx="3">
                  <c:v>501.62700000000001</c:v>
                </c:pt>
                <c:pt idx="4">
                  <c:v>461.08600000000001</c:v>
                </c:pt>
                <c:pt idx="5">
                  <c:v>447.62599999999998</c:v>
                </c:pt>
                <c:pt idx="6">
                  <c:v>507.57299999999998</c:v>
                </c:pt>
                <c:pt idx="7">
                  <c:v>431.51499999999999</c:v>
                </c:pt>
                <c:pt idx="8">
                  <c:v>487.72500000000002</c:v>
                </c:pt>
                <c:pt idx="9">
                  <c:v>551.12699999999995</c:v>
                </c:pt>
                <c:pt idx="10">
                  <c:v>512.07299999999998</c:v>
                </c:pt>
                <c:pt idx="11">
                  <c:v>528.024</c:v>
                </c:pt>
                <c:pt idx="12">
                  <c:v>553.9</c:v>
                </c:pt>
                <c:pt idx="13">
                  <c:v>543.41300000000001</c:v>
                </c:pt>
                <c:pt idx="14">
                  <c:v>464.34100000000001</c:v>
                </c:pt>
                <c:pt idx="15">
                  <c:v>475.952</c:v>
                </c:pt>
                <c:pt idx="16">
                  <c:v>489.89499999999998</c:v>
                </c:pt>
                <c:pt idx="17">
                  <c:v>506.16699999999997</c:v>
                </c:pt>
                <c:pt idx="18">
                  <c:v>482.08</c:v>
                </c:pt>
                <c:pt idx="19">
                  <c:v>466.79199999999997</c:v>
                </c:pt>
                <c:pt idx="20">
                  <c:v>536.221</c:v>
                </c:pt>
                <c:pt idx="21">
                  <c:v>534.57399999999996</c:v>
                </c:pt>
                <c:pt idx="22">
                  <c:v>485.47500000000002</c:v>
                </c:pt>
                <c:pt idx="23">
                  <c:v>490.779</c:v>
                </c:pt>
                <c:pt idx="24">
                  <c:v>573.50699999999995</c:v>
                </c:pt>
                <c:pt idx="25">
                  <c:v>687.01300000000003</c:v>
                </c:pt>
                <c:pt idx="26">
                  <c:v>550.20299999999997</c:v>
                </c:pt>
                <c:pt idx="27">
                  <c:v>602.19500000000005</c:v>
                </c:pt>
                <c:pt idx="28">
                  <c:v>531.68100000000004</c:v>
                </c:pt>
                <c:pt idx="29">
                  <c:v>582.66800000000001</c:v>
                </c:pt>
                <c:pt idx="30">
                  <c:v>504.84100000000001</c:v>
                </c:pt>
                <c:pt idx="31">
                  <c:v>511.67200000000003</c:v>
                </c:pt>
                <c:pt idx="32">
                  <c:v>539.596</c:v>
                </c:pt>
                <c:pt idx="33">
                  <c:v>478.28300000000002</c:v>
                </c:pt>
                <c:pt idx="34">
                  <c:v>465.74700000000001</c:v>
                </c:pt>
                <c:pt idx="35">
                  <c:v>508.53800000000001</c:v>
                </c:pt>
                <c:pt idx="36">
                  <c:v>494.13299999999998</c:v>
                </c:pt>
                <c:pt idx="37">
                  <c:v>470.40800000000002</c:v>
                </c:pt>
                <c:pt idx="38">
                  <c:v>473.14</c:v>
                </c:pt>
                <c:pt idx="39">
                  <c:v>454.33600000000001</c:v>
                </c:pt>
                <c:pt idx="40">
                  <c:v>448.67099999999999</c:v>
                </c:pt>
                <c:pt idx="41">
                  <c:v>441.11700000000002</c:v>
                </c:pt>
                <c:pt idx="42">
                  <c:v>529.75199999999995</c:v>
                </c:pt>
                <c:pt idx="43">
                  <c:v>449.03300000000002</c:v>
                </c:pt>
                <c:pt idx="44">
                  <c:v>478.685</c:v>
                </c:pt>
                <c:pt idx="45">
                  <c:v>444.33199999999999</c:v>
                </c:pt>
                <c:pt idx="46">
                  <c:v>545.18100000000004</c:v>
                </c:pt>
                <c:pt idx="47">
                  <c:v>457.22899999999998</c:v>
                </c:pt>
                <c:pt idx="48">
                  <c:v>436.899</c:v>
                </c:pt>
                <c:pt idx="49">
                  <c:v>452.44799999999998</c:v>
                </c:pt>
                <c:pt idx="50">
                  <c:v>545.18100000000004</c:v>
                </c:pt>
                <c:pt idx="51">
                  <c:v>510.30599999999998</c:v>
                </c:pt>
                <c:pt idx="52">
                  <c:v>518.02</c:v>
                </c:pt>
                <c:pt idx="53">
                  <c:v>574.11</c:v>
                </c:pt>
                <c:pt idx="54">
                  <c:v>481.29599999999999</c:v>
                </c:pt>
                <c:pt idx="55">
                  <c:v>521.91700000000003</c:v>
                </c:pt>
                <c:pt idx="56">
                  <c:v>510.30599999999998</c:v>
                </c:pt>
                <c:pt idx="57">
                  <c:v>535.37699999999995</c:v>
                </c:pt>
                <c:pt idx="58">
                  <c:v>502.55099999999999</c:v>
                </c:pt>
                <c:pt idx="59">
                  <c:v>492.90800000000002</c:v>
                </c:pt>
                <c:pt idx="60">
                  <c:v>494.83699999999999</c:v>
                </c:pt>
                <c:pt idx="61">
                  <c:v>502.55099999999999</c:v>
                </c:pt>
                <c:pt idx="62">
                  <c:v>508.37700000000001</c:v>
                </c:pt>
                <c:pt idx="63">
                  <c:v>458.19299999999998</c:v>
                </c:pt>
                <c:pt idx="64">
                  <c:v>441.358</c:v>
                </c:pt>
                <c:pt idx="65">
                  <c:v>444.01</c:v>
                </c:pt>
                <c:pt idx="66">
                  <c:v>465.74700000000001</c:v>
                </c:pt>
                <c:pt idx="67">
                  <c:v>447.22500000000002</c:v>
                </c:pt>
                <c:pt idx="68">
                  <c:v>460.16199999999998</c:v>
                </c:pt>
                <c:pt idx="69">
                  <c:v>485.95699999999999</c:v>
                </c:pt>
                <c:pt idx="70">
                  <c:v>446.50099999999998</c:v>
                </c:pt>
                <c:pt idx="71">
                  <c:v>452.28699999999998</c:v>
                </c:pt>
                <c:pt idx="72">
                  <c:v>450.358</c:v>
                </c:pt>
                <c:pt idx="73">
                  <c:v>461.93</c:v>
                </c:pt>
                <c:pt idx="74">
                  <c:v>506.44799999999998</c:v>
                </c:pt>
                <c:pt idx="75">
                  <c:v>458.07299999999998</c:v>
                </c:pt>
                <c:pt idx="76">
                  <c:v>465.827</c:v>
                </c:pt>
                <c:pt idx="77">
                  <c:v>465.54599999999999</c:v>
                </c:pt>
                <c:pt idx="78">
                  <c:v>556.06899999999996</c:v>
                </c:pt>
                <c:pt idx="79">
                  <c:v>448.149</c:v>
                </c:pt>
                <c:pt idx="80">
                  <c:v>522.68100000000004</c:v>
                </c:pt>
                <c:pt idx="81">
                  <c:v>601.51199999999994</c:v>
                </c:pt>
                <c:pt idx="82">
                  <c:v>640.32500000000005</c:v>
                </c:pt>
                <c:pt idx="83">
                  <c:v>536.34199999999998</c:v>
                </c:pt>
                <c:pt idx="84">
                  <c:v>496.88600000000002</c:v>
                </c:pt>
                <c:pt idx="85">
                  <c:v>520.59100000000001</c:v>
                </c:pt>
                <c:pt idx="86">
                  <c:v>593.55600000000004</c:v>
                </c:pt>
                <c:pt idx="87">
                  <c:v>458.31400000000002</c:v>
                </c:pt>
                <c:pt idx="88">
                  <c:v>477.15800000000002</c:v>
                </c:pt>
                <c:pt idx="89">
                  <c:v>506.77</c:v>
                </c:pt>
                <c:pt idx="90">
                  <c:v>470.36799999999999</c:v>
                </c:pt>
                <c:pt idx="91">
                  <c:v>560.12800000000004</c:v>
                </c:pt>
                <c:pt idx="92">
                  <c:v>554.101</c:v>
                </c:pt>
                <c:pt idx="93">
                  <c:v>558.07799999999997</c:v>
                </c:pt>
                <c:pt idx="94">
                  <c:v>487.60399999999998</c:v>
                </c:pt>
                <c:pt idx="95">
                  <c:v>548.07399999999996</c:v>
                </c:pt>
                <c:pt idx="96">
                  <c:v>672.46799999999996</c:v>
                </c:pt>
                <c:pt idx="97">
                  <c:v>503.51499999999999</c:v>
                </c:pt>
                <c:pt idx="98">
                  <c:v>571.86</c:v>
                </c:pt>
                <c:pt idx="99">
                  <c:v>532.48400000000004</c:v>
                </c:pt>
                <c:pt idx="100">
                  <c:v>554.14099999999996</c:v>
                </c:pt>
                <c:pt idx="101">
                  <c:v>477.19799999999998</c:v>
                </c:pt>
                <c:pt idx="102">
                  <c:v>508.73899999999998</c:v>
                </c:pt>
                <c:pt idx="103">
                  <c:v>455.46100000000001</c:v>
                </c:pt>
                <c:pt idx="104">
                  <c:v>538.30999999999995</c:v>
                </c:pt>
                <c:pt idx="105">
                  <c:v>569.24800000000005</c:v>
                </c:pt>
                <c:pt idx="106">
                  <c:v>492.988</c:v>
                </c:pt>
                <c:pt idx="107">
                  <c:v>459.47899999999998</c:v>
                </c:pt>
                <c:pt idx="108">
                  <c:v>569.89099999999996</c:v>
                </c:pt>
                <c:pt idx="109">
                  <c:v>585.68100000000004</c:v>
                </c:pt>
                <c:pt idx="110">
                  <c:v>547.30999999999995</c:v>
                </c:pt>
                <c:pt idx="111">
                  <c:v>483.10399999999998</c:v>
                </c:pt>
                <c:pt idx="112">
                  <c:v>492.50599999999997</c:v>
                </c:pt>
                <c:pt idx="113">
                  <c:v>467.51499999999999</c:v>
                </c:pt>
                <c:pt idx="114">
                  <c:v>479.12700000000001</c:v>
                </c:pt>
                <c:pt idx="115">
                  <c:v>552.13199999999995</c:v>
                </c:pt>
                <c:pt idx="116">
                  <c:v>449.55500000000001</c:v>
                </c:pt>
                <c:pt idx="117">
                  <c:v>463.37599999999998</c:v>
                </c:pt>
                <c:pt idx="118">
                  <c:v>449.67500000000001</c:v>
                </c:pt>
                <c:pt idx="119">
                  <c:v>509.02</c:v>
                </c:pt>
                <c:pt idx="120">
                  <c:v>502.10899999999998</c:v>
                </c:pt>
                <c:pt idx="121">
                  <c:v>487.04199999999997</c:v>
                </c:pt>
                <c:pt idx="122">
                  <c:v>530.47500000000002</c:v>
                </c:pt>
                <c:pt idx="123">
                  <c:v>518.58199999999999</c:v>
                </c:pt>
                <c:pt idx="124">
                  <c:v>496.88600000000002</c:v>
                </c:pt>
                <c:pt idx="125">
                  <c:v>441.68</c:v>
                </c:pt>
                <c:pt idx="126">
                  <c:v>518.62300000000005</c:v>
                </c:pt>
                <c:pt idx="127">
                  <c:v>455.50099999999998</c:v>
                </c:pt>
                <c:pt idx="128">
                  <c:v>483.10399999999998</c:v>
                </c:pt>
                <c:pt idx="129">
                  <c:v>523.404</c:v>
                </c:pt>
                <c:pt idx="130">
                  <c:v>463.577</c:v>
                </c:pt>
                <c:pt idx="131">
                  <c:v>553.73900000000003</c:v>
                </c:pt>
                <c:pt idx="132">
                  <c:v>538.10900000000004</c:v>
                </c:pt>
                <c:pt idx="133">
                  <c:v>526.49800000000005</c:v>
                </c:pt>
                <c:pt idx="134">
                  <c:v>552.13199999999995</c:v>
                </c:pt>
                <c:pt idx="135">
                  <c:v>502.31</c:v>
                </c:pt>
                <c:pt idx="136">
                  <c:v>476.67599999999999</c:v>
                </c:pt>
                <c:pt idx="137">
                  <c:v>526.096</c:v>
                </c:pt>
                <c:pt idx="138">
                  <c:v>688.25800000000004</c:v>
                </c:pt>
                <c:pt idx="139">
                  <c:v>534.37300000000005</c:v>
                </c:pt>
                <c:pt idx="140">
                  <c:v>562.01599999999996</c:v>
                </c:pt>
                <c:pt idx="141">
                  <c:v>436.29599999999999</c:v>
                </c:pt>
                <c:pt idx="142">
                  <c:v>455.50099999999998</c:v>
                </c:pt>
                <c:pt idx="143">
                  <c:v>522.55999999999995</c:v>
                </c:pt>
                <c:pt idx="144">
                  <c:v>479.12700000000001</c:v>
                </c:pt>
                <c:pt idx="145">
                  <c:v>504.96199999999999</c:v>
                </c:pt>
                <c:pt idx="146">
                  <c:v>530.03300000000002</c:v>
                </c:pt>
                <c:pt idx="147">
                  <c:v>494.91699999999997</c:v>
                </c:pt>
                <c:pt idx="148">
                  <c:v>467.47500000000002</c:v>
                </c:pt>
                <c:pt idx="149">
                  <c:v>469.84500000000003</c:v>
                </c:pt>
                <c:pt idx="150">
                  <c:v>478.00200000000001</c:v>
                </c:pt>
                <c:pt idx="151">
                  <c:v>480.97500000000002</c:v>
                </c:pt>
                <c:pt idx="152">
                  <c:v>496.685</c:v>
                </c:pt>
                <c:pt idx="153">
                  <c:v>504.31900000000002</c:v>
                </c:pt>
                <c:pt idx="154">
                  <c:v>475.59100000000001</c:v>
                </c:pt>
                <c:pt idx="155">
                  <c:v>501.06400000000002</c:v>
                </c:pt>
                <c:pt idx="156">
                  <c:v>465.34500000000003</c:v>
                </c:pt>
                <c:pt idx="157">
                  <c:v>496.92599999999999</c:v>
                </c:pt>
                <c:pt idx="158">
                  <c:v>474.62700000000001</c:v>
                </c:pt>
                <c:pt idx="159">
                  <c:v>493.029</c:v>
                </c:pt>
                <c:pt idx="160">
                  <c:v>481.13600000000002</c:v>
                </c:pt>
                <c:pt idx="161">
                  <c:v>494.91699999999997</c:v>
                </c:pt>
                <c:pt idx="162">
                  <c:v>477.19799999999998</c:v>
                </c:pt>
                <c:pt idx="163">
                  <c:v>483.10399999999998</c:v>
                </c:pt>
                <c:pt idx="164">
                  <c:v>489.01100000000002</c:v>
                </c:pt>
                <c:pt idx="165">
                  <c:v>528.46600000000001</c:v>
                </c:pt>
                <c:pt idx="166">
                  <c:v>510.70699999999999</c:v>
                </c:pt>
                <c:pt idx="167">
                  <c:v>487.04199999999997</c:v>
                </c:pt>
                <c:pt idx="168">
                  <c:v>498.29199999999997</c:v>
                </c:pt>
                <c:pt idx="169">
                  <c:v>496.88600000000002</c:v>
                </c:pt>
                <c:pt idx="170">
                  <c:v>477.19799999999998</c:v>
                </c:pt>
                <c:pt idx="171">
                  <c:v>433.80500000000001</c:v>
                </c:pt>
                <c:pt idx="172">
                  <c:v>449.55500000000001</c:v>
                </c:pt>
                <c:pt idx="173">
                  <c:v>455.58199999999999</c:v>
                </c:pt>
                <c:pt idx="174">
                  <c:v>470.93</c:v>
                </c:pt>
                <c:pt idx="175">
                  <c:v>502.83199999999999</c:v>
                </c:pt>
                <c:pt idx="176">
                  <c:v>516.05100000000004</c:v>
                </c:pt>
                <c:pt idx="177">
                  <c:v>536.38199999999995</c:v>
                </c:pt>
                <c:pt idx="178">
                  <c:v>773.07600000000002</c:v>
                </c:pt>
                <c:pt idx="179">
                  <c:v>483.10399999999998</c:v>
                </c:pt>
                <c:pt idx="180">
                  <c:v>485.07299999999998</c:v>
                </c:pt>
                <c:pt idx="181">
                  <c:v>498.89499999999998</c:v>
                </c:pt>
                <c:pt idx="182">
                  <c:v>538.35</c:v>
                </c:pt>
                <c:pt idx="183">
                  <c:v>575.83699999999999</c:v>
                </c:pt>
                <c:pt idx="184">
                  <c:v>536.34199999999998</c:v>
                </c:pt>
                <c:pt idx="185">
                  <c:v>554.14099999999996</c:v>
                </c:pt>
                <c:pt idx="186">
                  <c:v>623.89200000000005</c:v>
                </c:pt>
                <c:pt idx="187">
                  <c:v>489.01100000000002</c:v>
                </c:pt>
                <c:pt idx="188">
                  <c:v>599.50300000000004</c:v>
                </c:pt>
                <c:pt idx="189">
                  <c:v>544.45799999999997</c:v>
                </c:pt>
                <c:pt idx="190">
                  <c:v>459.399</c:v>
                </c:pt>
                <c:pt idx="191">
                  <c:v>593.63699999999994</c:v>
                </c:pt>
                <c:pt idx="192">
                  <c:v>489.01100000000002</c:v>
                </c:pt>
                <c:pt idx="193">
                  <c:v>536.34199999999998</c:v>
                </c:pt>
                <c:pt idx="194">
                  <c:v>546.46699999999998</c:v>
                </c:pt>
                <c:pt idx="195">
                  <c:v>513.721</c:v>
                </c:pt>
                <c:pt idx="196">
                  <c:v>430.91199999999998</c:v>
                </c:pt>
                <c:pt idx="197">
                  <c:v>485.07299999999998</c:v>
                </c:pt>
                <c:pt idx="198">
                  <c:v>467.31400000000002</c:v>
                </c:pt>
                <c:pt idx="199">
                  <c:v>494.91699999999997</c:v>
                </c:pt>
                <c:pt idx="200">
                  <c:v>534.37300000000005</c:v>
                </c:pt>
                <c:pt idx="201">
                  <c:v>530.51599999999996</c:v>
                </c:pt>
                <c:pt idx="202">
                  <c:v>554.101</c:v>
                </c:pt>
                <c:pt idx="203">
                  <c:v>559.56500000000005</c:v>
                </c:pt>
                <c:pt idx="204">
                  <c:v>530.03300000000002</c:v>
                </c:pt>
                <c:pt idx="205">
                  <c:v>457.63099999999997</c:v>
                </c:pt>
                <c:pt idx="206">
                  <c:v>463.37599999999998</c:v>
                </c:pt>
                <c:pt idx="207">
                  <c:v>473.22</c:v>
                </c:pt>
                <c:pt idx="208">
                  <c:v>469.28300000000002</c:v>
                </c:pt>
                <c:pt idx="209">
                  <c:v>485.07299999999998</c:v>
                </c:pt>
                <c:pt idx="210">
                  <c:v>473.22</c:v>
                </c:pt>
                <c:pt idx="211">
                  <c:v>508.73899999999998</c:v>
                </c:pt>
                <c:pt idx="212">
                  <c:v>544.25699999999995</c:v>
                </c:pt>
                <c:pt idx="213">
                  <c:v>485.31400000000002</c:v>
                </c:pt>
                <c:pt idx="214">
                  <c:v>590.101</c:v>
                </c:pt>
                <c:pt idx="215">
                  <c:v>520.59100000000001</c:v>
                </c:pt>
                <c:pt idx="216">
                  <c:v>463.37599999999998</c:v>
                </c:pt>
                <c:pt idx="217">
                  <c:v>479.12700000000001</c:v>
                </c:pt>
                <c:pt idx="218">
                  <c:v>485.07299999999998</c:v>
                </c:pt>
                <c:pt idx="219">
                  <c:v>479.12700000000001</c:v>
                </c:pt>
                <c:pt idx="220">
                  <c:v>479.16699999999997</c:v>
                </c:pt>
                <c:pt idx="221">
                  <c:v>573.90899999999999</c:v>
                </c:pt>
                <c:pt idx="222">
                  <c:v>634.98099999999999</c:v>
                </c:pt>
                <c:pt idx="223">
                  <c:v>500.863</c:v>
                </c:pt>
                <c:pt idx="224">
                  <c:v>627.10599999999999</c:v>
                </c:pt>
                <c:pt idx="225">
                  <c:v>543.69399999999996</c:v>
                </c:pt>
                <c:pt idx="226">
                  <c:v>496.88600000000002</c:v>
                </c:pt>
                <c:pt idx="227">
                  <c:v>520.51099999999997</c:v>
                </c:pt>
                <c:pt idx="228">
                  <c:v>484.35</c:v>
                </c:pt>
                <c:pt idx="229">
                  <c:v>490.81900000000002</c:v>
                </c:pt>
                <c:pt idx="230">
                  <c:v>467.99700000000001</c:v>
                </c:pt>
                <c:pt idx="231">
                  <c:v>477.15800000000002</c:v>
                </c:pt>
                <c:pt idx="232">
                  <c:v>506.77</c:v>
                </c:pt>
                <c:pt idx="233">
                  <c:v>526.49800000000005</c:v>
                </c:pt>
                <c:pt idx="234">
                  <c:v>522.6</c:v>
                </c:pt>
                <c:pt idx="235">
                  <c:v>516.61400000000003</c:v>
                </c:pt>
                <c:pt idx="236">
                  <c:v>489.01100000000002</c:v>
                </c:pt>
                <c:pt idx="237">
                  <c:v>583.71299999999997</c:v>
                </c:pt>
                <c:pt idx="238">
                  <c:v>556.27</c:v>
                </c:pt>
                <c:pt idx="239">
                  <c:v>504.80099999999999</c:v>
                </c:pt>
                <c:pt idx="240">
                  <c:v>433.76499999999999</c:v>
                </c:pt>
                <c:pt idx="241">
                  <c:v>487.04199999999997</c:v>
                </c:pt>
                <c:pt idx="242">
                  <c:v>489.01100000000002</c:v>
                </c:pt>
                <c:pt idx="243">
                  <c:v>510.70699999999999</c:v>
                </c:pt>
                <c:pt idx="244">
                  <c:v>502.39</c:v>
                </c:pt>
                <c:pt idx="245">
                  <c:v>466.59100000000001</c:v>
                </c:pt>
                <c:pt idx="246">
                  <c:v>558.31899999999996</c:v>
                </c:pt>
                <c:pt idx="247">
                  <c:v>487.04199999999997</c:v>
                </c:pt>
                <c:pt idx="248">
                  <c:v>560.08699999999999</c:v>
                </c:pt>
                <c:pt idx="249">
                  <c:v>544.25699999999995</c:v>
                </c:pt>
                <c:pt idx="250">
                  <c:v>439.67099999999999</c:v>
                </c:pt>
                <c:pt idx="251">
                  <c:v>489.01100000000002</c:v>
                </c:pt>
                <c:pt idx="252">
                  <c:v>467.31400000000002</c:v>
                </c:pt>
                <c:pt idx="253">
                  <c:v>585.19899999999996</c:v>
                </c:pt>
                <c:pt idx="254">
                  <c:v>431.83600000000001</c:v>
                </c:pt>
                <c:pt idx="255">
                  <c:v>461.40800000000002</c:v>
                </c:pt>
                <c:pt idx="256">
                  <c:v>441.68</c:v>
                </c:pt>
                <c:pt idx="257">
                  <c:v>453.49200000000002</c:v>
                </c:pt>
                <c:pt idx="258">
                  <c:v>451.524</c:v>
                </c:pt>
                <c:pt idx="259">
                  <c:v>510.70699999999999</c:v>
                </c:pt>
                <c:pt idx="260">
                  <c:v>484.75200000000001</c:v>
                </c:pt>
                <c:pt idx="261">
                  <c:v>486.399</c:v>
                </c:pt>
                <c:pt idx="262">
                  <c:v>502.27</c:v>
                </c:pt>
                <c:pt idx="263">
                  <c:v>502.83199999999999</c:v>
                </c:pt>
                <c:pt idx="264">
                  <c:v>516.05100000000004</c:v>
                </c:pt>
                <c:pt idx="265">
                  <c:v>453.53300000000002</c:v>
                </c:pt>
                <c:pt idx="266">
                  <c:v>518.86400000000003</c:v>
                </c:pt>
                <c:pt idx="267">
                  <c:v>532.404</c:v>
                </c:pt>
                <c:pt idx="268">
                  <c:v>520.59100000000001</c:v>
                </c:pt>
                <c:pt idx="269">
                  <c:v>485.07299999999998</c:v>
                </c:pt>
                <c:pt idx="270">
                  <c:v>449.59500000000003</c:v>
                </c:pt>
                <c:pt idx="271">
                  <c:v>457.47</c:v>
                </c:pt>
                <c:pt idx="272">
                  <c:v>469.32299999999998</c:v>
                </c:pt>
                <c:pt idx="273">
                  <c:v>508.45699999999999</c:v>
                </c:pt>
                <c:pt idx="274">
                  <c:v>522.6</c:v>
                </c:pt>
                <c:pt idx="275">
                  <c:v>497.68900000000002</c:v>
                </c:pt>
                <c:pt idx="276">
                  <c:v>528.58699999999999</c:v>
                </c:pt>
                <c:pt idx="277">
                  <c:v>499.05500000000001</c:v>
                </c:pt>
                <c:pt idx="278">
                  <c:v>487.80500000000001</c:v>
                </c:pt>
                <c:pt idx="279">
                  <c:v>481.13600000000002</c:v>
                </c:pt>
                <c:pt idx="280">
                  <c:v>563.98500000000001</c:v>
                </c:pt>
                <c:pt idx="281">
                  <c:v>633.01199999999994</c:v>
                </c:pt>
                <c:pt idx="282">
                  <c:v>427.858</c:v>
                </c:pt>
                <c:pt idx="283">
                  <c:v>562.01599999999996</c:v>
                </c:pt>
                <c:pt idx="284">
                  <c:v>491.02</c:v>
                </c:pt>
                <c:pt idx="285">
                  <c:v>465.34500000000003</c:v>
                </c:pt>
                <c:pt idx="286">
                  <c:v>464.26</c:v>
                </c:pt>
                <c:pt idx="287">
                  <c:v>500.42200000000003</c:v>
                </c:pt>
                <c:pt idx="288">
                  <c:v>557.154</c:v>
                </c:pt>
                <c:pt idx="289">
                  <c:v>494.87700000000001</c:v>
                </c:pt>
                <c:pt idx="290">
                  <c:v>480.25200000000001</c:v>
                </c:pt>
                <c:pt idx="291">
                  <c:v>561.21199999999999</c:v>
                </c:pt>
                <c:pt idx="292">
                  <c:v>544.25699999999995</c:v>
                </c:pt>
                <c:pt idx="293">
                  <c:v>566.51599999999996</c:v>
                </c:pt>
                <c:pt idx="294">
                  <c:v>536.54200000000003</c:v>
                </c:pt>
                <c:pt idx="295">
                  <c:v>567.80200000000002</c:v>
                </c:pt>
                <c:pt idx="296">
                  <c:v>487.04199999999997</c:v>
                </c:pt>
                <c:pt idx="297">
                  <c:v>599.50300000000004</c:v>
                </c:pt>
                <c:pt idx="298">
                  <c:v>524.08699999999999</c:v>
                </c:pt>
                <c:pt idx="299">
                  <c:v>469.28300000000002</c:v>
                </c:pt>
                <c:pt idx="300">
                  <c:v>471.25200000000001</c:v>
                </c:pt>
                <c:pt idx="301">
                  <c:v>583.71299999999997</c:v>
                </c:pt>
                <c:pt idx="302">
                  <c:v>526.05600000000004</c:v>
                </c:pt>
                <c:pt idx="303">
                  <c:v>524.529</c:v>
                </c:pt>
                <c:pt idx="304">
                  <c:v>633.01199999999994</c:v>
                </c:pt>
                <c:pt idx="305">
                  <c:v>522.6</c:v>
                </c:pt>
                <c:pt idx="306">
                  <c:v>552.25199999999995</c:v>
                </c:pt>
                <c:pt idx="307">
                  <c:v>453.01</c:v>
                </c:pt>
                <c:pt idx="308">
                  <c:v>487.92599999999999</c:v>
                </c:pt>
                <c:pt idx="309">
                  <c:v>474.74700000000001</c:v>
                </c:pt>
                <c:pt idx="310">
                  <c:v>525.21199999999999</c:v>
                </c:pt>
                <c:pt idx="311">
                  <c:v>473.62200000000001</c:v>
                </c:pt>
                <c:pt idx="312">
                  <c:v>511.10899999999998</c:v>
                </c:pt>
                <c:pt idx="313">
                  <c:v>487.363</c:v>
                </c:pt>
                <c:pt idx="314">
                  <c:v>537.74800000000005</c:v>
                </c:pt>
                <c:pt idx="315">
                  <c:v>489.01100000000002</c:v>
                </c:pt>
                <c:pt idx="316">
                  <c:v>491.02</c:v>
                </c:pt>
                <c:pt idx="317">
                  <c:v>470.08600000000001</c:v>
                </c:pt>
                <c:pt idx="318">
                  <c:v>506.77</c:v>
                </c:pt>
                <c:pt idx="319">
                  <c:v>640.92700000000002</c:v>
                </c:pt>
                <c:pt idx="320">
                  <c:v>465.34500000000003</c:v>
                </c:pt>
                <c:pt idx="321">
                  <c:v>497.36799999999999</c:v>
                </c:pt>
                <c:pt idx="322">
                  <c:v>587.24800000000005</c:v>
                </c:pt>
                <c:pt idx="323">
                  <c:v>463.37599999999998</c:v>
                </c:pt>
                <c:pt idx="324">
                  <c:v>531.92200000000003</c:v>
                </c:pt>
                <c:pt idx="325">
                  <c:v>485.15300000000002</c:v>
                </c:pt>
                <c:pt idx="326">
                  <c:v>506.77</c:v>
                </c:pt>
                <c:pt idx="327">
                  <c:v>491.54199999999997</c:v>
                </c:pt>
                <c:pt idx="328">
                  <c:v>525.21199999999999</c:v>
                </c:pt>
                <c:pt idx="329">
                  <c:v>463.37599999999998</c:v>
                </c:pt>
                <c:pt idx="330">
                  <c:v>442.041</c:v>
                </c:pt>
                <c:pt idx="331">
                  <c:v>468.72</c:v>
                </c:pt>
                <c:pt idx="332">
                  <c:v>459.399</c:v>
                </c:pt>
                <c:pt idx="333">
                  <c:v>461.40800000000002</c:v>
                </c:pt>
                <c:pt idx="334">
                  <c:v>441.19799999999998</c:v>
                </c:pt>
                <c:pt idx="335">
                  <c:v>514.72500000000002</c:v>
                </c:pt>
                <c:pt idx="336">
                  <c:v>479.16699999999997</c:v>
                </c:pt>
                <c:pt idx="337">
                  <c:v>483.10399999999998</c:v>
                </c:pt>
                <c:pt idx="338">
                  <c:v>546.226</c:v>
                </c:pt>
                <c:pt idx="339">
                  <c:v>498.85500000000002</c:v>
                </c:pt>
                <c:pt idx="340">
                  <c:v>658.08399999999995</c:v>
                </c:pt>
                <c:pt idx="341">
                  <c:v>597.53399999999999</c:v>
                </c:pt>
                <c:pt idx="342">
                  <c:v>491.06</c:v>
                </c:pt>
                <c:pt idx="343">
                  <c:v>552.13199999999995</c:v>
                </c:pt>
                <c:pt idx="344">
                  <c:v>668.53</c:v>
                </c:pt>
                <c:pt idx="345">
                  <c:v>638.95899999999995</c:v>
                </c:pt>
                <c:pt idx="346">
                  <c:v>569.89099999999996</c:v>
                </c:pt>
                <c:pt idx="347">
                  <c:v>517.01499999999999</c:v>
                </c:pt>
                <c:pt idx="348">
                  <c:v>533.60900000000004</c:v>
                </c:pt>
                <c:pt idx="349">
                  <c:v>490.93900000000002</c:v>
                </c:pt>
                <c:pt idx="350">
                  <c:v>464.14</c:v>
                </c:pt>
                <c:pt idx="351">
                  <c:v>427.33600000000001</c:v>
                </c:pt>
                <c:pt idx="352">
                  <c:v>460.363</c:v>
                </c:pt>
                <c:pt idx="353">
                  <c:v>583.23</c:v>
                </c:pt>
                <c:pt idx="354">
                  <c:v>597.57399999999996</c:v>
                </c:pt>
                <c:pt idx="355">
                  <c:v>552.13199999999995</c:v>
                </c:pt>
                <c:pt idx="356">
                  <c:v>526.49800000000005</c:v>
                </c:pt>
                <c:pt idx="357">
                  <c:v>477.88099999999997</c:v>
                </c:pt>
                <c:pt idx="358">
                  <c:v>461.40800000000002</c:v>
                </c:pt>
                <c:pt idx="359">
                  <c:v>481.738</c:v>
                </c:pt>
                <c:pt idx="360">
                  <c:v>496.24299999999999</c:v>
                </c:pt>
                <c:pt idx="361">
                  <c:v>457.43</c:v>
                </c:pt>
                <c:pt idx="362">
                  <c:v>512.71600000000001</c:v>
                </c:pt>
                <c:pt idx="363">
                  <c:v>481.17599999999999</c:v>
                </c:pt>
                <c:pt idx="364">
                  <c:v>520.35</c:v>
                </c:pt>
                <c:pt idx="365">
                  <c:v>468.15800000000002</c:v>
                </c:pt>
                <c:pt idx="366">
                  <c:v>498.17099999999999</c:v>
                </c:pt>
                <c:pt idx="367">
                  <c:v>480.21100000000001</c:v>
                </c:pt>
                <c:pt idx="368">
                  <c:v>469.32299999999998</c:v>
                </c:pt>
                <c:pt idx="369">
                  <c:v>496.92599999999999</c:v>
                </c:pt>
                <c:pt idx="370">
                  <c:v>478.524</c:v>
                </c:pt>
                <c:pt idx="371">
                  <c:v>502.83199999999999</c:v>
                </c:pt>
                <c:pt idx="372">
                  <c:v>494.95699999999999</c:v>
                </c:pt>
                <c:pt idx="373">
                  <c:v>485.07299999999998</c:v>
                </c:pt>
                <c:pt idx="374">
                  <c:v>536.38199999999995</c:v>
                </c:pt>
                <c:pt idx="375">
                  <c:v>558.11900000000003</c:v>
                </c:pt>
                <c:pt idx="376">
                  <c:v>524.56899999999996</c:v>
                </c:pt>
                <c:pt idx="377">
                  <c:v>466.63099999999997</c:v>
                </c:pt>
                <c:pt idx="378">
                  <c:v>518.58199999999999</c:v>
                </c:pt>
                <c:pt idx="379">
                  <c:v>483.10399999999998</c:v>
                </c:pt>
                <c:pt idx="380">
                  <c:v>516.69399999999996</c:v>
                </c:pt>
                <c:pt idx="381">
                  <c:v>504.80099999999999</c:v>
                </c:pt>
                <c:pt idx="382">
                  <c:v>475.952</c:v>
                </c:pt>
                <c:pt idx="383">
                  <c:v>477.19799999999998</c:v>
                </c:pt>
                <c:pt idx="384">
                  <c:v>512.75599999999997</c:v>
                </c:pt>
                <c:pt idx="385">
                  <c:v>443.68900000000002</c:v>
                </c:pt>
                <c:pt idx="386">
                  <c:v>481.13600000000002</c:v>
                </c:pt>
                <c:pt idx="387">
                  <c:v>475.22899999999998</c:v>
                </c:pt>
                <c:pt idx="388">
                  <c:v>567.92200000000003</c:v>
                </c:pt>
                <c:pt idx="389">
                  <c:v>492.94799999999998</c:v>
                </c:pt>
                <c:pt idx="390">
                  <c:v>547.39099999999996</c:v>
                </c:pt>
                <c:pt idx="391">
                  <c:v>524.89099999999996</c:v>
                </c:pt>
                <c:pt idx="392">
                  <c:v>552.13199999999995</c:v>
                </c:pt>
                <c:pt idx="393">
                  <c:v>490.97899999999998</c:v>
                </c:pt>
                <c:pt idx="394">
                  <c:v>435.733</c:v>
                </c:pt>
                <c:pt idx="395">
                  <c:v>498.89499999999998</c:v>
                </c:pt>
                <c:pt idx="396">
                  <c:v>514.92600000000004</c:v>
                </c:pt>
                <c:pt idx="397">
                  <c:v>485.23399999999998</c:v>
                </c:pt>
                <c:pt idx="398">
                  <c:v>449.87599999999998</c:v>
                </c:pt>
                <c:pt idx="399">
                  <c:v>469.28300000000002</c:v>
                </c:pt>
                <c:pt idx="400">
                  <c:v>469.32299999999998</c:v>
                </c:pt>
                <c:pt idx="401">
                  <c:v>511.87299999999999</c:v>
                </c:pt>
                <c:pt idx="402">
                  <c:v>602.83799999999997</c:v>
                </c:pt>
                <c:pt idx="403">
                  <c:v>483.10399999999998</c:v>
                </c:pt>
                <c:pt idx="404">
                  <c:v>479.12700000000001</c:v>
                </c:pt>
                <c:pt idx="405">
                  <c:v>466.63099999999997</c:v>
                </c:pt>
                <c:pt idx="406">
                  <c:v>464.702</c:v>
                </c:pt>
                <c:pt idx="407">
                  <c:v>525.45299999999997</c:v>
                </c:pt>
                <c:pt idx="408">
                  <c:v>437.74200000000002</c:v>
                </c:pt>
                <c:pt idx="409">
                  <c:v>502.99299999999999</c:v>
                </c:pt>
                <c:pt idx="410">
                  <c:v>510.70699999999999</c:v>
                </c:pt>
                <c:pt idx="411">
                  <c:v>503.435</c:v>
                </c:pt>
                <c:pt idx="412">
                  <c:v>471.81400000000002</c:v>
                </c:pt>
                <c:pt idx="413">
                  <c:v>444.13099999999997</c:v>
                </c:pt>
                <c:pt idx="414">
                  <c:v>454.29599999999999</c:v>
                </c:pt>
                <c:pt idx="415">
                  <c:v>467.03300000000002</c:v>
                </c:pt>
                <c:pt idx="416">
                  <c:v>502.83199999999999</c:v>
                </c:pt>
                <c:pt idx="417">
                  <c:v>585.52099999999996</c:v>
                </c:pt>
                <c:pt idx="418">
                  <c:v>495.84100000000001</c:v>
                </c:pt>
                <c:pt idx="419">
                  <c:v>469.00200000000001</c:v>
                </c:pt>
                <c:pt idx="420">
                  <c:v>466.63099999999997</c:v>
                </c:pt>
                <c:pt idx="421">
                  <c:v>476.19400000000002</c:v>
                </c:pt>
                <c:pt idx="422">
                  <c:v>533.69000000000005</c:v>
                </c:pt>
                <c:pt idx="423">
                  <c:v>648.84299999999996</c:v>
                </c:pt>
                <c:pt idx="424">
                  <c:v>524.12699999999995</c:v>
                </c:pt>
                <c:pt idx="425">
                  <c:v>481.01499999999999</c:v>
                </c:pt>
                <c:pt idx="426">
                  <c:v>464.22</c:v>
                </c:pt>
                <c:pt idx="427">
                  <c:v>540.88199999999995</c:v>
                </c:pt>
                <c:pt idx="428">
                  <c:v>488.20699999999999</c:v>
                </c:pt>
                <c:pt idx="429">
                  <c:v>548.11400000000003</c:v>
                </c:pt>
                <c:pt idx="430">
                  <c:v>489.21199999999999</c:v>
                </c:pt>
                <c:pt idx="431">
                  <c:v>479.32799999999997</c:v>
                </c:pt>
                <c:pt idx="432">
                  <c:v>476.51499999999999</c:v>
                </c:pt>
                <c:pt idx="433">
                  <c:v>498.45299999999997</c:v>
                </c:pt>
                <c:pt idx="434">
                  <c:v>512.51499999999999</c:v>
                </c:pt>
                <c:pt idx="435">
                  <c:v>493.43</c:v>
                </c:pt>
                <c:pt idx="436">
                  <c:v>488.28699999999998</c:v>
                </c:pt>
                <c:pt idx="437">
                  <c:v>476.35399999999998</c:v>
                </c:pt>
                <c:pt idx="438">
                  <c:v>469.00200000000001</c:v>
                </c:pt>
                <c:pt idx="439">
                  <c:v>490.57799999999997</c:v>
                </c:pt>
                <c:pt idx="440">
                  <c:v>459.47899999999998</c:v>
                </c:pt>
                <c:pt idx="441">
                  <c:v>478.60399999999998</c:v>
                </c:pt>
                <c:pt idx="442">
                  <c:v>548.23500000000001</c:v>
                </c:pt>
                <c:pt idx="443">
                  <c:v>485.79599999999999</c:v>
                </c:pt>
                <c:pt idx="444">
                  <c:v>464.22</c:v>
                </c:pt>
                <c:pt idx="445">
                  <c:v>554.54300000000001</c:v>
                </c:pt>
                <c:pt idx="446">
                  <c:v>471.41199999999998</c:v>
                </c:pt>
                <c:pt idx="447">
                  <c:v>500.62200000000001</c:v>
                </c:pt>
                <c:pt idx="448">
                  <c:v>495.35899999999998</c:v>
                </c:pt>
                <c:pt idx="449">
                  <c:v>476.23399999999998</c:v>
                </c:pt>
                <c:pt idx="450">
                  <c:v>480.97500000000002</c:v>
                </c:pt>
                <c:pt idx="451">
                  <c:v>478.72500000000002</c:v>
                </c:pt>
                <c:pt idx="452">
                  <c:v>552.85500000000002</c:v>
                </c:pt>
                <c:pt idx="453">
                  <c:v>481.01499999999999</c:v>
                </c:pt>
                <c:pt idx="454">
                  <c:v>495.64</c:v>
                </c:pt>
                <c:pt idx="455">
                  <c:v>466.47</c:v>
                </c:pt>
                <c:pt idx="456">
                  <c:v>492.988</c:v>
                </c:pt>
                <c:pt idx="457">
                  <c:v>531.31899999999996</c:v>
                </c:pt>
                <c:pt idx="458">
                  <c:v>473.82299999999998</c:v>
                </c:pt>
                <c:pt idx="459">
                  <c:v>530.596</c:v>
                </c:pt>
                <c:pt idx="460">
                  <c:v>466.63099999999997</c:v>
                </c:pt>
                <c:pt idx="461">
                  <c:v>495.399</c:v>
                </c:pt>
                <c:pt idx="462">
                  <c:v>483.42599999999999</c:v>
                </c:pt>
                <c:pt idx="463">
                  <c:v>488.20699999999999</c:v>
                </c:pt>
                <c:pt idx="464">
                  <c:v>457.02800000000002</c:v>
                </c:pt>
                <c:pt idx="465">
                  <c:v>464.26</c:v>
                </c:pt>
                <c:pt idx="466">
                  <c:v>502.55099999999999</c:v>
                </c:pt>
                <c:pt idx="467">
                  <c:v>459.6</c:v>
                </c:pt>
                <c:pt idx="468">
                  <c:v>466.67099999999999</c:v>
                </c:pt>
                <c:pt idx="469">
                  <c:v>480.97500000000002</c:v>
                </c:pt>
                <c:pt idx="470">
                  <c:v>484.59100000000001</c:v>
                </c:pt>
                <c:pt idx="471">
                  <c:v>461.85</c:v>
                </c:pt>
                <c:pt idx="472">
                  <c:v>451.76499999999999</c:v>
                </c:pt>
                <c:pt idx="473">
                  <c:v>449.83600000000001</c:v>
                </c:pt>
                <c:pt idx="474">
                  <c:v>509.78300000000002</c:v>
                </c:pt>
                <c:pt idx="475">
                  <c:v>517.01499999999999</c:v>
                </c:pt>
                <c:pt idx="476">
                  <c:v>493.99299999999999</c:v>
                </c:pt>
                <c:pt idx="477">
                  <c:v>493.43</c:v>
                </c:pt>
                <c:pt idx="478">
                  <c:v>535.57799999999997</c:v>
                </c:pt>
                <c:pt idx="479">
                  <c:v>495.399</c:v>
                </c:pt>
                <c:pt idx="480">
                  <c:v>502.55099999999999</c:v>
                </c:pt>
                <c:pt idx="481">
                  <c:v>483.38600000000002</c:v>
                </c:pt>
                <c:pt idx="482">
                  <c:v>509.82299999999998</c:v>
                </c:pt>
                <c:pt idx="483">
                  <c:v>507.45299999999997</c:v>
                </c:pt>
                <c:pt idx="484">
                  <c:v>463.738</c:v>
                </c:pt>
                <c:pt idx="485">
                  <c:v>534.13199999999995</c:v>
                </c:pt>
                <c:pt idx="486">
                  <c:v>500.02</c:v>
                </c:pt>
                <c:pt idx="487">
                  <c:v>501.30500000000001</c:v>
                </c:pt>
                <c:pt idx="488">
                  <c:v>458.274</c:v>
                </c:pt>
                <c:pt idx="489">
                  <c:v>474.86799999999999</c:v>
                </c:pt>
                <c:pt idx="490">
                  <c:v>491.62200000000001</c:v>
                </c:pt>
                <c:pt idx="491">
                  <c:v>471.53300000000002</c:v>
                </c:pt>
                <c:pt idx="492">
                  <c:v>464.26</c:v>
                </c:pt>
                <c:pt idx="493">
                  <c:v>454.61700000000002</c:v>
                </c:pt>
                <c:pt idx="494">
                  <c:v>548.91800000000001</c:v>
                </c:pt>
                <c:pt idx="495">
                  <c:v>526.53800000000001</c:v>
                </c:pt>
                <c:pt idx="496">
                  <c:v>533.73</c:v>
                </c:pt>
                <c:pt idx="497">
                  <c:v>471.41199999999998</c:v>
                </c:pt>
                <c:pt idx="498">
                  <c:v>440.31400000000002</c:v>
                </c:pt>
                <c:pt idx="499">
                  <c:v>497.77</c:v>
                </c:pt>
                <c:pt idx="500">
                  <c:v>483.42599999999999</c:v>
                </c:pt>
                <c:pt idx="501">
                  <c:v>514.64499999999998</c:v>
                </c:pt>
                <c:pt idx="502">
                  <c:v>474.34500000000003</c:v>
                </c:pt>
                <c:pt idx="503">
                  <c:v>483.82799999999997</c:v>
                </c:pt>
                <c:pt idx="504">
                  <c:v>526.49800000000005</c:v>
                </c:pt>
                <c:pt idx="505">
                  <c:v>590.101</c:v>
                </c:pt>
                <c:pt idx="506">
                  <c:v>471.41199999999998</c:v>
                </c:pt>
                <c:pt idx="507">
                  <c:v>488.08699999999999</c:v>
                </c:pt>
                <c:pt idx="508">
                  <c:v>480.81400000000002</c:v>
                </c:pt>
                <c:pt idx="509">
                  <c:v>483.42599999999999</c:v>
                </c:pt>
                <c:pt idx="510">
                  <c:v>464.26</c:v>
                </c:pt>
                <c:pt idx="511">
                  <c:v>509.14</c:v>
                </c:pt>
                <c:pt idx="512">
                  <c:v>486.279</c:v>
                </c:pt>
                <c:pt idx="513">
                  <c:v>497.24700000000001</c:v>
                </c:pt>
                <c:pt idx="514">
                  <c:v>505.16300000000001</c:v>
                </c:pt>
                <c:pt idx="515">
                  <c:v>497.77</c:v>
                </c:pt>
                <c:pt idx="516">
                  <c:v>490.57799999999997</c:v>
                </c:pt>
                <c:pt idx="517">
                  <c:v>469.04199999999997</c:v>
                </c:pt>
                <c:pt idx="518">
                  <c:v>495.35899999999998</c:v>
                </c:pt>
                <c:pt idx="519">
                  <c:v>471.452</c:v>
                </c:pt>
                <c:pt idx="520">
                  <c:v>447.46600000000001</c:v>
                </c:pt>
                <c:pt idx="521">
                  <c:v>480.97500000000002</c:v>
                </c:pt>
                <c:pt idx="522">
                  <c:v>478.60399999999998</c:v>
                </c:pt>
                <c:pt idx="523">
                  <c:v>538.51099999999997</c:v>
                </c:pt>
                <c:pt idx="524">
                  <c:v>493.06900000000002</c:v>
                </c:pt>
                <c:pt idx="525">
                  <c:v>457.43</c:v>
                </c:pt>
                <c:pt idx="526">
                  <c:v>461.85</c:v>
                </c:pt>
                <c:pt idx="527">
                  <c:v>495.47899999999998</c:v>
                </c:pt>
                <c:pt idx="528">
                  <c:v>454.61700000000002</c:v>
                </c:pt>
                <c:pt idx="529">
                  <c:v>445.05500000000001</c:v>
                </c:pt>
                <c:pt idx="530">
                  <c:v>483.38600000000002</c:v>
                </c:pt>
                <c:pt idx="531">
                  <c:v>473.78300000000002</c:v>
                </c:pt>
                <c:pt idx="532">
                  <c:v>497.77</c:v>
                </c:pt>
                <c:pt idx="533">
                  <c:v>492.988</c:v>
                </c:pt>
                <c:pt idx="534">
                  <c:v>480.97500000000002</c:v>
                </c:pt>
                <c:pt idx="535">
                  <c:v>500.14</c:v>
                </c:pt>
                <c:pt idx="536">
                  <c:v>473.78300000000002</c:v>
                </c:pt>
                <c:pt idx="537">
                  <c:v>483.38600000000002</c:v>
                </c:pt>
                <c:pt idx="538">
                  <c:v>490.57799999999997</c:v>
                </c:pt>
                <c:pt idx="539">
                  <c:v>502.55099999999999</c:v>
                </c:pt>
                <c:pt idx="540">
                  <c:v>516.93499999999995</c:v>
                </c:pt>
                <c:pt idx="541">
                  <c:v>486.68</c:v>
                </c:pt>
                <c:pt idx="542">
                  <c:v>464.26</c:v>
                </c:pt>
                <c:pt idx="543">
                  <c:v>478.64400000000001</c:v>
                </c:pt>
                <c:pt idx="544">
                  <c:v>475.51100000000002</c:v>
                </c:pt>
                <c:pt idx="545">
                  <c:v>469.76499999999999</c:v>
                </c:pt>
                <c:pt idx="546">
                  <c:v>492.988</c:v>
                </c:pt>
                <c:pt idx="547">
                  <c:v>478.60399999999998</c:v>
                </c:pt>
                <c:pt idx="548">
                  <c:v>464.22</c:v>
                </c:pt>
                <c:pt idx="549">
                  <c:v>490.61799999999999</c:v>
                </c:pt>
                <c:pt idx="550">
                  <c:v>488.20699999999999</c:v>
                </c:pt>
                <c:pt idx="551">
                  <c:v>623.20899999999995</c:v>
                </c:pt>
                <c:pt idx="552">
                  <c:v>674.35599999999999</c:v>
                </c:pt>
                <c:pt idx="553">
                  <c:v>639.11900000000003</c:v>
                </c:pt>
                <c:pt idx="554">
                  <c:v>552.89499999999998</c:v>
                </c:pt>
                <c:pt idx="555">
                  <c:v>541.08299999999997</c:v>
                </c:pt>
                <c:pt idx="556">
                  <c:v>567.23900000000003</c:v>
                </c:pt>
                <c:pt idx="557">
                  <c:v>597.69500000000005</c:v>
                </c:pt>
                <c:pt idx="558">
                  <c:v>478.64400000000001</c:v>
                </c:pt>
                <c:pt idx="559">
                  <c:v>518.62300000000005</c:v>
                </c:pt>
                <c:pt idx="560">
                  <c:v>514.524</c:v>
                </c:pt>
                <c:pt idx="561">
                  <c:v>592.87300000000005</c:v>
                </c:pt>
                <c:pt idx="562">
                  <c:v>490.21600000000001</c:v>
                </c:pt>
                <c:pt idx="563">
                  <c:v>471.452</c:v>
                </c:pt>
                <c:pt idx="564">
                  <c:v>483.42599999999999</c:v>
                </c:pt>
                <c:pt idx="565">
                  <c:v>538.51099999999997</c:v>
                </c:pt>
                <c:pt idx="566">
                  <c:v>572.221</c:v>
                </c:pt>
                <c:pt idx="567">
                  <c:v>471.53300000000002</c:v>
                </c:pt>
                <c:pt idx="568">
                  <c:v>536.18100000000004</c:v>
                </c:pt>
                <c:pt idx="569">
                  <c:v>526.61800000000005</c:v>
                </c:pt>
                <c:pt idx="570">
                  <c:v>488.20699999999999</c:v>
                </c:pt>
                <c:pt idx="571">
                  <c:v>560.20799999999997</c:v>
                </c:pt>
                <c:pt idx="572">
                  <c:v>485.79599999999999</c:v>
                </c:pt>
                <c:pt idx="573">
                  <c:v>473.94400000000002</c:v>
                </c:pt>
                <c:pt idx="574">
                  <c:v>514.92600000000004</c:v>
                </c:pt>
                <c:pt idx="575">
                  <c:v>477.43900000000002</c:v>
                </c:pt>
                <c:pt idx="576">
                  <c:v>527.86400000000003</c:v>
                </c:pt>
                <c:pt idx="577">
                  <c:v>459.6</c:v>
                </c:pt>
                <c:pt idx="578">
                  <c:v>543.37300000000005</c:v>
                </c:pt>
                <c:pt idx="579">
                  <c:v>545.66300000000001</c:v>
                </c:pt>
                <c:pt idx="580">
                  <c:v>478.60399999999998</c:v>
                </c:pt>
                <c:pt idx="581">
                  <c:v>552.73500000000001</c:v>
                </c:pt>
                <c:pt idx="582">
                  <c:v>481.65800000000002</c:v>
                </c:pt>
                <c:pt idx="583">
                  <c:v>527.1</c:v>
                </c:pt>
                <c:pt idx="584">
                  <c:v>497.20699999999999</c:v>
                </c:pt>
                <c:pt idx="585">
                  <c:v>497.89</c:v>
                </c:pt>
                <c:pt idx="586">
                  <c:v>501.10500000000002</c:v>
                </c:pt>
                <c:pt idx="587">
                  <c:v>500.18</c:v>
                </c:pt>
                <c:pt idx="588">
                  <c:v>507.45299999999997</c:v>
                </c:pt>
                <c:pt idx="589">
                  <c:v>502.55099999999999</c:v>
                </c:pt>
                <c:pt idx="590">
                  <c:v>509.78300000000002</c:v>
                </c:pt>
                <c:pt idx="591">
                  <c:v>490.81900000000002</c:v>
                </c:pt>
                <c:pt idx="592">
                  <c:v>481.17599999999999</c:v>
                </c:pt>
                <c:pt idx="593">
                  <c:v>526.53800000000001</c:v>
                </c:pt>
                <c:pt idx="594">
                  <c:v>521.23400000000004</c:v>
                </c:pt>
                <c:pt idx="595">
                  <c:v>471.53300000000002</c:v>
                </c:pt>
                <c:pt idx="596">
                  <c:v>474.30500000000001</c:v>
                </c:pt>
                <c:pt idx="597">
                  <c:v>527.30100000000004</c:v>
                </c:pt>
                <c:pt idx="598">
                  <c:v>469.60399999999998</c:v>
                </c:pt>
                <c:pt idx="599">
                  <c:v>497.89</c:v>
                </c:pt>
                <c:pt idx="600">
                  <c:v>462.85399999999998</c:v>
                </c:pt>
                <c:pt idx="601">
                  <c:v>457.71100000000001</c:v>
                </c:pt>
                <c:pt idx="602">
                  <c:v>451.08199999999999</c:v>
                </c:pt>
                <c:pt idx="603">
                  <c:v>506.00599999999997</c:v>
                </c:pt>
                <c:pt idx="604">
                  <c:v>513.11800000000005</c:v>
                </c:pt>
                <c:pt idx="605">
                  <c:v>471.97500000000002</c:v>
                </c:pt>
                <c:pt idx="606">
                  <c:v>497.60899999999998</c:v>
                </c:pt>
                <c:pt idx="607">
                  <c:v>503.31400000000002</c:v>
                </c:pt>
                <c:pt idx="608">
                  <c:v>498.13099999999997</c:v>
                </c:pt>
                <c:pt idx="609">
                  <c:v>490.69799999999998</c:v>
                </c:pt>
                <c:pt idx="610">
                  <c:v>492.988</c:v>
                </c:pt>
                <c:pt idx="611">
                  <c:v>497.44799999999998</c:v>
                </c:pt>
                <c:pt idx="612">
                  <c:v>484.39</c:v>
                </c:pt>
                <c:pt idx="613">
                  <c:v>478.24299999999999</c:v>
                </c:pt>
                <c:pt idx="614">
                  <c:v>476.75599999999997</c:v>
                </c:pt>
                <c:pt idx="615">
                  <c:v>524.12699999999995</c:v>
                </c:pt>
                <c:pt idx="616">
                  <c:v>502.59100000000001</c:v>
                </c:pt>
                <c:pt idx="617">
                  <c:v>476.95699999999999</c:v>
                </c:pt>
                <c:pt idx="618">
                  <c:v>474.62700000000001</c:v>
                </c:pt>
                <c:pt idx="619">
                  <c:v>485.39499999999998</c:v>
                </c:pt>
                <c:pt idx="620">
                  <c:v>624.25300000000004</c:v>
                </c:pt>
                <c:pt idx="621">
                  <c:v>521.79700000000003</c:v>
                </c:pt>
                <c:pt idx="622">
                  <c:v>575.154</c:v>
                </c:pt>
                <c:pt idx="623">
                  <c:v>529.19000000000005</c:v>
                </c:pt>
                <c:pt idx="624">
                  <c:v>506.20699999999999</c:v>
                </c:pt>
                <c:pt idx="625">
                  <c:v>496.04199999999997</c:v>
                </c:pt>
                <c:pt idx="626">
                  <c:v>486.56</c:v>
                </c:pt>
                <c:pt idx="627">
                  <c:v>505.846</c:v>
                </c:pt>
                <c:pt idx="628">
                  <c:v>490.33699999999999</c:v>
                </c:pt>
                <c:pt idx="629">
                  <c:v>487.08199999999999</c:v>
                </c:pt>
                <c:pt idx="630">
                  <c:v>540.55999999999995</c:v>
                </c:pt>
                <c:pt idx="631">
                  <c:v>508.21600000000001</c:v>
                </c:pt>
                <c:pt idx="632">
                  <c:v>536.221</c:v>
                </c:pt>
                <c:pt idx="633">
                  <c:v>580.29700000000003</c:v>
                </c:pt>
                <c:pt idx="634">
                  <c:v>464.58199999999999</c:v>
                </c:pt>
                <c:pt idx="635">
                  <c:v>484.91199999999998</c:v>
                </c:pt>
                <c:pt idx="636">
                  <c:v>553.37699999999995</c:v>
                </c:pt>
                <c:pt idx="637">
                  <c:v>551.12699999999995</c:v>
                </c:pt>
                <c:pt idx="638">
                  <c:v>517.73900000000003</c:v>
                </c:pt>
                <c:pt idx="639">
                  <c:v>497.77</c:v>
                </c:pt>
                <c:pt idx="640">
                  <c:v>429.74700000000001</c:v>
                </c:pt>
                <c:pt idx="641">
                  <c:v>428.26</c:v>
                </c:pt>
                <c:pt idx="642">
                  <c:v>441.51900000000001</c:v>
                </c:pt>
                <c:pt idx="643">
                  <c:v>417.81299999999999</c:v>
                </c:pt>
                <c:pt idx="644">
                  <c:v>444.89400000000001</c:v>
                </c:pt>
                <c:pt idx="645">
                  <c:v>432.19799999999998</c:v>
                </c:pt>
                <c:pt idx="646">
                  <c:v>476.113</c:v>
                </c:pt>
                <c:pt idx="647">
                  <c:v>446.18</c:v>
                </c:pt>
                <c:pt idx="648">
                  <c:v>443.76900000000001</c:v>
                </c:pt>
                <c:pt idx="649">
                  <c:v>464.38099999999997</c:v>
                </c:pt>
                <c:pt idx="650">
                  <c:v>430.75099999999998</c:v>
                </c:pt>
                <c:pt idx="651">
                  <c:v>464.22</c:v>
                </c:pt>
                <c:pt idx="652">
                  <c:v>452.24700000000001</c:v>
                </c:pt>
                <c:pt idx="653">
                  <c:v>461.28699999999998</c:v>
                </c:pt>
                <c:pt idx="654">
                  <c:v>447.666</c:v>
                </c:pt>
                <c:pt idx="655">
                  <c:v>461.85</c:v>
                </c:pt>
                <c:pt idx="656">
                  <c:v>457.67099999999999</c:v>
                </c:pt>
                <c:pt idx="657">
                  <c:v>460.80500000000001</c:v>
                </c:pt>
                <c:pt idx="658">
                  <c:v>447.46600000000001</c:v>
                </c:pt>
                <c:pt idx="659">
                  <c:v>472.899</c:v>
                </c:pt>
                <c:pt idx="660">
                  <c:v>475.51100000000002</c:v>
                </c:pt>
                <c:pt idx="661">
                  <c:v>514.64499999999998</c:v>
                </c:pt>
                <c:pt idx="662">
                  <c:v>479.77</c:v>
                </c:pt>
                <c:pt idx="663">
                  <c:v>493.06900000000002</c:v>
                </c:pt>
                <c:pt idx="664">
                  <c:v>543.25199999999995</c:v>
                </c:pt>
                <c:pt idx="665">
                  <c:v>471.53300000000002</c:v>
                </c:pt>
                <c:pt idx="666">
                  <c:v>473.94400000000002</c:v>
                </c:pt>
                <c:pt idx="667">
                  <c:v>469.60399999999998</c:v>
                </c:pt>
                <c:pt idx="668">
                  <c:v>457.18900000000002</c:v>
                </c:pt>
                <c:pt idx="669">
                  <c:v>442.88499999999999</c:v>
                </c:pt>
                <c:pt idx="670">
                  <c:v>474.66699999999997</c:v>
                </c:pt>
                <c:pt idx="671">
                  <c:v>459.6</c:v>
                </c:pt>
                <c:pt idx="672">
                  <c:v>483.90800000000002</c:v>
                </c:pt>
                <c:pt idx="673">
                  <c:v>507.57299999999998</c:v>
                </c:pt>
                <c:pt idx="674">
                  <c:v>455.05900000000003</c:v>
                </c:pt>
                <c:pt idx="675">
                  <c:v>527.1</c:v>
                </c:pt>
                <c:pt idx="676">
                  <c:v>448.87200000000001</c:v>
                </c:pt>
                <c:pt idx="677">
                  <c:v>444.89400000000001</c:v>
                </c:pt>
                <c:pt idx="678">
                  <c:v>450.84100000000001</c:v>
                </c:pt>
                <c:pt idx="679">
                  <c:v>457.79199999999997</c:v>
                </c:pt>
                <c:pt idx="680">
                  <c:v>445.899</c:v>
                </c:pt>
                <c:pt idx="681">
                  <c:v>468.19799999999998</c:v>
                </c:pt>
                <c:pt idx="682">
                  <c:v>451.12200000000001</c:v>
                </c:pt>
                <c:pt idx="683">
                  <c:v>447.06400000000002</c:v>
                </c:pt>
                <c:pt idx="684">
                  <c:v>453.33199999999999</c:v>
                </c:pt>
                <c:pt idx="685">
                  <c:v>470.08600000000001</c:v>
                </c:pt>
                <c:pt idx="686">
                  <c:v>498.73399999999998</c:v>
                </c:pt>
                <c:pt idx="687">
                  <c:v>489.45299999999997</c:v>
                </c:pt>
                <c:pt idx="688">
                  <c:v>471.33199999999999</c:v>
                </c:pt>
                <c:pt idx="689">
                  <c:v>461.89</c:v>
                </c:pt>
                <c:pt idx="690">
                  <c:v>455.38099999999997</c:v>
                </c:pt>
                <c:pt idx="691">
                  <c:v>459.6</c:v>
                </c:pt>
                <c:pt idx="692">
                  <c:v>512.23400000000004</c:v>
                </c:pt>
                <c:pt idx="693">
                  <c:v>507.73399999999998</c:v>
                </c:pt>
                <c:pt idx="694">
                  <c:v>425.56799999999998</c:v>
                </c:pt>
                <c:pt idx="695">
                  <c:v>478.524</c:v>
                </c:pt>
                <c:pt idx="696">
                  <c:v>477.03699999999998</c:v>
                </c:pt>
                <c:pt idx="697">
                  <c:v>468.11799999999999</c:v>
                </c:pt>
                <c:pt idx="698">
                  <c:v>456.26499999999999</c:v>
                </c:pt>
                <c:pt idx="699">
                  <c:v>449.274</c:v>
                </c:pt>
                <c:pt idx="700">
                  <c:v>494.35399999999998</c:v>
                </c:pt>
                <c:pt idx="701">
                  <c:v>488.24700000000001</c:v>
                </c:pt>
                <c:pt idx="702">
                  <c:v>520.43100000000004</c:v>
                </c:pt>
                <c:pt idx="703">
                  <c:v>510.14499999999998</c:v>
                </c:pt>
                <c:pt idx="704">
                  <c:v>507.57299999999998</c:v>
                </c:pt>
                <c:pt idx="705">
                  <c:v>505.04199999999997</c:v>
                </c:pt>
                <c:pt idx="706">
                  <c:v>466.63099999999997</c:v>
                </c:pt>
                <c:pt idx="707">
                  <c:v>504.96199999999999</c:v>
                </c:pt>
                <c:pt idx="708">
                  <c:v>492.988</c:v>
                </c:pt>
                <c:pt idx="709">
                  <c:v>492.988</c:v>
                </c:pt>
                <c:pt idx="710">
                  <c:v>488.20699999999999</c:v>
                </c:pt>
                <c:pt idx="711">
                  <c:v>544.49800000000005</c:v>
                </c:pt>
                <c:pt idx="712">
                  <c:v>495.399</c:v>
                </c:pt>
                <c:pt idx="713">
                  <c:v>478.72500000000002</c:v>
                </c:pt>
                <c:pt idx="714">
                  <c:v>464.38099999999997</c:v>
                </c:pt>
                <c:pt idx="715">
                  <c:v>476.23399999999998</c:v>
                </c:pt>
                <c:pt idx="716">
                  <c:v>492.988</c:v>
                </c:pt>
                <c:pt idx="717">
                  <c:v>490.81900000000002</c:v>
                </c:pt>
                <c:pt idx="718">
                  <c:v>488.20699999999999</c:v>
                </c:pt>
                <c:pt idx="719">
                  <c:v>509.82299999999998</c:v>
                </c:pt>
                <c:pt idx="720">
                  <c:v>505.04199999999997</c:v>
                </c:pt>
                <c:pt idx="721">
                  <c:v>574.67200000000003</c:v>
                </c:pt>
                <c:pt idx="722">
                  <c:v>497.77</c:v>
                </c:pt>
                <c:pt idx="723">
                  <c:v>521.71600000000001</c:v>
                </c:pt>
                <c:pt idx="724">
                  <c:v>500.14</c:v>
                </c:pt>
                <c:pt idx="725">
                  <c:v>521.19399999999996</c:v>
                </c:pt>
                <c:pt idx="726">
                  <c:v>505.24299999999999</c:v>
                </c:pt>
                <c:pt idx="727">
                  <c:v>484.59100000000001</c:v>
                </c:pt>
                <c:pt idx="728">
                  <c:v>474.34500000000003</c:v>
                </c:pt>
                <c:pt idx="729">
                  <c:v>476.87700000000001</c:v>
                </c:pt>
                <c:pt idx="730">
                  <c:v>483.66699999999997</c:v>
                </c:pt>
                <c:pt idx="731">
                  <c:v>552.93499999999995</c:v>
                </c:pt>
                <c:pt idx="732">
                  <c:v>482.14</c:v>
                </c:pt>
                <c:pt idx="733">
                  <c:v>464.42099999999999</c:v>
                </c:pt>
                <c:pt idx="734">
                  <c:v>471.53300000000002</c:v>
                </c:pt>
                <c:pt idx="735">
                  <c:v>473.82299999999998</c:v>
                </c:pt>
                <c:pt idx="736">
                  <c:v>476.51499999999999</c:v>
                </c:pt>
                <c:pt idx="737">
                  <c:v>469.04199999999997</c:v>
                </c:pt>
                <c:pt idx="738">
                  <c:v>522.279</c:v>
                </c:pt>
                <c:pt idx="739">
                  <c:v>455.78300000000002</c:v>
                </c:pt>
                <c:pt idx="740">
                  <c:v>460.28300000000002</c:v>
                </c:pt>
                <c:pt idx="741">
                  <c:v>460.12200000000001</c:v>
                </c:pt>
                <c:pt idx="742">
                  <c:v>481.77800000000002</c:v>
                </c:pt>
                <c:pt idx="743">
                  <c:v>481.77800000000002</c:v>
                </c:pt>
                <c:pt idx="744">
                  <c:v>526.73900000000003</c:v>
                </c:pt>
                <c:pt idx="745">
                  <c:v>521.03300000000002</c:v>
                </c:pt>
                <c:pt idx="746">
                  <c:v>504.96199999999999</c:v>
                </c:pt>
                <c:pt idx="747">
                  <c:v>454.53699999999998</c:v>
                </c:pt>
                <c:pt idx="748">
                  <c:v>478.92599999999999</c:v>
                </c:pt>
                <c:pt idx="749">
                  <c:v>439.952</c:v>
                </c:pt>
                <c:pt idx="750">
                  <c:v>433.363</c:v>
                </c:pt>
                <c:pt idx="751">
                  <c:v>464.14</c:v>
                </c:pt>
                <c:pt idx="752">
                  <c:v>504.96199999999999</c:v>
                </c:pt>
                <c:pt idx="753">
                  <c:v>540.96199999999999</c:v>
                </c:pt>
                <c:pt idx="754">
                  <c:v>514.92600000000004</c:v>
                </c:pt>
                <c:pt idx="755">
                  <c:v>509.18099999999998</c:v>
                </c:pt>
                <c:pt idx="756">
                  <c:v>557.79700000000003</c:v>
                </c:pt>
                <c:pt idx="757">
                  <c:v>512.23400000000004</c:v>
                </c:pt>
                <c:pt idx="758">
                  <c:v>533.77</c:v>
                </c:pt>
                <c:pt idx="759">
                  <c:v>497.89</c:v>
                </c:pt>
                <c:pt idx="760">
                  <c:v>533.77</c:v>
                </c:pt>
                <c:pt idx="761">
                  <c:v>517.01499999999999</c:v>
                </c:pt>
                <c:pt idx="762">
                  <c:v>517.13599999999997</c:v>
                </c:pt>
                <c:pt idx="763">
                  <c:v>493.79199999999997</c:v>
                </c:pt>
                <c:pt idx="764">
                  <c:v>466.63099999999997</c:v>
                </c:pt>
                <c:pt idx="765">
                  <c:v>464.26</c:v>
                </c:pt>
                <c:pt idx="766">
                  <c:v>476.35399999999998</c:v>
                </c:pt>
                <c:pt idx="767">
                  <c:v>489.05099999999999</c:v>
                </c:pt>
                <c:pt idx="768">
                  <c:v>475.79199999999997</c:v>
                </c:pt>
                <c:pt idx="769">
                  <c:v>470.68900000000002</c:v>
                </c:pt>
                <c:pt idx="770">
                  <c:v>470.68900000000002</c:v>
                </c:pt>
                <c:pt idx="771">
                  <c:v>488.36799999999999</c:v>
                </c:pt>
                <c:pt idx="772">
                  <c:v>497.12700000000001</c:v>
                </c:pt>
                <c:pt idx="773">
                  <c:v>483.38600000000002</c:v>
                </c:pt>
                <c:pt idx="774">
                  <c:v>498.25200000000001</c:v>
                </c:pt>
                <c:pt idx="775">
                  <c:v>550.00199999999995</c:v>
                </c:pt>
                <c:pt idx="776">
                  <c:v>471.17099999999999</c:v>
                </c:pt>
                <c:pt idx="777">
                  <c:v>480.69400000000002</c:v>
                </c:pt>
                <c:pt idx="778">
                  <c:v>490.81900000000002</c:v>
                </c:pt>
                <c:pt idx="779">
                  <c:v>508.25599999999997</c:v>
                </c:pt>
                <c:pt idx="780">
                  <c:v>555.90899999999999</c:v>
                </c:pt>
                <c:pt idx="781">
                  <c:v>512.23400000000004</c:v>
                </c:pt>
                <c:pt idx="782">
                  <c:v>500.904</c:v>
                </c:pt>
                <c:pt idx="783">
                  <c:v>512.51499999999999</c:v>
                </c:pt>
                <c:pt idx="784">
                  <c:v>474.34500000000003</c:v>
                </c:pt>
                <c:pt idx="785">
                  <c:v>469.60399999999998</c:v>
                </c:pt>
                <c:pt idx="786">
                  <c:v>440.31400000000002</c:v>
                </c:pt>
                <c:pt idx="787">
                  <c:v>481.01499999999999</c:v>
                </c:pt>
                <c:pt idx="788">
                  <c:v>490.57799999999997</c:v>
                </c:pt>
                <c:pt idx="789">
                  <c:v>475.10899999999998</c:v>
                </c:pt>
                <c:pt idx="790">
                  <c:v>554.50199999999995</c:v>
                </c:pt>
                <c:pt idx="791">
                  <c:v>585.88199999999995</c:v>
                </c:pt>
                <c:pt idx="792">
                  <c:v>573.86900000000003</c:v>
                </c:pt>
                <c:pt idx="793">
                  <c:v>562.98</c:v>
                </c:pt>
                <c:pt idx="794">
                  <c:v>538.06899999999996</c:v>
                </c:pt>
                <c:pt idx="795">
                  <c:v>493.43</c:v>
                </c:pt>
                <c:pt idx="796">
                  <c:v>517.49800000000005</c:v>
                </c:pt>
                <c:pt idx="797">
                  <c:v>513.6</c:v>
                </c:pt>
                <c:pt idx="798">
                  <c:v>529.55100000000004</c:v>
                </c:pt>
                <c:pt idx="799">
                  <c:v>515.69000000000005</c:v>
                </c:pt>
                <c:pt idx="800">
                  <c:v>552.89499999999998</c:v>
                </c:pt>
                <c:pt idx="801">
                  <c:v>521.75699999999995</c:v>
                </c:pt>
                <c:pt idx="802">
                  <c:v>543.29300000000001</c:v>
                </c:pt>
                <c:pt idx="803">
                  <c:v>492.988</c:v>
                </c:pt>
                <c:pt idx="804">
                  <c:v>497.85</c:v>
                </c:pt>
                <c:pt idx="805">
                  <c:v>594.52099999999996</c:v>
                </c:pt>
                <c:pt idx="806">
                  <c:v>555.70799999999997</c:v>
                </c:pt>
                <c:pt idx="807">
                  <c:v>545.98400000000004</c:v>
                </c:pt>
                <c:pt idx="808">
                  <c:v>596.93100000000004</c:v>
                </c:pt>
                <c:pt idx="809">
                  <c:v>521.154</c:v>
                </c:pt>
                <c:pt idx="810">
                  <c:v>505.64499999999998</c:v>
                </c:pt>
                <c:pt idx="811">
                  <c:v>471.97500000000002</c:v>
                </c:pt>
                <c:pt idx="812">
                  <c:v>493.471</c:v>
                </c:pt>
                <c:pt idx="813">
                  <c:v>537.62699999999995</c:v>
                </c:pt>
                <c:pt idx="814">
                  <c:v>535.85900000000004</c:v>
                </c:pt>
                <c:pt idx="815">
                  <c:v>465.10399999999998</c:v>
                </c:pt>
                <c:pt idx="816">
                  <c:v>477.96100000000001</c:v>
                </c:pt>
                <c:pt idx="817">
                  <c:v>520.87300000000005</c:v>
                </c:pt>
                <c:pt idx="818">
                  <c:v>518.78300000000002</c:v>
                </c:pt>
                <c:pt idx="819">
                  <c:v>447.90800000000002</c:v>
                </c:pt>
                <c:pt idx="820">
                  <c:v>564.90899999999999</c:v>
                </c:pt>
                <c:pt idx="821">
                  <c:v>493.99299999999999</c:v>
                </c:pt>
                <c:pt idx="822">
                  <c:v>462.49299999999999</c:v>
                </c:pt>
                <c:pt idx="823">
                  <c:v>536.82399999999996</c:v>
                </c:pt>
                <c:pt idx="824">
                  <c:v>524.32799999999997</c:v>
                </c:pt>
                <c:pt idx="825">
                  <c:v>517.29700000000003</c:v>
                </c:pt>
                <c:pt idx="826">
                  <c:v>494.75599999999997</c:v>
                </c:pt>
                <c:pt idx="827">
                  <c:v>505.88600000000002</c:v>
                </c:pt>
                <c:pt idx="828">
                  <c:v>533.04700000000003</c:v>
                </c:pt>
                <c:pt idx="829">
                  <c:v>507.57299999999998</c:v>
                </c:pt>
                <c:pt idx="830">
                  <c:v>567.32000000000005</c:v>
                </c:pt>
                <c:pt idx="831">
                  <c:v>519.346</c:v>
                </c:pt>
                <c:pt idx="832">
                  <c:v>577.08299999999997</c:v>
                </c:pt>
                <c:pt idx="833">
                  <c:v>572.101</c:v>
                </c:pt>
                <c:pt idx="834">
                  <c:v>631.96799999999996</c:v>
                </c:pt>
                <c:pt idx="835">
                  <c:v>517.13599999999997</c:v>
                </c:pt>
                <c:pt idx="836">
                  <c:v>544.33699999999999</c:v>
                </c:pt>
                <c:pt idx="837">
                  <c:v>585.52099999999996</c:v>
                </c:pt>
                <c:pt idx="838">
                  <c:v>461.97</c:v>
                </c:pt>
                <c:pt idx="839">
                  <c:v>464.98399999999998</c:v>
                </c:pt>
                <c:pt idx="840">
                  <c:v>452.24700000000001</c:v>
                </c:pt>
                <c:pt idx="841">
                  <c:v>526.53800000000001</c:v>
                </c:pt>
                <c:pt idx="842">
                  <c:v>471.452</c:v>
                </c:pt>
                <c:pt idx="843">
                  <c:v>488.28699999999998</c:v>
                </c:pt>
                <c:pt idx="844">
                  <c:v>521.91700000000003</c:v>
                </c:pt>
                <c:pt idx="845">
                  <c:v>555.70799999999997</c:v>
                </c:pt>
                <c:pt idx="846">
                  <c:v>491.30099999999999</c:v>
                </c:pt>
                <c:pt idx="847">
                  <c:v>496.04199999999997</c:v>
                </c:pt>
                <c:pt idx="848">
                  <c:v>503.83699999999999</c:v>
                </c:pt>
                <c:pt idx="849">
                  <c:v>578.08799999999997</c:v>
                </c:pt>
                <c:pt idx="850">
                  <c:v>517.01499999999999</c:v>
                </c:pt>
                <c:pt idx="851">
                  <c:v>514.56500000000005</c:v>
                </c:pt>
                <c:pt idx="852">
                  <c:v>483.38600000000002</c:v>
                </c:pt>
                <c:pt idx="853">
                  <c:v>484.87200000000001</c:v>
                </c:pt>
                <c:pt idx="854">
                  <c:v>440.07299999999998</c:v>
                </c:pt>
                <c:pt idx="855">
                  <c:v>449.75599999999997</c:v>
                </c:pt>
                <c:pt idx="856">
                  <c:v>482.06</c:v>
                </c:pt>
                <c:pt idx="857">
                  <c:v>517.33699999999999</c:v>
                </c:pt>
                <c:pt idx="858">
                  <c:v>465.62599999999998</c:v>
                </c:pt>
                <c:pt idx="859">
                  <c:v>482.14</c:v>
                </c:pt>
                <c:pt idx="860">
                  <c:v>513.31899999999996</c:v>
                </c:pt>
                <c:pt idx="861">
                  <c:v>493.43</c:v>
                </c:pt>
                <c:pt idx="862">
                  <c:v>500.42200000000003</c:v>
                </c:pt>
                <c:pt idx="863">
                  <c:v>468.077</c:v>
                </c:pt>
                <c:pt idx="864">
                  <c:v>510.38600000000002</c:v>
                </c:pt>
                <c:pt idx="865">
                  <c:v>474.86799999999999</c:v>
                </c:pt>
                <c:pt idx="866">
                  <c:v>465.54599999999999</c:v>
                </c:pt>
                <c:pt idx="867">
                  <c:v>497.89</c:v>
                </c:pt>
                <c:pt idx="868">
                  <c:v>481.13600000000002</c:v>
                </c:pt>
                <c:pt idx="869">
                  <c:v>498.01100000000002</c:v>
                </c:pt>
                <c:pt idx="870">
                  <c:v>529.10900000000004</c:v>
                </c:pt>
                <c:pt idx="871">
                  <c:v>476.03300000000002</c:v>
                </c:pt>
                <c:pt idx="872">
                  <c:v>470.24700000000001</c:v>
                </c:pt>
                <c:pt idx="873">
                  <c:v>484.91199999999998</c:v>
                </c:pt>
                <c:pt idx="874">
                  <c:v>487.00200000000001</c:v>
                </c:pt>
                <c:pt idx="875">
                  <c:v>480.97500000000002</c:v>
                </c:pt>
                <c:pt idx="876">
                  <c:v>496.92599999999999</c:v>
                </c:pt>
                <c:pt idx="877">
                  <c:v>470.60899999999998</c:v>
                </c:pt>
                <c:pt idx="878">
                  <c:v>467.23399999999998</c:v>
                </c:pt>
                <c:pt idx="879">
                  <c:v>515.36800000000005</c:v>
                </c:pt>
                <c:pt idx="880">
                  <c:v>502.149</c:v>
                </c:pt>
                <c:pt idx="881">
                  <c:v>485.51499999999999</c:v>
                </c:pt>
                <c:pt idx="882">
                  <c:v>494.63600000000002</c:v>
                </c:pt>
                <c:pt idx="883">
                  <c:v>456.30500000000001</c:v>
                </c:pt>
                <c:pt idx="884">
                  <c:v>465.14400000000001</c:v>
                </c:pt>
                <c:pt idx="885">
                  <c:v>490.93900000000002</c:v>
                </c:pt>
                <c:pt idx="886">
                  <c:v>501.62700000000001</c:v>
                </c:pt>
                <c:pt idx="887">
                  <c:v>485.79599999999999</c:v>
                </c:pt>
                <c:pt idx="888">
                  <c:v>454.21600000000001</c:v>
                </c:pt>
                <c:pt idx="889">
                  <c:v>464.01900000000001</c:v>
                </c:pt>
                <c:pt idx="890">
                  <c:v>457.51</c:v>
                </c:pt>
                <c:pt idx="891">
                  <c:v>466.71100000000001</c:v>
                </c:pt>
                <c:pt idx="892">
                  <c:v>498.45299999999997</c:v>
                </c:pt>
                <c:pt idx="893">
                  <c:v>466.952</c:v>
                </c:pt>
                <c:pt idx="894">
                  <c:v>463.25599999999997</c:v>
                </c:pt>
                <c:pt idx="895">
                  <c:v>455.82299999999998</c:v>
                </c:pt>
                <c:pt idx="896">
                  <c:v>428.3</c:v>
                </c:pt>
                <c:pt idx="897">
                  <c:v>452.44799999999998</c:v>
                </c:pt>
                <c:pt idx="898">
                  <c:v>482.1</c:v>
                </c:pt>
                <c:pt idx="899">
                  <c:v>478.12200000000001</c:v>
                </c:pt>
                <c:pt idx="900">
                  <c:v>457.06799999999998</c:v>
                </c:pt>
                <c:pt idx="901">
                  <c:v>460.44299999999998</c:v>
                </c:pt>
                <c:pt idx="902">
                  <c:v>453.41199999999998</c:v>
                </c:pt>
                <c:pt idx="903">
                  <c:v>466.952</c:v>
                </c:pt>
                <c:pt idx="904">
                  <c:v>476.47500000000002</c:v>
                </c:pt>
                <c:pt idx="905">
                  <c:v>461.76900000000001</c:v>
                </c:pt>
                <c:pt idx="906">
                  <c:v>470.68900000000002</c:v>
                </c:pt>
                <c:pt idx="907">
                  <c:v>483.024</c:v>
                </c:pt>
                <c:pt idx="908">
                  <c:v>465.50599999999997</c:v>
                </c:pt>
                <c:pt idx="909">
                  <c:v>466.83199999999999</c:v>
                </c:pt>
                <c:pt idx="910">
                  <c:v>486.88099999999997</c:v>
                </c:pt>
                <c:pt idx="911">
                  <c:v>484.63099999999997</c:v>
                </c:pt>
                <c:pt idx="912">
                  <c:v>537.86800000000005</c:v>
                </c:pt>
                <c:pt idx="913">
                  <c:v>473.01900000000001</c:v>
                </c:pt>
                <c:pt idx="914">
                  <c:v>465.74700000000001</c:v>
                </c:pt>
                <c:pt idx="915">
                  <c:v>452.68900000000002</c:v>
                </c:pt>
                <c:pt idx="916">
                  <c:v>463.61799999999999</c:v>
                </c:pt>
                <c:pt idx="917">
                  <c:v>453.81400000000002</c:v>
                </c:pt>
                <c:pt idx="918">
                  <c:v>463.61799999999999</c:v>
                </c:pt>
                <c:pt idx="919">
                  <c:v>480.45299999999997</c:v>
                </c:pt>
                <c:pt idx="920">
                  <c:v>500.82299999999998</c:v>
                </c:pt>
                <c:pt idx="921">
                  <c:v>460.202</c:v>
                </c:pt>
                <c:pt idx="922">
                  <c:v>472.85899999999998</c:v>
                </c:pt>
                <c:pt idx="923">
                  <c:v>451.84500000000003</c:v>
                </c:pt>
                <c:pt idx="924">
                  <c:v>485.55500000000001</c:v>
                </c:pt>
                <c:pt idx="925">
                  <c:v>472.65800000000002</c:v>
                </c:pt>
                <c:pt idx="926">
                  <c:v>463.69799999999998</c:v>
                </c:pt>
                <c:pt idx="927">
                  <c:v>450.88099999999997</c:v>
                </c:pt>
                <c:pt idx="928">
                  <c:v>467.95699999999999</c:v>
                </c:pt>
                <c:pt idx="929">
                  <c:v>460.363</c:v>
                </c:pt>
                <c:pt idx="930">
                  <c:v>488.93</c:v>
                </c:pt>
                <c:pt idx="931">
                  <c:v>436.65699999999998</c:v>
                </c:pt>
                <c:pt idx="932">
                  <c:v>437.09899999999999</c:v>
                </c:pt>
                <c:pt idx="933">
                  <c:v>485.55500000000001</c:v>
                </c:pt>
                <c:pt idx="934">
                  <c:v>471.65300000000002</c:v>
                </c:pt>
                <c:pt idx="935">
                  <c:v>455.3</c:v>
                </c:pt>
                <c:pt idx="936">
                  <c:v>464.18</c:v>
                </c:pt>
                <c:pt idx="937">
                  <c:v>473.01900000000001</c:v>
                </c:pt>
                <c:pt idx="938">
                  <c:v>466.47</c:v>
                </c:pt>
                <c:pt idx="939">
                  <c:v>469.88499999999999</c:v>
                </c:pt>
                <c:pt idx="940">
                  <c:v>475.149</c:v>
                </c:pt>
                <c:pt idx="941">
                  <c:v>442.363</c:v>
                </c:pt>
                <c:pt idx="942">
                  <c:v>455.54199999999997</c:v>
                </c:pt>
                <c:pt idx="943">
                  <c:v>477.47899999999998</c:v>
                </c:pt>
                <c:pt idx="944">
                  <c:v>493.10899999999998</c:v>
                </c:pt>
                <c:pt idx="945">
                  <c:v>487.96600000000001</c:v>
                </c:pt>
                <c:pt idx="946">
                  <c:v>470.327</c:v>
                </c:pt>
                <c:pt idx="947">
                  <c:v>480.85399999999998</c:v>
                </c:pt>
                <c:pt idx="948">
                  <c:v>491.42099999999999</c:v>
                </c:pt>
                <c:pt idx="949">
                  <c:v>462.73399999999998</c:v>
                </c:pt>
                <c:pt idx="950">
                  <c:v>516.73400000000004</c:v>
                </c:pt>
                <c:pt idx="951">
                  <c:v>473.50200000000001</c:v>
                </c:pt>
                <c:pt idx="952">
                  <c:v>454.21600000000001</c:v>
                </c:pt>
                <c:pt idx="953">
                  <c:v>454.61700000000002</c:v>
                </c:pt>
                <c:pt idx="954">
                  <c:v>462.81400000000002</c:v>
                </c:pt>
                <c:pt idx="955">
                  <c:v>457.952</c:v>
                </c:pt>
                <c:pt idx="956">
                  <c:v>459.399</c:v>
                </c:pt>
                <c:pt idx="957">
                  <c:v>438.78699999999998</c:v>
                </c:pt>
                <c:pt idx="958">
                  <c:v>434.488</c:v>
                </c:pt>
                <c:pt idx="959">
                  <c:v>459.76</c:v>
                </c:pt>
                <c:pt idx="960">
                  <c:v>476.47500000000002</c:v>
                </c:pt>
                <c:pt idx="961">
                  <c:v>497.44799999999998</c:v>
                </c:pt>
                <c:pt idx="962">
                  <c:v>506.89</c:v>
                </c:pt>
                <c:pt idx="963">
                  <c:v>516.654</c:v>
                </c:pt>
                <c:pt idx="964">
                  <c:v>488.24700000000001</c:v>
                </c:pt>
                <c:pt idx="965">
                  <c:v>475.51100000000002</c:v>
                </c:pt>
                <c:pt idx="966">
                  <c:v>471.81400000000002</c:v>
                </c:pt>
                <c:pt idx="967">
                  <c:v>471.85399999999998</c:v>
                </c:pt>
                <c:pt idx="968">
                  <c:v>443.166</c:v>
                </c:pt>
                <c:pt idx="969">
                  <c:v>458.59500000000003</c:v>
                </c:pt>
                <c:pt idx="970">
                  <c:v>468.6</c:v>
                </c:pt>
                <c:pt idx="971">
                  <c:v>457.75099999999998</c:v>
                </c:pt>
                <c:pt idx="972">
                  <c:v>504.19799999999998</c:v>
                </c:pt>
                <c:pt idx="973">
                  <c:v>572.66300000000001</c:v>
                </c:pt>
                <c:pt idx="974">
                  <c:v>463.05500000000001</c:v>
                </c:pt>
                <c:pt idx="975">
                  <c:v>460.68400000000003</c:v>
                </c:pt>
                <c:pt idx="976">
                  <c:v>481.93900000000002</c:v>
                </c:pt>
                <c:pt idx="977">
                  <c:v>501.024</c:v>
                </c:pt>
                <c:pt idx="978">
                  <c:v>481.899</c:v>
                </c:pt>
                <c:pt idx="979">
                  <c:v>470.12700000000001</c:v>
                </c:pt>
                <c:pt idx="980">
                  <c:v>474.86799999999999</c:v>
                </c:pt>
                <c:pt idx="981">
                  <c:v>464.78300000000002</c:v>
                </c:pt>
                <c:pt idx="982">
                  <c:v>485.67599999999999</c:v>
                </c:pt>
                <c:pt idx="983">
                  <c:v>489.89499999999998</c:v>
                </c:pt>
                <c:pt idx="984">
                  <c:v>507.935</c:v>
                </c:pt>
                <c:pt idx="985">
                  <c:v>511.75200000000001</c:v>
                </c:pt>
                <c:pt idx="986">
                  <c:v>464.22</c:v>
                </c:pt>
                <c:pt idx="987">
                  <c:v>484.79199999999997</c:v>
                </c:pt>
                <c:pt idx="988">
                  <c:v>471.69400000000002</c:v>
                </c:pt>
                <c:pt idx="989">
                  <c:v>495.399</c:v>
                </c:pt>
                <c:pt idx="990">
                  <c:v>477.35899999999998</c:v>
                </c:pt>
                <c:pt idx="991">
                  <c:v>460.96600000000001</c:v>
                </c:pt>
                <c:pt idx="992">
                  <c:v>469.92599999999999</c:v>
                </c:pt>
                <c:pt idx="993">
                  <c:v>467.55500000000001</c:v>
                </c:pt>
                <c:pt idx="994">
                  <c:v>460.44299999999998</c:v>
                </c:pt>
                <c:pt idx="995">
                  <c:v>476.15300000000002</c:v>
                </c:pt>
                <c:pt idx="996">
                  <c:v>486.238</c:v>
                </c:pt>
                <c:pt idx="997">
                  <c:v>480.935</c:v>
                </c:pt>
                <c:pt idx="998">
                  <c:v>481.85899999999998</c:v>
                </c:pt>
                <c:pt idx="999">
                  <c:v>539.43499999999995</c:v>
                </c:pt>
                <c:pt idx="1000">
                  <c:v>536.1</c:v>
                </c:pt>
                <c:pt idx="1001">
                  <c:v>478.60399999999998</c:v>
                </c:pt>
                <c:pt idx="1002">
                  <c:v>490.57799999999997</c:v>
                </c:pt>
                <c:pt idx="1003">
                  <c:v>524.12699999999995</c:v>
                </c:pt>
                <c:pt idx="1004">
                  <c:v>502.59100000000001</c:v>
                </c:pt>
                <c:pt idx="1005">
                  <c:v>543.77499999999998</c:v>
                </c:pt>
                <c:pt idx="1006">
                  <c:v>685.64700000000005</c:v>
                </c:pt>
                <c:pt idx="1007">
                  <c:v>489.654</c:v>
                </c:pt>
                <c:pt idx="1008">
                  <c:v>460.60399999999998</c:v>
                </c:pt>
                <c:pt idx="1009">
                  <c:v>514.64499999999998</c:v>
                </c:pt>
                <c:pt idx="1010">
                  <c:v>531.80100000000004</c:v>
                </c:pt>
                <c:pt idx="1011">
                  <c:v>483.42599999999999</c:v>
                </c:pt>
                <c:pt idx="1012">
                  <c:v>485.79599999999999</c:v>
                </c:pt>
                <c:pt idx="1013">
                  <c:v>531.31899999999996</c:v>
                </c:pt>
                <c:pt idx="1014">
                  <c:v>490.738</c:v>
                </c:pt>
                <c:pt idx="1015">
                  <c:v>512.154</c:v>
                </c:pt>
                <c:pt idx="1016">
                  <c:v>509.74299999999999</c:v>
                </c:pt>
                <c:pt idx="1017">
                  <c:v>510.14499999999998</c:v>
                </c:pt>
                <c:pt idx="1018">
                  <c:v>463.577</c:v>
                </c:pt>
                <c:pt idx="1019">
                  <c:v>492.30500000000001</c:v>
                </c:pt>
                <c:pt idx="1020">
                  <c:v>482.14</c:v>
                </c:pt>
                <c:pt idx="1021">
                  <c:v>474.66699999999997</c:v>
                </c:pt>
                <c:pt idx="1022">
                  <c:v>512.51499999999999</c:v>
                </c:pt>
                <c:pt idx="1023">
                  <c:v>505.36399999999998</c:v>
                </c:pt>
                <c:pt idx="1024">
                  <c:v>453.65300000000002</c:v>
                </c:pt>
                <c:pt idx="1025">
                  <c:v>493.79199999999997</c:v>
                </c:pt>
                <c:pt idx="1026">
                  <c:v>514.04200000000003</c:v>
                </c:pt>
                <c:pt idx="1027">
                  <c:v>527.05999999999995</c:v>
                </c:pt>
                <c:pt idx="1028">
                  <c:v>508.57799999999997</c:v>
                </c:pt>
                <c:pt idx="1029">
                  <c:v>466.952</c:v>
                </c:pt>
                <c:pt idx="1030">
                  <c:v>481.49700000000001</c:v>
                </c:pt>
                <c:pt idx="1031">
                  <c:v>483.90800000000002</c:v>
                </c:pt>
                <c:pt idx="1032">
                  <c:v>467.55500000000001</c:v>
                </c:pt>
                <c:pt idx="1033">
                  <c:v>486.07799999999997</c:v>
                </c:pt>
                <c:pt idx="1034">
                  <c:v>472.13499999999999</c:v>
                </c:pt>
                <c:pt idx="1035">
                  <c:v>439.91199999999998</c:v>
                </c:pt>
                <c:pt idx="1036">
                  <c:v>445.09500000000003</c:v>
                </c:pt>
                <c:pt idx="1037">
                  <c:v>445.09500000000003</c:v>
                </c:pt>
                <c:pt idx="1038">
                  <c:v>475.51100000000002</c:v>
                </c:pt>
                <c:pt idx="1039">
                  <c:v>520.75199999999995</c:v>
                </c:pt>
                <c:pt idx="1040">
                  <c:v>466.31</c:v>
                </c:pt>
                <c:pt idx="1041">
                  <c:v>465.06400000000002</c:v>
                </c:pt>
                <c:pt idx="1042">
                  <c:v>488.649</c:v>
                </c:pt>
                <c:pt idx="1043">
                  <c:v>493.471</c:v>
                </c:pt>
                <c:pt idx="1044">
                  <c:v>509.82299999999998</c:v>
                </c:pt>
                <c:pt idx="1045">
                  <c:v>489.25200000000001</c:v>
                </c:pt>
                <c:pt idx="1046">
                  <c:v>492.988</c:v>
                </c:pt>
                <c:pt idx="1047">
                  <c:v>504.96199999999999</c:v>
                </c:pt>
                <c:pt idx="1048">
                  <c:v>471.73399999999998</c:v>
                </c:pt>
                <c:pt idx="1049">
                  <c:v>466.67099999999999</c:v>
                </c:pt>
                <c:pt idx="1050">
                  <c:v>452.68900000000002</c:v>
                </c:pt>
                <c:pt idx="1051">
                  <c:v>495.47899999999998</c:v>
                </c:pt>
                <c:pt idx="1052">
                  <c:v>519.98900000000003</c:v>
                </c:pt>
                <c:pt idx="1053">
                  <c:v>480.25200000000001</c:v>
                </c:pt>
                <c:pt idx="1054">
                  <c:v>474.34500000000003</c:v>
                </c:pt>
                <c:pt idx="1055">
                  <c:v>493.59100000000001</c:v>
                </c:pt>
                <c:pt idx="1056">
                  <c:v>518.38199999999995</c:v>
                </c:pt>
                <c:pt idx="1057">
                  <c:v>495.47899999999998</c:v>
                </c:pt>
                <c:pt idx="1058">
                  <c:v>464.22</c:v>
                </c:pt>
                <c:pt idx="1059">
                  <c:v>514.524</c:v>
                </c:pt>
                <c:pt idx="1060">
                  <c:v>545.74300000000005</c:v>
                </c:pt>
                <c:pt idx="1061">
                  <c:v>536.1</c:v>
                </c:pt>
                <c:pt idx="1062">
                  <c:v>488.28699999999998</c:v>
                </c:pt>
                <c:pt idx="1063">
                  <c:v>495.399</c:v>
                </c:pt>
                <c:pt idx="1064">
                  <c:v>500.26100000000002</c:v>
                </c:pt>
                <c:pt idx="1065">
                  <c:v>476.23399999999998</c:v>
                </c:pt>
                <c:pt idx="1066">
                  <c:v>507.37200000000001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6-4F27-A637-868BAB6C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864896"/>
        <c:axId val="416864568"/>
      </c:barChart>
      <c:catAx>
        <c:axId val="395649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Year (AD)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49544"/>
        <c:crossesAt val="0"/>
        <c:auto val="1"/>
        <c:lblAlgn val="ctr"/>
        <c:lblOffset val="100"/>
        <c:tickLblSkip val="37"/>
        <c:tickMarkSkip val="37"/>
        <c:noMultiLvlLbl val="1"/>
      </c:catAx>
      <c:valAx>
        <c:axId val="395649544"/>
        <c:scaling>
          <c:orientation val="minMax"/>
          <c:min val="400"/>
        </c:scaling>
        <c:delete val="1"/>
        <c:axPos val="r"/>
        <c:numFmt formatCode="General" sourceLinked="1"/>
        <c:majorTickMark val="out"/>
        <c:minorTickMark val="none"/>
        <c:tickLblPos val="nextTo"/>
        <c:crossAx val="395649216"/>
        <c:crosses val="autoZero"/>
        <c:crossBetween val="between"/>
      </c:valAx>
      <c:valAx>
        <c:axId val="416864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MJJA Precipitation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864896"/>
        <c:crosses val="autoZero"/>
        <c:crossBetween val="between"/>
      </c:valAx>
      <c:catAx>
        <c:axId val="41686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86456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419072615923007E-2"/>
                  <c:y val="-0.4680799795858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'European Alps'!$U$61:$U$1127</c:f>
              <c:numCache>
                <c:formatCode>General</c:formatCode>
                <c:ptCount val="1067"/>
                <c:pt idx="0">
                  <c:v>2008</c:v>
                </c:pt>
                <c:pt idx="1">
                  <c:v>2007</c:v>
                </c:pt>
                <c:pt idx="2">
                  <c:v>2006</c:v>
                </c:pt>
                <c:pt idx="3">
                  <c:v>2005</c:v>
                </c:pt>
                <c:pt idx="4">
                  <c:v>2004</c:v>
                </c:pt>
                <c:pt idx="5">
                  <c:v>2003</c:v>
                </c:pt>
                <c:pt idx="6">
                  <c:v>2002</c:v>
                </c:pt>
                <c:pt idx="7">
                  <c:v>2001</c:v>
                </c:pt>
                <c:pt idx="8">
                  <c:v>2000</c:v>
                </c:pt>
                <c:pt idx="9">
                  <c:v>1999</c:v>
                </c:pt>
                <c:pt idx="10">
                  <c:v>1998</c:v>
                </c:pt>
                <c:pt idx="11">
                  <c:v>1997</c:v>
                </c:pt>
                <c:pt idx="12">
                  <c:v>1996</c:v>
                </c:pt>
                <c:pt idx="13">
                  <c:v>1995</c:v>
                </c:pt>
                <c:pt idx="14">
                  <c:v>1994</c:v>
                </c:pt>
                <c:pt idx="15">
                  <c:v>1993</c:v>
                </c:pt>
                <c:pt idx="16">
                  <c:v>1992</c:v>
                </c:pt>
                <c:pt idx="17">
                  <c:v>1991</c:v>
                </c:pt>
                <c:pt idx="18">
                  <c:v>1990</c:v>
                </c:pt>
                <c:pt idx="19">
                  <c:v>1989</c:v>
                </c:pt>
                <c:pt idx="20">
                  <c:v>1988</c:v>
                </c:pt>
                <c:pt idx="21">
                  <c:v>1987</c:v>
                </c:pt>
                <c:pt idx="22">
                  <c:v>1986</c:v>
                </c:pt>
                <c:pt idx="23">
                  <c:v>1985</c:v>
                </c:pt>
                <c:pt idx="24">
                  <c:v>1984</c:v>
                </c:pt>
                <c:pt idx="25">
                  <c:v>1983</c:v>
                </c:pt>
                <c:pt idx="26">
                  <c:v>1982</c:v>
                </c:pt>
                <c:pt idx="27">
                  <c:v>1981</c:v>
                </c:pt>
                <c:pt idx="28">
                  <c:v>1980</c:v>
                </c:pt>
                <c:pt idx="29">
                  <c:v>1979</c:v>
                </c:pt>
                <c:pt idx="30">
                  <c:v>1978</c:v>
                </c:pt>
                <c:pt idx="31">
                  <c:v>1977</c:v>
                </c:pt>
                <c:pt idx="32">
                  <c:v>1976</c:v>
                </c:pt>
                <c:pt idx="33">
                  <c:v>1975</c:v>
                </c:pt>
                <c:pt idx="34">
                  <c:v>1974</c:v>
                </c:pt>
                <c:pt idx="35">
                  <c:v>1973</c:v>
                </c:pt>
                <c:pt idx="36">
                  <c:v>1972</c:v>
                </c:pt>
                <c:pt idx="37">
                  <c:v>1971</c:v>
                </c:pt>
                <c:pt idx="38">
                  <c:v>1970</c:v>
                </c:pt>
                <c:pt idx="39">
                  <c:v>1969</c:v>
                </c:pt>
                <c:pt idx="40">
                  <c:v>1968</c:v>
                </c:pt>
                <c:pt idx="41">
                  <c:v>1967</c:v>
                </c:pt>
                <c:pt idx="42">
                  <c:v>1966</c:v>
                </c:pt>
                <c:pt idx="43">
                  <c:v>1965</c:v>
                </c:pt>
                <c:pt idx="44">
                  <c:v>1964</c:v>
                </c:pt>
                <c:pt idx="45">
                  <c:v>1963</c:v>
                </c:pt>
                <c:pt idx="46">
                  <c:v>1962</c:v>
                </c:pt>
                <c:pt idx="47">
                  <c:v>1961</c:v>
                </c:pt>
                <c:pt idx="48">
                  <c:v>1960</c:v>
                </c:pt>
                <c:pt idx="49">
                  <c:v>1959</c:v>
                </c:pt>
                <c:pt idx="50">
                  <c:v>1958</c:v>
                </c:pt>
                <c:pt idx="51">
                  <c:v>1957</c:v>
                </c:pt>
                <c:pt idx="52">
                  <c:v>1956</c:v>
                </c:pt>
                <c:pt idx="53">
                  <c:v>1955</c:v>
                </c:pt>
                <c:pt idx="54">
                  <c:v>1954</c:v>
                </c:pt>
                <c:pt idx="55">
                  <c:v>1953</c:v>
                </c:pt>
                <c:pt idx="56">
                  <c:v>1952</c:v>
                </c:pt>
                <c:pt idx="57">
                  <c:v>1951</c:v>
                </c:pt>
                <c:pt idx="58">
                  <c:v>1950</c:v>
                </c:pt>
                <c:pt idx="59">
                  <c:v>1949</c:v>
                </c:pt>
                <c:pt idx="60">
                  <c:v>1948</c:v>
                </c:pt>
                <c:pt idx="61">
                  <c:v>1947</c:v>
                </c:pt>
                <c:pt idx="62">
                  <c:v>1946</c:v>
                </c:pt>
                <c:pt idx="63">
                  <c:v>1945</c:v>
                </c:pt>
                <c:pt idx="64">
                  <c:v>1944</c:v>
                </c:pt>
                <c:pt idx="65">
                  <c:v>1943</c:v>
                </c:pt>
                <c:pt idx="66">
                  <c:v>1942</c:v>
                </c:pt>
                <c:pt idx="67">
                  <c:v>1941</c:v>
                </c:pt>
                <c:pt idx="68">
                  <c:v>1940</c:v>
                </c:pt>
                <c:pt idx="69">
                  <c:v>1939</c:v>
                </c:pt>
                <c:pt idx="70">
                  <c:v>1938</c:v>
                </c:pt>
                <c:pt idx="71">
                  <c:v>1937</c:v>
                </c:pt>
                <c:pt idx="72">
                  <c:v>1936</c:v>
                </c:pt>
                <c:pt idx="73">
                  <c:v>1935</c:v>
                </c:pt>
                <c:pt idx="74">
                  <c:v>1934</c:v>
                </c:pt>
                <c:pt idx="75">
                  <c:v>1933</c:v>
                </c:pt>
                <c:pt idx="76">
                  <c:v>1932</c:v>
                </c:pt>
                <c:pt idx="77">
                  <c:v>1931</c:v>
                </c:pt>
                <c:pt idx="78">
                  <c:v>1930</c:v>
                </c:pt>
                <c:pt idx="79">
                  <c:v>1929</c:v>
                </c:pt>
                <c:pt idx="80">
                  <c:v>1928</c:v>
                </c:pt>
                <c:pt idx="81">
                  <c:v>1927</c:v>
                </c:pt>
                <c:pt idx="82">
                  <c:v>1926</c:v>
                </c:pt>
                <c:pt idx="83">
                  <c:v>1925</c:v>
                </c:pt>
                <c:pt idx="84">
                  <c:v>1924</c:v>
                </c:pt>
                <c:pt idx="85">
                  <c:v>1923</c:v>
                </c:pt>
                <c:pt idx="86">
                  <c:v>1922</c:v>
                </c:pt>
                <c:pt idx="87">
                  <c:v>1921</c:v>
                </c:pt>
                <c:pt idx="88">
                  <c:v>1920</c:v>
                </c:pt>
                <c:pt idx="89">
                  <c:v>1919</c:v>
                </c:pt>
                <c:pt idx="90">
                  <c:v>1918</c:v>
                </c:pt>
                <c:pt idx="91">
                  <c:v>1917</c:v>
                </c:pt>
                <c:pt idx="92">
                  <c:v>1916</c:v>
                </c:pt>
                <c:pt idx="93">
                  <c:v>1915</c:v>
                </c:pt>
                <c:pt idx="94">
                  <c:v>1914</c:v>
                </c:pt>
                <c:pt idx="95">
                  <c:v>1913</c:v>
                </c:pt>
                <c:pt idx="96">
                  <c:v>1912</c:v>
                </c:pt>
                <c:pt idx="97">
                  <c:v>1911</c:v>
                </c:pt>
                <c:pt idx="98">
                  <c:v>1910</c:v>
                </c:pt>
                <c:pt idx="99">
                  <c:v>1909</c:v>
                </c:pt>
                <c:pt idx="100">
                  <c:v>1908</c:v>
                </c:pt>
                <c:pt idx="101">
                  <c:v>1907</c:v>
                </c:pt>
                <c:pt idx="102">
                  <c:v>1906</c:v>
                </c:pt>
                <c:pt idx="103">
                  <c:v>1905</c:v>
                </c:pt>
                <c:pt idx="104">
                  <c:v>1904</c:v>
                </c:pt>
                <c:pt idx="105">
                  <c:v>1903</c:v>
                </c:pt>
                <c:pt idx="106">
                  <c:v>1902</c:v>
                </c:pt>
                <c:pt idx="107">
                  <c:v>1901</c:v>
                </c:pt>
                <c:pt idx="108">
                  <c:v>1900</c:v>
                </c:pt>
                <c:pt idx="109">
                  <c:v>1899</c:v>
                </c:pt>
                <c:pt idx="110">
                  <c:v>1898</c:v>
                </c:pt>
                <c:pt idx="111">
                  <c:v>1897</c:v>
                </c:pt>
                <c:pt idx="112">
                  <c:v>1896</c:v>
                </c:pt>
                <c:pt idx="113">
                  <c:v>1895</c:v>
                </c:pt>
                <c:pt idx="114">
                  <c:v>1894</c:v>
                </c:pt>
                <c:pt idx="115">
                  <c:v>1893</c:v>
                </c:pt>
                <c:pt idx="116">
                  <c:v>1892</c:v>
                </c:pt>
                <c:pt idx="117">
                  <c:v>1891</c:v>
                </c:pt>
                <c:pt idx="118">
                  <c:v>1890</c:v>
                </c:pt>
                <c:pt idx="119">
                  <c:v>1889</c:v>
                </c:pt>
                <c:pt idx="120">
                  <c:v>1888</c:v>
                </c:pt>
                <c:pt idx="121">
                  <c:v>1887</c:v>
                </c:pt>
                <c:pt idx="122">
                  <c:v>1886</c:v>
                </c:pt>
                <c:pt idx="123">
                  <c:v>1885</c:v>
                </c:pt>
                <c:pt idx="124">
                  <c:v>1884</c:v>
                </c:pt>
                <c:pt idx="125">
                  <c:v>1883</c:v>
                </c:pt>
                <c:pt idx="126">
                  <c:v>1882</c:v>
                </c:pt>
                <c:pt idx="127">
                  <c:v>1881</c:v>
                </c:pt>
                <c:pt idx="128">
                  <c:v>1880</c:v>
                </c:pt>
                <c:pt idx="129">
                  <c:v>1879</c:v>
                </c:pt>
                <c:pt idx="130">
                  <c:v>1878</c:v>
                </c:pt>
                <c:pt idx="131">
                  <c:v>1877</c:v>
                </c:pt>
                <c:pt idx="132">
                  <c:v>1876</c:v>
                </c:pt>
                <c:pt idx="133">
                  <c:v>1875</c:v>
                </c:pt>
                <c:pt idx="134">
                  <c:v>1874</c:v>
                </c:pt>
                <c:pt idx="135">
                  <c:v>1873</c:v>
                </c:pt>
                <c:pt idx="136">
                  <c:v>1872</c:v>
                </c:pt>
                <c:pt idx="137">
                  <c:v>1871</c:v>
                </c:pt>
                <c:pt idx="138">
                  <c:v>1870</c:v>
                </c:pt>
                <c:pt idx="139">
                  <c:v>1869</c:v>
                </c:pt>
                <c:pt idx="140">
                  <c:v>1868</c:v>
                </c:pt>
                <c:pt idx="141">
                  <c:v>1867</c:v>
                </c:pt>
                <c:pt idx="142">
                  <c:v>1866</c:v>
                </c:pt>
                <c:pt idx="143">
                  <c:v>1865</c:v>
                </c:pt>
                <c:pt idx="144">
                  <c:v>1864</c:v>
                </c:pt>
                <c:pt idx="145">
                  <c:v>1863</c:v>
                </c:pt>
                <c:pt idx="146">
                  <c:v>1862</c:v>
                </c:pt>
                <c:pt idx="147">
                  <c:v>1861</c:v>
                </c:pt>
                <c:pt idx="148">
                  <c:v>1860</c:v>
                </c:pt>
                <c:pt idx="149">
                  <c:v>1859</c:v>
                </c:pt>
                <c:pt idx="150">
                  <c:v>1858</c:v>
                </c:pt>
                <c:pt idx="151">
                  <c:v>1857</c:v>
                </c:pt>
                <c:pt idx="152">
                  <c:v>1856</c:v>
                </c:pt>
                <c:pt idx="153">
                  <c:v>1855</c:v>
                </c:pt>
                <c:pt idx="154">
                  <c:v>1854</c:v>
                </c:pt>
                <c:pt idx="155">
                  <c:v>1853</c:v>
                </c:pt>
                <c:pt idx="156">
                  <c:v>1852</c:v>
                </c:pt>
                <c:pt idx="157">
                  <c:v>1851</c:v>
                </c:pt>
                <c:pt idx="158">
                  <c:v>1850</c:v>
                </c:pt>
                <c:pt idx="159">
                  <c:v>1849</c:v>
                </c:pt>
                <c:pt idx="160">
                  <c:v>1848</c:v>
                </c:pt>
                <c:pt idx="161">
                  <c:v>1847</c:v>
                </c:pt>
                <c:pt idx="162">
                  <c:v>1846</c:v>
                </c:pt>
                <c:pt idx="163">
                  <c:v>1845</c:v>
                </c:pt>
                <c:pt idx="164">
                  <c:v>1844</c:v>
                </c:pt>
                <c:pt idx="165">
                  <c:v>1843</c:v>
                </c:pt>
                <c:pt idx="166">
                  <c:v>1842</c:v>
                </c:pt>
                <c:pt idx="167">
                  <c:v>1841</c:v>
                </c:pt>
                <c:pt idx="168">
                  <c:v>1840</c:v>
                </c:pt>
                <c:pt idx="169">
                  <c:v>1839</c:v>
                </c:pt>
                <c:pt idx="170">
                  <c:v>1838</c:v>
                </c:pt>
                <c:pt idx="171">
                  <c:v>1837</c:v>
                </c:pt>
                <c:pt idx="172">
                  <c:v>1836</c:v>
                </c:pt>
                <c:pt idx="173">
                  <c:v>1835</c:v>
                </c:pt>
                <c:pt idx="174">
                  <c:v>1834</c:v>
                </c:pt>
                <c:pt idx="175">
                  <c:v>1833</c:v>
                </c:pt>
                <c:pt idx="176">
                  <c:v>1832</c:v>
                </c:pt>
                <c:pt idx="177">
                  <c:v>1831</c:v>
                </c:pt>
                <c:pt idx="178">
                  <c:v>1830</c:v>
                </c:pt>
                <c:pt idx="179">
                  <c:v>1829</c:v>
                </c:pt>
                <c:pt idx="180">
                  <c:v>1828</c:v>
                </c:pt>
                <c:pt idx="181">
                  <c:v>1827</c:v>
                </c:pt>
                <c:pt idx="182">
                  <c:v>1826</c:v>
                </c:pt>
                <c:pt idx="183">
                  <c:v>1825</c:v>
                </c:pt>
                <c:pt idx="184">
                  <c:v>1824</c:v>
                </c:pt>
                <c:pt idx="185">
                  <c:v>1823</c:v>
                </c:pt>
                <c:pt idx="186">
                  <c:v>1822</c:v>
                </c:pt>
                <c:pt idx="187">
                  <c:v>1821</c:v>
                </c:pt>
                <c:pt idx="188">
                  <c:v>1820</c:v>
                </c:pt>
                <c:pt idx="189">
                  <c:v>1819</c:v>
                </c:pt>
                <c:pt idx="190">
                  <c:v>1818</c:v>
                </c:pt>
                <c:pt idx="191">
                  <c:v>1817</c:v>
                </c:pt>
                <c:pt idx="192">
                  <c:v>1816</c:v>
                </c:pt>
                <c:pt idx="193">
                  <c:v>1815</c:v>
                </c:pt>
                <c:pt idx="194">
                  <c:v>1814</c:v>
                </c:pt>
                <c:pt idx="195">
                  <c:v>1813</c:v>
                </c:pt>
                <c:pt idx="196">
                  <c:v>1812</c:v>
                </c:pt>
                <c:pt idx="197">
                  <c:v>1811</c:v>
                </c:pt>
                <c:pt idx="198">
                  <c:v>1810</c:v>
                </c:pt>
                <c:pt idx="199">
                  <c:v>1809</c:v>
                </c:pt>
                <c:pt idx="200">
                  <c:v>1808</c:v>
                </c:pt>
                <c:pt idx="201">
                  <c:v>1807</c:v>
                </c:pt>
                <c:pt idx="202">
                  <c:v>1806</c:v>
                </c:pt>
                <c:pt idx="203">
                  <c:v>1805</c:v>
                </c:pt>
                <c:pt idx="204">
                  <c:v>1804</c:v>
                </c:pt>
                <c:pt idx="205">
                  <c:v>1803</c:v>
                </c:pt>
                <c:pt idx="206">
                  <c:v>1802</c:v>
                </c:pt>
                <c:pt idx="207">
                  <c:v>1801</c:v>
                </c:pt>
                <c:pt idx="208">
                  <c:v>1800</c:v>
                </c:pt>
                <c:pt idx="209">
                  <c:v>1799</c:v>
                </c:pt>
                <c:pt idx="210">
                  <c:v>1798</c:v>
                </c:pt>
                <c:pt idx="211">
                  <c:v>1797</c:v>
                </c:pt>
                <c:pt idx="212">
                  <c:v>1796</c:v>
                </c:pt>
                <c:pt idx="213">
                  <c:v>1795</c:v>
                </c:pt>
                <c:pt idx="214">
                  <c:v>1794</c:v>
                </c:pt>
                <c:pt idx="215">
                  <c:v>1793</c:v>
                </c:pt>
                <c:pt idx="216">
                  <c:v>1792</c:v>
                </c:pt>
                <c:pt idx="217">
                  <c:v>1791</c:v>
                </c:pt>
                <c:pt idx="218">
                  <c:v>1790</c:v>
                </c:pt>
                <c:pt idx="219">
                  <c:v>1789</c:v>
                </c:pt>
                <c:pt idx="220">
                  <c:v>1788</c:v>
                </c:pt>
                <c:pt idx="221">
                  <c:v>1787</c:v>
                </c:pt>
                <c:pt idx="222">
                  <c:v>1786</c:v>
                </c:pt>
                <c:pt idx="223">
                  <c:v>1785</c:v>
                </c:pt>
                <c:pt idx="224">
                  <c:v>1784</c:v>
                </c:pt>
                <c:pt idx="225">
                  <c:v>1783</c:v>
                </c:pt>
                <c:pt idx="226">
                  <c:v>1782</c:v>
                </c:pt>
                <c:pt idx="227">
                  <c:v>1781</c:v>
                </c:pt>
                <c:pt idx="228">
                  <c:v>1780</c:v>
                </c:pt>
                <c:pt idx="229">
                  <c:v>1779</c:v>
                </c:pt>
                <c:pt idx="230">
                  <c:v>1778</c:v>
                </c:pt>
                <c:pt idx="231">
                  <c:v>1777</c:v>
                </c:pt>
                <c:pt idx="232">
                  <c:v>1776</c:v>
                </c:pt>
                <c:pt idx="233">
                  <c:v>1775</c:v>
                </c:pt>
                <c:pt idx="234">
                  <c:v>1774</c:v>
                </c:pt>
                <c:pt idx="235">
                  <c:v>1773</c:v>
                </c:pt>
                <c:pt idx="236">
                  <c:v>1772</c:v>
                </c:pt>
                <c:pt idx="237">
                  <c:v>1771</c:v>
                </c:pt>
                <c:pt idx="238">
                  <c:v>1770</c:v>
                </c:pt>
                <c:pt idx="239">
                  <c:v>1769</c:v>
                </c:pt>
                <c:pt idx="240">
                  <c:v>1768</c:v>
                </c:pt>
                <c:pt idx="241">
                  <c:v>1767</c:v>
                </c:pt>
                <c:pt idx="242">
                  <c:v>1766</c:v>
                </c:pt>
                <c:pt idx="243">
                  <c:v>1765</c:v>
                </c:pt>
                <c:pt idx="244">
                  <c:v>1764</c:v>
                </c:pt>
                <c:pt idx="245">
                  <c:v>1763</c:v>
                </c:pt>
                <c:pt idx="246">
                  <c:v>1762</c:v>
                </c:pt>
                <c:pt idx="247">
                  <c:v>1761</c:v>
                </c:pt>
                <c:pt idx="248">
                  <c:v>1760</c:v>
                </c:pt>
                <c:pt idx="249">
                  <c:v>1759</c:v>
                </c:pt>
                <c:pt idx="250">
                  <c:v>1758</c:v>
                </c:pt>
                <c:pt idx="251">
                  <c:v>1757</c:v>
                </c:pt>
                <c:pt idx="252">
                  <c:v>1756</c:v>
                </c:pt>
                <c:pt idx="253">
                  <c:v>1755</c:v>
                </c:pt>
                <c:pt idx="254">
                  <c:v>1754</c:v>
                </c:pt>
                <c:pt idx="255">
                  <c:v>1753</c:v>
                </c:pt>
                <c:pt idx="256">
                  <c:v>1752</c:v>
                </c:pt>
                <c:pt idx="257">
                  <c:v>1751</c:v>
                </c:pt>
                <c:pt idx="258">
                  <c:v>1750</c:v>
                </c:pt>
                <c:pt idx="259">
                  <c:v>1749</c:v>
                </c:pt>
                <c:pt idx="260">
                  <c:v>1748</c:v>
                </c:pt>
                <c:pt idx="261">
                  <c:v>1747</c:v>
                </c:pt>
                <c:pt idx="262">
                  <c:v>1746</c:v>
                </c:pt>
                <c:pt idx="263">
                  <c:v>1745</c:v>
                </c:pt>
                <c:pt idx="264">
                  <c:v>1744</c:v>
                </c:pt>
                <c:pt idx="265">
                  <c:v>1743</c:v>
                </c:pt>
                <c:pt idx="266">
                  <c:v>1742</c:v>
                </c:pt>
                <c:pt idx="267">
                  <c:v>1741</c:v>
                </c:pt>
                <c:pt idx="268">
                  <c:v>1740</c:v>
                </c:pt>
                <c:pt idx="269">
                  <c:v>1739</c:v>
                </c:pt>
                <c:pt idx="270">
                  <c:v>1738</c:v>
                </c:pt>
                <c:pt idx="271">
                  <c:v>1737</c:v>
                </c:pt>
                <c:pt idx="272">
                  <c:v>1736</c:v>
                </c:pt>
                <c:pt idx="273">
                  <c:v>1735</c:v>
                </c:pt>
                <c:pt idx="274">
                  <c:v>1734</c:v>
                </c:pt>
                <c:pt idx="275">
                  <c:v>1733</c:v>
                </c:pt>
                <c:pt idx="276">
                  <c:v>1732</c:v>
                </c:pt>
                <c:pt idx="277">
                  <c:v>1731</c:v>
                </c:pt>
                <c:pt idx="278">
                  <c:v>1730</c:v>
                </c:pt>
                <c:pt idx="279">
                  <c:v>1729</c:v>
                </c:pt>
                <c:pt idx="280">
                  <c:v>1728</c:v>
                </c:pt>
                <c:pt idx="281">
                  <c:v>1727</c:v>
                </c:pt>
                <c:pt idx="282">
                  <c:v>1726</c:v>
                </c:pt>
                <c:pt idx="283">
                  <c:v>1725</c:v>
                </c:pt>
                <c:pt idx="284">
                  <c:v>1724</c:v>
                </c:pt>
                <c:pt idx="285">
                  <c:v>1723</c:v>
                </c:pt>
                <c:pt idx="286">
                  <c:v>1722</c:v>
                </c:pt>
                <c:pt idx="287">
                  <c:v>1721</c:v>
                </c:pt>
                <c:pt idx="288">
                  <c:v>1720</c:v>
                </c:pt>
                <c:pt idx="289">
                  <c:v>1719</c:v>
                </c:pt>
                <c:pt idx="290">
                  <c:v>1718</c:v>
                </c:pt>
                <c:pt idx="291">
                  <c:v>1717</c:v>
                </c:pt>
                <c:pt idx="292">
                  <c:v>1716</c:v>
                </c:pt>
                <c:pt idx="293">
                  <c:v>1715</c:v>
                </c:pt>
                <c:pt idx="294">
                  <c:v>1714</c:v>
                </c:pt>
                <c:pt idx="295">
                  <c:v>1713</c:v>
                </c:pt>
                <c:pt idx="296">
                  <c:v>1712</c:v>
                </c:pt>
                <c:pt idx="297">
                  <c:v>1711</c:v>
                </c:pt>
                <c:pt idx="298">
                  <c:v>1710</c:v>
                </c:pt>
                <c:pt idx="299">
                  <c:v>1709</c:v>
                </c:pt>
                <c:pt idx="300">
                  <c:v>1708</c:v>
                </c:pt>
                <c:pt idx="301">
                  <c:v>1707</c:v>
                </c:pt>
                <c:pt idx="302">
                  <c:v>1706</c:v>
                </c:pt>
                <c:pt idx="303">
                  <c:v>1705</c:v>
                </c:pt>
                <c:pt idx="304">
                  <c:v>1704</c:v>
                </c:pt>
                <c:pt idx="305">
                  <c:v>1703</c:v>
                </c:pt>
                <c:pt idx="306">
                  <c:v>1702</c:v>
                </c:pt>
                <c:pt idx="307">
                  <c:v>1701</c:v>
                </c:pt>
                <c:pt idx="308">
                  <c:v>1700</c:v>
                </c:pt>
                <c:pt idx="309">
                  <c:v>1699</c:v>
                </c:pt>
                <c:pt idx="310">
                  <c:v>1698</c:v>
                </c:pt>
                <c:pt idx="311">
                  <c:v>1697</c:v>
                </c:pt>
                <c:pt idx="312">
                  <c:v>1696</c:v>
                </c:pt>
                <c:pt idx="313">
                  <c:v>1695</c:v>
                </c:pt>
                <c:pt idx="314">
                  <c:v>1694</c:v>
                </c:pt>
                <c:pt idx="315">
                  <c:v>1693</c:v>
                </c:pt>
                <c:pt idx="316">
                  <c:v>1692</c:v>
                </c:pt>
                <c:pt idx="317">
                  <c:v>1691</c:v>
                </c:pt>
                <c:pt idx="318">
                  <c:v>1690</c:v>
                </c:pt>
                <c:pt idx="319">
                  <c:v>1689</c:v>
                </c:pt>
                <c:pt idx="320">
                  <c:v>1688</c:v>
                </c:pt>
                <c:pt idx="321">
                  <c:v>1687</c:v>
                </c:pt>
                <c:pt idx="322">
                  <c:v>1686</c:v>
                </c:pt>
                <c:pt idx="323">
                  <c:v>1685</c:v>
                </c:pt>
                <c:pt idx="324">
                  <c:v>1684</c:v>
                </c:pt>
                <c:pt idx="325">
                  <c:v>1683</c:v>
                </c:pt>
                <c:pt idx="326">
                  <c:v>1682</c:v>
                </c:pt>
                <c:pt idx="327">
                  <c:v>1681</c:v>
                </c:pt>
                <c:pt idx="328">
                  <c:v>1680</c:v>
                </c:pt>
                <c:pt idx="329">
                  <c:v>1679</c:v>
                </c:pt>
                <c:pt idx="330">
                  <c:v>1678</c:v>
                </c:pt>
                <c:pt idx="331">
                  <c:v>1677</c:v>
                </c:pt>
                <c:pt idx="332">
                  <c:v>1676</c:v>
                </c:pt>
                <c:pt idx="333">
                  <c:v>1675</c:v>
                </c:pt>
                <c:pt idx="334">
                  <c:v>1674</c:v>
                </c:pt>
                <c:pt idx="335">
                  <c:v>1673</c:v>
                </c:pt>
                <c:pt idx="336">
                  <c:v>1672</c:v>
                </c:pt>
                <c:pt idx="337">
                  <c:v>1671</c:v>
                </c:pt>
                <c:pt idx="338">
                  <c:v>1670</c:v>
                </c:pt>
                <c:pt idx="339">
                  <c:v>1669</c:v>
                </c:pt>
                <c:pt idx="340">
                  <c:v>1668</c:v>
                </c:pt>
                <c:pt idx="341">
                  <c:v>1667</c:v>
                </c:pt>
                <c:pt idx="342">
                  <c:v>1666</c:v>
                </c:pt>
                <c:pt idx="343">
                  <c:v>1665</c:v>
                </c:pt>
                <c:pt idx="344">
                  <c:v>1664</c:v>
                </c:pt>
                <c:pt idx="345">
                  <c:v>1663</c:v>
                </c:pt>
                <c:pt idx="346">
                  <c:v>1662</c:v>
                </c:pt>
                <c:pt idx="347">
                  <c:v>1661</c:v>
                </c:pt>
                <c:pt idx="348">
                  <c:v>1660</c:v>
                </c:pt>
                <c:pt idx="349">
                  <c:v>1659</c:v>
                </c:pt>
                <c:pt idx="350">
                  <c:v>1658</c:v>
                </c:pt>
                <c:pt idx="351">
                  <c:v>1657</c:v>
                </c:pt>
                <c:pt idx="352">
                  <c:v>1656</c:v>
                </c:pt>
                <c:pt idx="353">
                  <c:v>1655</c:v>
                </c:pt>
                <c:pt idx="354">
                  <c:v>1654</c:v>
                </c:pt>
                <c:pt idx="355">
                  <c:v>1653</c:v>
                </c:pt>
                <c:pt idx="356">
                  <c:v>1652</c:v>
                </c:pt>
                <c:pt idx="357">
                  <c:v>1651</c:v>
                </c:pt>
                <c:pt idx="358">
                  <c:v>1650</c:v>
                </c:pt>
                <c:pt idx="359">
                  <c:v>1649</c:v>
                </c:pt>
                <c:pt idx="360">
                  <c:v>1648</c:v>
                </c:pt>
                <c:pt idx="361">
                  <c:v>1647</c:v>
                </c:pt>
                <c:pt idx="362">
                  <c:v>1646</c:v>
                </c:pt>
                <c:pt idx="363">
                  <c:v>1645</c:v>
                </c:pt>
                <c:pt idx="364">
                  <c:v>1644</c:v>
                </c:pt>
                <c:pt idx="365">
                  <c:v>1643</c:v>
                </c:pt>
                <c:pt idx="366">
                  <c:v>1642</c:v>
                </c:pt>
                <c:pt idx="367">
                  <c:v>1641</c:v>
                </c:pt>
                <c:pt idx="368">
                  <c:v>1640</c:v>
                </c:pt>
                <c:pt idx="369">
                  <c:v>1639</c:v>
                </c:pt>
                <c:pt idx="370">
                  <c:v>1638</c:v>
                </c:pt>
                <c:pt idx="371">
                  <c:v>1637</c:v>
                </c:pt>
                <c:pt idx="372">
                  <c:v>1636</c:v>
                </c:pt>
                <c:pt idx="373">
                  <c:v>1635</c:v>
                </c:pt>
                <c:pt idx="374">
                  <c:v>1634</c:v>
                </c:pt>
                <c:pt idx="375">
                  <c:v>1633</c:v>
                </c:pt>
                <c:pt idx="376">
                  <c:v>1632</c:v>
                </c:pt>
                <c:pt idx="377">
                  <c:v>1631</c:v>
                </c:pt>
                <c:pt idx="378">
                  <c:v>1630</c:v>
                </c:pt>
                <c:pt idx="379">
                  <c:v>1629</c:v>
                </c:pt>
                <c:pt idx="380">
                  <c:v>1628</c:v>
                </c:pt>
                <c:pt idx="381">
                  <c:v>1627</c:v>
                </c:pt>
                <c:pt idx="382">
                  <c:v>1626</c:v>
                </c:pt>
                <c:pt idx="383">
                  <c:v>1625</c:v>
                </c:pt>
                <c:pt idx="384">
                  <c:v>1624</c:v>
                </c:pt>
                <c:pt idx="385">
                  <c:v>1623</c:v>
                </c:pt>
                <c:pt idx="386">
                  <c:v>1622</c:v>
                </c:pt>
                <c:pt idx="387">
                  <c:v>1621</c:v>
                </c:pt>
                <c:pt idx="388">
                  <c:v>1620</c:v>
                </c:pt>
                <c:pt idx="389">
                  <c:v>1619</c:v>
                </c:pt>
                <c:pt idx="390">
                  <c:v>1618</c:v>
                </c:pt>
                <c:pt idx="391">
                  <c:v>1617</c:v>
                </c:pt>
                <c:pt idx="392">
                  <c:v>1616</c:v>
                </c:pt>
                <c:pt idx="393">
                  <c:v>1615</c:v>
                </c:pt>
                <c:pt idx="394">
                  <c:v>1614</c:v>
                </c:pt>
                <c:pt idx="395">
                  <c:v>1613</c:v>
                </c:pt>
                <c:pt idx="396">
                  <c:v>1612</c:v>
                </c:pt>
                <c:pt idx="397">
                  <c:v>1611</c:v>
                </c:pt>
                <c:pt idx="398">
                  <c:v>1610</c:v>
                </c:pt>
                <c:pt idx="399">
                  <c:v>1609</c:v>
                </c:pt>
                <c:pt idx="400">
                  <c:v>1608</c:v>
                </c:pt>
                <c:pt idx="401">
                  <c:v>1607</c:v>
                </c:pt>
                <c:pt idx="402">
                  <c:v>1606</c:v>
                </c:pt>
                <c:pt idx="403">
                  <c:v>1605</c:v>
                </c:pt>
                <c:pt idx="404">
                  <c:v>1604</c:v>
                </c:pt>
                <c:pt idx="405">
                  <c:v>1603</c:v>
                </c:pt>
                <c:pt idx="406">
                  <c:v>1602</c:v>
                </c:pt>
                <c:pt idx="407">
                  <c:v>1601</c:v>
                </c:pt>
                <c:pt idx="408">
                  <c:v>1600</c:v>
                </c:pt>
                <c:pt idx="409">
                  <c:v>1599</c:v>
                </c:pt>
                <c:pt idx="410">
                  <c:v>1598</c:v>
                </c:pt>
                <c:pt idx="411">
                  <c:v>1597</c:v>
                </c:pt>
                <c:pt idx="412">
                  <c:v>1596</c:v>
                </c:pt>
                <c:pt idx="413">
                  <c:v>1595</c:v>
                </c:pt>
                <c:pt idx="414">
                  <c:v>1594</c:v>
                </c:pt>
                <c:pt idx="415">
                  <c:v>1593</c:v>
                </c:pt>
                <c:pt idx="416">
                  <c:v>1592</c:v>
                </c:pt>
                <c:pt idx="417">
                  <c:v>1591</c:v>
                </c:pt>
                <c:pt idx="418">
                  <c:v>1590</c:v>
                </c:pt>
                <c:pt idx="419">
                  <c:v>1589</c:v>
                </c:pt>
                <c:pt idx="420">
                  <c:v>1588</c:v>
                </c:pt>
                <c:pt idx="421">
                  <c:v>1587</c:v>
                </c:pt>
                <c:pt idx="422">
                  <c:v>1586</c:v>
                </c:pt>
                <c:pt idx="423">
                  <c:v>1585</c:v>
                </c:pt>
                <c:pt idx="424">
                  <c:v>1584</c:v>
                </c:pt>
                <c:pt idx="425">
                  <c:v>1583</c:v>
                </c:pt>
                <c:pt idx="426">
                  <c:v>1582</c:v>
                </c:pt>
                <c:pt idx="427">
                  <c:v>1581</c:v>
                </c:pt>
                <c:pt idx="428">
                  <c:v>1580</c:v>
                </c:pt>
                <c:pt idx="429">
                  <c:v>1579</c:v>
                </c:pt>
                <c:pt idx="430">
                  <c:v>1578</c:v>
                </c:pt>
                <c:pt idx="431">
                  <c:v>1577</c:v>
                </c:pt>
                <c:pt idx="432">
                  <c:v>1576</c:v>
                </c:pt>
                <c:pt idx="433">
                  <c:v>1575</c:v>
                </c:pt>
                <c:pt idx="434">
                  <c:v>1574</c:v>
                </c:pt>
                <c:pt idx="435">
                  <c:v>1573</c:v>
                </c:pt>
                <c:pt idx="436">
                  <c:v>1572</c:v>
                </c:pt>
                <c:pt idx="437">
                  <c:v>1571</c:v>
                </c:pt>
                <c:pt idx="438">
                  <c:v>1570</c:v>
                </c:pt>
                <c:pt idx="439">
                  <c:v>1569</c:v>
                </c:pt>
                <c:pt idx="440">
                  <c:v>1568</c:v>
                </c:pt>
                <c:pt idx="441">
                  <c:v>1567</c:v>
                </c:pt>
                <c:pt idx="442">
                  <c:v>1566</c:v>
                </c:pt>
                <c:pt idx="443">
                  <c:v>1565</c:v>
                </c:pt>
                <c:pt idx="444">
                  <c:v>1564</c:v>
                </c:pt>
                <c:pt idx="445">
                  <c:v>1563</c:v>
                </c:pt>
                <c:pt idx="446">
                  <c:v>1562</c:v>
                </c:pt>
                <c:pt idx="447">
                  <c:v>1561</c:v>
                </c:pt>
                <c:pt idx="448">
                  <c:v>1560</c:v>
                </c:pt>
                <c:pt idx="449">
                  <c:v>1559</c:v>
                </c:pt>
                <c:pt idx="450">
                  <c:v>1558</c:v>
                </c:pt>
                <c:pt idx="451">
                  <c:v>1557</c:v>
                </c:pt>
                <c:pt idx="452">
                  <c:v>1556</c:v>
                </c:pt>
                <c:pt idx="453">
                  <c:v>1555</c:v>
                </c:pt>
                <c:pt idx="454">
                  <c:v>1554</c:v>
                </c:pt>
                <c:pt idx="455">
                  <c:v>1553</c:v>
                </c:pt>
                <c:pt idx="456">
                  <c:v>1552</c:v>
                </c:pt>
                <c:pt idx="457">
                  <c:v>1551</c:v>
                </c:pt>
                <c:pt idx="458">
                  <c:v>1550</c:v>
                </c:pt>
                <c:pt idx="459">
                  <c:v>1549</c:v>
                </c:pt>
                <c:pt idx="460">
                  <c:v>1548</c:v>
                </c:pt>
                <c:pt idx="461">
                  <c:v>1547</c:v>
                </c:pt>
                <c:pt idx="462">
                  <c:v>1546</c:v>
                </c:pt>
                <c:pt idx="463">
                  <c:v>1545</c:v>
                </c:pt>
                <c:pt idx="464">
                  <c:v>1544</c:v>
                </c:pt>
                <c:pt idx="465">
                  <c:v>1543</c:v>
                </c:pt>
                <c:pt idx="466">
                  <c:v>1542</c:v>
                </c:pt>
                <c:pt idx="467">
                  <c:v>1541</c:v>
                </c:pt>
                <c:pt idx="468">
                  <c:v>1540</c:v>
                </c:pt>
                <c:pt idx="469">
                  <c:v>1539</c:v>
                </c:pt>
                <c:pt idx="470">
                  <c:v>1538</c:v>
                </c:pt>
                <c:pt idx="471">
                  <c:v>1537</c:v>
                </c:pt>
                <c:pt idx="472">
                  <c:v>1536</c:v>
                </c:pt>
                <c:pt idx="473">
                  <c:v>1535</c:v>
                </c:pt>
                <c:pt idx="474">
                  <c:v>1534</c:v>
                </c:pt>
                <c:pt idx="475">
                  <c:v>1533</c:v>
                </c:pt>
                <c:pt idx="476">
                  <c:v>1532</c:v>
                </c:pt>
                <c:pt idx="477">
                  <c:v>1531</c:v>
                </c:pt>
                <c:pt idx="478">
                  <c:v>1530</c:v>
                </c:pt>
                <c:pt idx="479">
                  <c:v>1529</c:v>
                </c:pt>
                <c:pt idx="480">
                  <c:v>1528</c:v>
                </c:pt>
                <c:pt idx="481">
                  <c:v>1527</c:v>
                </c:pt>
                <c:pt idx="482">
                  <c:v>1526</c:v>
                </c:pt>
                <c:pt idx="483">
                  <c:v>1525</c:v>
                </c:pt>
                <c:pt idx="484">
                  <c:v>1524</c:v>
                </c:pt>
                <c:pt idx="485">
                  <c:v>1523</c:v>
                </c:pt>
                <c:pt idx="486">
                  <c:v>1522</c:v>
                </c:pt>
                <c:pt idx="487">
                  <c:v>1521</c:v>
                </c:pt>
                <c:pt idx="488">
                  <c:v>1520</c:v>
                </c:pt>
                <c:pt idx="489">
                  <c:v>1519</c:v>
                </c:pt>
                <c:pt idx="490">
                  <c:v>1518</c:v>
                </c:pt>
                <c:pt idx="491">
                  <c:v>1517</c:v>
                </c:pt>
                <c:pt idx="492">
                  <c:v>1516</c:v>
                </c:pt>
                <c:pt idx="493">
                  <c:v>1515</c:v>
                </c:pt>
                <c:pt idx="494">
                  <c:v>1514</c:v>
                </c:pt>
                <c:pt idx="495">
                  <c:v>1513</c:v>
                </c:pt>
                <c:pt idx="496">
                  <c:v>1512</c:v>
                </c:pt>
                <c:pt idx="497">
                  <c:v>1511</c:v>
                </c:pt>
                <c:pt idx="498">
                  <c:v>1510</c:v>
                </c:pt>
                <c:pt idx="499">
                  <c:v>1509</c:v>
                </c:pt>
                <c:pt idx="500">
                  <c:v>1508</c:v>
                </c:pt>
                <c:pt idx="501">
                  <c:v>1507</c:v>
                </c:pt>
                <c:pt idx="502">
                  <c:v>1506</c:v>
                </c:pt>
                <c:pt idx="503">
                  <c:v>1505</c:v>
                </c:pt>
                <c:pt idx="504">
                  <c:v>1504</c:v>
                </c:pt>
                <c:pt idx="505">
                  <c:v>1503</c:v>
                </c:pt>
                <c:pt idx="506">
                  <c:v>1502</c:v>
                </c:pt>
                <c:pt idx="507">
                  <c:v>1501</c:v>
                </c:pt>
                <c:pt idx="508">
                  <c:v>1500</c:v>
                </c:pt>
                <c:pt idx="509">
                  <c:v>1499</c:v>
                </c:pt>
                <c:pt idx="510">
                  <c:v>1498</c:v>
                </c:pt>
                <c:pt idx="511">
                  <c:v>1497</c:v>
                </c:pt>
                <c:pt idx="512">
                  <c:v>1496</c:v>
                </c:pt>
                <c:pt idx="513">
                  <c:v>1495</c:v>
                </c:pt>
                <c:pt idx="514">
                  <c:v>1494</c:v>
                </c:pt>
                <c:pt idx="515">
                  <c:v>1493</c:v>
                </c:pt>
                <c:pt idx="516">
                  <c:v>1492</c:v>
                </c:pt>
                <c:pt idx="517">
                  <c:v>1491</c:v>
                </c:pt>
                <c:pt idx="518">
                  <c:v>1490</c:v>
                </c:pt>
                <c:pt idx="519">
                  <c:v>1489</c:v>
                </c:pt>
                <c:pt idx="520">
                  <c:v>1488</c:v>
                </c:pt>
                <c:pt idx="521">
                  <c:v>1487</c:v>
                </c:pt>
                <c:pt idx="522">
                  <c:v>1486</c:v>
                </c:pt>
                <c:pt idx="523">
                  <c:v>1485</c:v>
                </c:pt>
                <c:pt idx="524">
                  <c:v>1484</c:v>
                </c:pt>
                <c:pt idx="525">
                  <c:v>1483</c:v>
                </c:pt>
                <c:pt idx="526">
                  <c:v>1482</c:v>
                </c:pt>
                <c:pt idx="527">
                  <c:v>1481</c:v>
                </c:pt>
                <c:pt idx="528">
                  <c:v>1480</c:v>
                </c:pt>
                <c:pt idx="529">
                  <c:v>1479</c:v>
                </c:pt>
                <c:pt idx="530">
                  <c:v>1478</c:v>
                </c:pt>
                <c:pt idx="531">
                  <c:v>1477</c:v>
                </c:pt>
                <c:pt idx="532">
                  <c:v>1476</c:v>
                </c:pt>
                <c:pt idx="533">
                  <c:v>1475</c:v>
                </c:pt>
                <c:pt idx="534">
                  <c:v>1474</c:v>
                </c:pt>
                <c:pt idx="535">
                  <c:v>1473</c:v>
                </c:pt>
                <c:pt idx="536">
                  <c:v>1472</c:v>
                </c:pt>
                <c:pt idx="537">
                  <c:v>1471</c:v>
                </c:pt>
                <c:pt idx="538">
                  <c:v>1470</c:v>
                </c:pt>
                <c:pt idx="539">
                  <c:v>1469</c:v>
                </c:pt>
                <c:pt idx="540">
                  <c:v>1468</c:v>
                </c:pt>
                <c:pt idx="541">
                  <c:v>1467</c:v>
                </c:pt>
                <c:pt idx="542">
                  <c:v>1466</c:v>
                </c:pt>
                <c:pt idx="543">
                  <c:v>1465</c:v>
                </c:pt>
                <c:pt idx="544">
                  <c:v>1464</c:v>
                </c:pt>
                <c:pt idx="545">
                  <c:v>1463</c:v>
                </c:pt>
                <c:pt idx="546">
                  <c:v>1462</c:v>
                </c:pt>
                <c:pt idx="547">
                  <c:v>1461</c:v>
                </c:pt>
                <c:pt idx="548">
                  <c:v>1460</c:v>
                </c:pt>
                <c:pt idx="549">
                  <c:v>1459</c:v>
                </c:pt>
                <c:pt idx="550">
                  <c:v>1458</c:v>
                </c:pt>
                <c:pt idx="551">
                  <c:v>1457</c:v>
                </c:pt>
                <c:pt idx="552">
                  <c:v>1456</c:v>
                </c:pt>
                <c:pt idx="553">
                  <c:v>1455</c:v>
                </c:pt>
                <c:pt idx="554">
                  <c:v>1454</c:v>
                </c:pt>
                <c:pt idx="555">
                  <c:v>1453</c:v>
                </c:pt>
                <c:pt idx="556">
                  <c:v>1452</c:v>
                </c:pt>
                <c:pt idx="557">
                  <c:v>1451</c:v>
                </c:pt>
                <c:pt idx="558">
                  <c:v>1450</c:v>
                </c:pt>
                <c:pt idx="559">
                  <c:v>1449</c:v>
                </c:pt>
                <c:pt idx="560">
                  <c:v>1448</c:v>
                </c:pt>
                <c:pt idx="561">
                  <c:v>1447</c:v>
                </c:pt>
                <c:pt idx="562">
                  <c:v>1446</c:v>
                </c:pt>
                <c:pt idx="563">
                  <c:v>1445</c:v>
                </c:pt>
                <c:pt idx="564">
                  <c:v>1444</c:v>
                </c:pt>
                <c:pt idx="565">
                  <c:v>1443</c:v>
                </c:pt>
                <c:pt idx="566">
                  <c:v>1442</c:v>
                </c:pt>
                <c:pt idx="567">
                  <c:v>1441</c:v>
                </c:pt>
                <c:pt idx="568">
                  <c:v>1440</c:v>
                </c:pt>
                <c:pt idx="569">
                  <c:v>1439</c:v>
                </c:pt>
                <c:pt idx="570">
                  <c:v>1438</c:v>
                </c:pt>
                <c:pt idx="571">
                  <c:v>1437</c:v>
                </c:pt>
                <c:pt idx="572">
                  <c:v>1436</c:v>
                </c:pt>
                <c:pt idx="573">
                  <c:v>1435</c:v>
                </c:pt>
                <c:pt idx="574">
                  <c:v>1434</c:v>
                </c:pt>
                <c:pt idx="575">
                  <c:v>1433</c:v>
                </c:pt>
                <c:pt idx="576">
                  <c:v>1432</c:v>
                </c:pt>
                <c:pt idx="577">
                  <c:v>1431</c:v>
                </c:pt>
                <c:pt idx="578">
                  <c:v>1430</c:v>
                </c:pt>
                <c:pt idx="579">
                  <c:v>1429</c:v>
                </c:pt>
                <c:pt idx="580">
                  <c:v>1428</c:v>
                </c:pt>
                <c:pt idx="581">
                  <c:v>1427</c:v>
                </c:pt>
                <c:pt idx="582">
                  <c:v>1426</c:v>
                </c:pt>
                <c:pt idx="583">
                  <c:v>1425</c:v>
                </c:pt>
                <c:pt idx="584">
                  <c:v>1424</c:v>
                </c:pt>
                <c:pt idx="585">
                  <c:v>1423</c:v>
                </c:pt>
                <c:pt idx="586">
                  <c:v>1422</c:v>
                </c:pt>
                <c:pt idx="587">
                  <c:v>1421</c:v>
                </c:pt>
                <c:pt idx="588">
                  <c:v>1420</c:v>
                </c:pt>
                <c:pt idx="589">
                  <c:v>1419</c:v>
                </c:pt>
                <c:pt idx="590">
                  <c:v>1418</c:v>
                </c:pt>
                <c:pt idx="591">
                  <c:v>1417</c:v>
                </c:pt>
                <c:pt idx="592">
                  <c:v>1416</c:v>
                </c:pt>
                <c:pt idx="593">
                  <c:v>1415</c:v>
                </c:pt>
                <c:pt idx="594">
                  <c:v>1414</c:v>
                </c:pt>
                <c:pt idx="595">
                  <c:v>1413</c:v>
                </c:pt>
                <c:pt idx="596">
                  <c:v>1412</c:v>
                </c:pt>
                <c:pt idx="597">
                  <c:v>1411</c:v>
                </c:pt>
                <c:pt idx="598">
                  <c:v>1410</c:v>
                </c:pt>
                <c:pt idx="599">
                  <c:v>1409</c:v>
                </c:pt>
                <c:pt idx="600">
                  <c:v>1408</c:v>
                </c:pt>
                <c:pt idx="601">
                  <c:v>1407</c:v>
                </c:pt>
                <c:pt idx="602">
                  <c:v>1406</c:v>
                </c:pt>
                <c:pt idx="603">
                  <c:v>1405</c:v>
                </c:pt>
                <c:pt idx="604">
                  <c:v>1404</c:v>
                </c:pt>
                <c:pt idx="605">
                  <c:v>1403</c:v>
                </c:pt>
                <c:pt idx="606">
                  <c:v>1402</c:v>
                </c:pt>
                <c:pt idx="607">
                  <c:v>1401</c:v>
                </c:pt>
                <c:pt idx="608">
                  <c:v>1400</c:v>
                </c:pt>
                <c:pt idx="609">
                  <c:v>1399</c:v>
                </c:pt>
                <c:pt idx="610">
                  <c:v>1398</c:v>
                </c:pt>
                <c:pt idx="611">
                  <c:v>1397</c:v>
                </c:pt>
                <c:pt idx="612">
                  <c:v>1396</c:v>
                </c:pt>
                <c:pt idx="613">
                  <c:v>1395</c:v>
                </c:pt>
                <c:pt idx="614">
                  <c:v>1394</c:v>
                </c:pt>
                <c:pt idx="615">
                  <c:v>1393</c:v>
                </c:pt>
                <c:pt idx="616">
                  <c:v>1392</c:v>
                </c:pt>
                <c:pt idx="617">
                  <c:v>1391</c:v>
                </c:pt>
                <c:pt idx="618">
                  <c:v>1390</c:v>
                </c:pt>
                <c:pt idx="619">
                  <c:v>1389</c:v>
                </c:pt>
                <c:pt idx="620">
                  <c:v>1388</c:v>
                </c:pt>
                <c:pt idx="621">
                  <c:v>1387</c:v>
                </c:pt>
                <c:pt idx="622">
                  <c:v>1386</c:v>
                </c:pt>
                <c:pt idx="623">
                  <c:v>1385</c:v>
                </c:pt>
                <c:pt idx="624">
                  <c:v>1384</c:v>
                </c:pt>
                <c:pt idx="625">
                  <c:v>1383</c:v>
                </c:pt>
                <c:pt idx="626">
                  <c:v>1382</c:v>
                </c:pt>
                <c:pt idx="627">
                  <c:v>1381</c:v>
                </c:pt>
                <c:pt idx="628">
                  <c:v>1380</c:v>
                </c:pt>
                <c:pt idx="629">
                  <c:v>1379</c:v>
                </c:pt>
                <c:pt idx="630">
                  <c:v>1378</c:v>
                </c:pt>
                <c:pt idx="631">
                  <c:v>1377</c:v>
                </c:pt>
                <c:pt idx="632">
                  <c:v>1376</c:v>
                </c:pt>
                <c:pt idx="633">
                  <c:v>1375</c:v>
                </c:pt>
                <c:pt idx="634">
                  <c:v>1374</c:v>
                </c:pt>
                <c:pt idx="635">
                  <c:v>1373</c:v>
                </c:pt>
                <c:pt idx="636">
                  <c:v>1372</c:v>
                </c:pt>
                <c:pt idx="637">
                  <c:v>1371</c:v>
                </c:pt>
                <c:pt idx="638">
                  <c:v>1370</c:v>
                </c:pt>
                <c:pt idx="639">
                  <c:v>1369</c:v>
                </c:pt>
                <c:pt idx="640">
                  <c:v>1368</c:v>
                </c:pt>
                <c:pt idx="641">
                  <c:v>1367</c:v>
                </c:pt>
                <c:pt idx="642">
                  <c:v>1366</c:v>
                </c:pt>
                <c:pt idx="643">
                  <c:v>1365</c:v>
                </c:pt>
                <c:pt idx="644">
                  <c:v>1364</c:v>
                </c:pt>
                <c:pt idx="645">
                  <c:v>1363</c:v>
                </c:pt>
                <c:pt idx="646">
                  <c:v>1362</c:v>
                </c:pt>
                <c:pt idx="647">
                  <c:v>1361</c:v>
                </c:pt>
                <c:pt idx="648">
                  <c:v>1360</c:v>
                </c:pt>
                <c:pt idx="649">
                  <c:v>1359</c:v>
                </c:pt>
                <c:pt idx="650">
                  <c:v>1358</c:v>
                </c:pt>
                <c:pt idx="651">
                  <c:v>1357</c:v>
                </c:pt>
                <c:pt idx="652">
                  <c:v>1356</c:v>
                </c:pt>
                <c:pt idx="653">
                  <c:v>1355</c:v>
                </c:pt>
                <c:pt idx="654">
                  <c:v>1354</c:v>
                </c:pt>
                <c:pt idx="655">
                  <c:v>1353</c:v>
                </c:pt>
                <c:pt idx="656">
                  <c:v>1352</c:v>
                </c:pt>
                <c:pt idx="657">
                  <c:v>1351</c:v>
                </c:pt>
                <c:pt idx="658">
                  <c:v>1350</c:v>
                </c:pt>
                <c:pt idx="659">
                  <c:v>1349</c:v>
                </c:pt>
                <c:pt idx="660">
                  <c:v>1348</c:v>
                </c:pt>
                <c:pt idx="661">
                  <c:v>1347</c:v>
                </c:pt>
                <c:pt idx="662">
                  <c:v>1346</c:v>
                </c:pt>
                <c:pt idx="663">
                  <c:v>1345</c:v>
                </c:pt>
                <c:pt idx="664">
                  <c:v>1344</c:v>
                </c:pt>
                <c:pt idx="665">
                  <c:v>1343</c:v>
                </c:pt>
                <c:pt idx="666">
                  <c:v>1342</c:v>
                </c:pt>
                <c:pt idx="667">
                  <c:v>1341</c:v>
                </c:pt>
                <c:pt idx="668">
                  <c:v>1340</c:v>
                </c:pt>
                <c:pt idx="669">
                  <c:v>1339</c:v>
                </c:pt>
                <c:pt idx="670">
                  <c:v>1338</c:v>
                </c:pt>
                <c:pt idx="671">
                  <c:v>1337</c:v>
                </c:pt>
                <c:pt idx="672">
                  <c:v>1336</c:v>
                </c:pt>
                <c:pt idx="673">
                  <c:v>1335</c:v>
                </c:pt>
                <c:pt idx="674">
                  <c:v>1334</c:v>
                </c:pt>
                <c:pt idx="675">
                  <c:v>1333</c:v>
                </c:pt>
                <c:pt idx="676">
                  <c:v>1332</c:v>
                </c:pt>
                <c:pt idx="677">
                  <c:v>1331</c:v>
                </c:pt>
                <c:pt idx="678">
                  <c:v>1330</c:v>
                </c:pt>
                <c:pt idx="679">
                  <c:v>1329</c:v>
                </c:pt>
                <c:pt idx="680">
                  <c:v>1328</c:v>
                </c:pt>
                <c:pt idx="681">
                  <c:v>1327</c:v>
                </c:pt>
                <c:pt idx="682">
                  <c:v>1326</c:v>
                </c:pt>
                <c:pt idx="683">
                  <c:v>1325</c:v>
                </c:pt>
                <c:pt idx="684">
                  <c:v>1324</c:v>
                </c:pt>
                <c:pt idx="685">
                  <c:v>1323</c:v>
                </c:pt>
                <c:pt idx="686">
                  <c:v>1322</c:v>
                </c:pt>
                <c:pt idx="687">
                  <c:v>1321</c:v>
                </c:pt>
                <c:pt idx="688">
                  <c:v>1320</c:v>
                </c:pt>
                <c:pt idx="689">
                  <c:v>1319</c:v>
                </c:pt>
                <c:pt idx="690">
                  <c:v>1318</c:v>
                </c:pt>
                <c:pt idx="691">
                  <c:v>1317</c:v>
                </c:pt>
                <c:pt idx="692">
                  <c:v>1316</c:v>
                </c:pt>
                <c:pt idx="693">
                  <c:v>1315</c:v>
                </c:pt>
                <c:pt idx="694">
                  <c:v>1314</c:v>
                </c:pt>
                <c:pt idx="695">
                  <c:v>1313</c:v>
                </c:pt>
                <c:pt idx="696">
                  <c:v>1312</c:v>
                </c:pt>
                <c:pt idx="697">
                  <c:v>1311</c:v>
                </c:pt>
                <c:pt idx="698">
                  <c:v>1310</c:v>
                </c:pt>
                <c:pt idx="699">
                  <c:v>1309</c:v>
                </c:pt>
                <c:pt idx="700">
                  <c:v>1308</c:v>
                </c:pt>
                <c:pt idx="701">
                  <c:v>1307</c:v>
                </c:pt>
                <c:pt idx="702">
                  <c:v>1306</c:v>
                </c:pt>
                <c:pt idx="703">
                  <c:v>1305</c:v>
                </c:pt>
                <c:pt idx="704">
                  <c:v>1304</c:v>
                </c:pt>
                <c:pt idx="705">
                  <c:v>1303</c:v>
                </c:pt>
                <c:pt idx="706">
                  <c:v>1302</c:v>
                </c:pt>
                <c:pt idx="707">
                  <c:v>1301</c:v>
                </c:pt>
                <c:pt idx="708">
                  <c:v>1300</c:v>
                </c:pt>
                <c:pt idx="709">
                  <c:v>1299</c:v>
                </c:pt>
                <c:pt idx="710">
                  <c:v>1298</c:v>
                </c:pt>
                <c:pt idx="711">
                  <c:v>1297</c:v>
                </c:pt>
                <c:pt idx="712">
                  <c:v>1296</c:v>
                </c:pt>
                <c:pt idx="713">
                  <c:v>1295</c:v>
                </c:pt>
                <c:pt idx="714">
                  <c:v>1294</c:v>
                </c:pt>
                <c:pt idx="715">
                  <c:v>1293</c:v>
                </c:pt>
                <c:pt idx="716">
                  <c:v>1292</c:v>
                </c:pt>
                <c:pt idx="717">
                  <c:v>1291</c:v>
                </c:pt>
                <c:pt idx="718">
                  <c:v>1290</c:v>
                </c:pt>
                <c:pt idx="719">
                  <c:v>1289</c:v>
                </c:pt>
                <c:pt idx="720">
                  <c:v>1288</c:v>
                </c:pt>
                <c:pt idx="721">
                  <c:v>1287</c:v>
                </c:pt>
                <c:pt idx="722">
                  <c:v>1286</c:v>
                </c:pt>
                <c:pt idx="723">
                  <c:v>1285</c:v>
                </c:pt>
                <c:pt idx="724">
                  <c:v>1284</c:v>
                </c:pt>
                <c:pt idx="725">
                  <c:v>1283</c:v>
                </c:pt>
                <c:pt idx="726">
                  <c:v>1282</c:v>
                </c:pt>
                <c:pt idx="727">
                  <c:v>1281</c:v>
                </c:pt>
                <c:pt idx="728">
                  <c:v>1280</c:v>
                </c:pt>
                <c:pt idx="729">
                  <c:v>1279</c:v>
                </c:pt>
                <c:pt idx="730">
                  <c:v>1278</c:v>
                </c:pt>
                <c:pt idx="731">
                  <c:v>1277</c:v>
                </c:pt>
                <c:pt idx="732">
                  <c:v>1276</c:v>
                </c:pt>
                <c:pt idx="733">
                  <c:v>1275</c:v>
                </c:pt>
                <c:pt idx="734">
                  <c:v>1274</c:v>
                </c:pt>
                <c:pt idx="735">
                  <c:v>1273</c:v>
                </c:pt>
                <c:pt idx="736">
                  <c:v>1272</c:v>
                </c:pt>
                <c:pt idx="737">
                  <c:v>1271</c:v>
                </c:pt>
                <c:pt idx="738">
                  <c:v>1270</c:v>
                </c:pt>
                <c:pt idx="739">
                  <c:v>1269</c:v>
                </c:pt>
                <c:pt idx="740">
                  <c:v>1268</c:v>
                </c:pt>
                <c:pt idx="741">
                  <c:v>1267</c:v>
                </c:pt>
                <c:pt idx="742">
                  <c:v>1266</c:v>
                </c:pt>
                <c:pt idx="743">
                  <c:v>1265</c:v>
                </c:pt>
                <c:pt idx="744">
                  <c:v>1264</c:v>
                </c:pt>
                <c:pt idx="745">
                  <c:v>1263</c:v>
                </c:pt>
                <c:pt idx="746">
                  <c:v>1262</c:v>
                </c:pt>
                <c:pt idx="747">
                  <c:v>1261</c:v>
                </c:pt>
                <c:pt idx="748">
                  <c:v>1260</c:v>
                </c:pt>
                <c:pt idx="749">
                  <c:v>1259</c:v>
                </c:pt>
                <c:pt idx="750">
                  <c:v>1258</c:v>
                </c:pt>
                <c:pt idx="751">
                  <c:v>1257</c:v>
                </c:pt>
                <c:pt idx="752">
                  <c:v>1256</c:v>
                </c:pt>
                <c:pt idx="753">
                  <c:v>1255</c:v>
                </c:pt>
                <c:pt idx="754">
                  <c:v>1254</c:v>
                </c:pt>
                <c:pt idx="755">
                  <c:v>1253</c:v>
                </c:pt>
                <c:pt idx="756">
                  <c:v>1252</c:v>
                </c:pt>
                <c:pt idx="757">
                  <c:v>1251</c:v>
                </c:pt>
                <c:pt idx="758">
                  <c:v>1250</c:v>
                </c:pt>
                <c:pt idx="759">
                  <c:v>1249</c:v>
                </c:pt>
                <c:pt idx="760">
                  <c:v>1248</c:v>
                </c:pt>
                <c:pt idx="761">
                  <c:v>1247</c:v>
                </c:pt>
                <c:pt idx="762">
                  <c:v>1246</c:v>
                </c:pt>
                <c:pt idx="763">
                  <c:v>1245</c:v>
                </c:pt>
                <c:pt idx="764">
                  <c:v>1244</c:v>
                </c:pt>
                <c:pt idx="765">
                  <c:v>1243</c:v>
                </c:pt>
                <c:pt idx="766">
                  <c:v>1242</c:v>
                </c:pt>
                <c:pt idx="767">
                  <c:v>1241</c:v>
                </c:pt>
                <c:pt idx="768">
                  <c:v>1240</c:v>
                </c:pt>
                <c:pt idx="769">
                  <c:v>1239</c:v>
                </c:pt>
                <c:pt idx="770">
                  <c:v>1238</c:v>
                </c:pt>
                <c:pt idx="771">
                  <c:v>1237</c:v>
                </c:pt>
                <c:pt idx="772">
                  <c:v>1236</c:v>
                </c:pt>
                <c:pt idx="773">
                  <c:v>1235</c:v>
                </c:pt>
                <c:pt idx="774">
                  <c:v>1234</c:v>
                </c:pt>
                <c:pt idx="775">
                  <c:v>1233</c:v>
                </c:pt>
                <c:pt idx="776">
                  <c:v>1232</c:v>
                </c:pt>
                <c:pt idx="777">
                  <c:v>1231</c:v>
                </c:pt>
                <c:pt idx="778">
                  <c:v>1230</c:v>
                </c:pt>
                <c:pt idx="779">
                  <c:v>1229</c:v>
                </c:pt>
                <c:pt idx="780">
                  <c:v>1228</c:v>
                </c:pt>
                <c:pt idx="781">
                  <c:v>1227</c:v>
                </c:pt>
                <c:pt idx="782">
                  <c:v>1226</c:v>
                </c:pt>
                <c:pt idx="783">
                  <c:v>1225</c:v>
                </c:pt>
                <c:pt idx="784">
                  <c:v>1224</c:v>
                </c:pt>
                <c:pt idx="785">
                  <c:v>1223</c:v>
                </c:pt>
                <c:pt idx="786">
                  <c:v>1222</c:v>
                </c:pt>
                <c:pt idx="787">
                  <c:v>1221</c:v>
                </c:pt>
                <c:pt idx="788">
                  <c:v>1220</c:v>
                </c:pt>
                <c:pt idx="789">
                  <c:v>1219</c:v>
                </c:pt>
                <c:pt idx="790">
                  <c:v>1218</c:v>
                </c:pt>
                <c:pt idx="791">
                  <c:v>1217</c:v>
                </c:pt>
                <c:pt idx="792">
                  <c:v>1216</c:v>
                </c:pt>
                <c:pt idx="793">
                  <c:v>1215</c:v>
                </c:pt>
                <c:pt idx="794">
                  <c:v>1214</c:v>
                </c:pt>
                <c:pt idx="795">
                  <c:v>1213</c:v>
                </c:pt>
                <c:pt idx="796">
                  <c:v>1212</c:v>
                </c:pt>
                <c:pt idx="797">
                  <c:v>1211</c:v>
                </c:pt>
                <c:pt idx="798">
                  <c:v>1210</c:v>
                </c:pt>
                <c:pt idx="799">
                  <c:v>1209</c:v>
                </c:pt>
                <c:pt idx="800">
                  <c:v>1208</c:v>
                </c:pt>
                <c:pt idx="801">
                  <c:v>1207</c:v>
                </c:pt>
                <c:pt idx="802">
                  <c:v>1206</c:v>
                </c:pt>
                <c:pt idx="803">
                  <c:v>1205</c:v>
                </c:pt>
                <c:pt idx="804">
                  <c:v>1204</c:v>
                </c:pt>
                <c:pt idx="805">
                  <c:v>1203</c:v>
                </c:pt>
                <c:pt idx="806">
                  <c:v>1202</c:v>
                </c:pt>
                <c:pt idx="807">
                  <c:v>1201</c:v>
                </c:pt>
                <c:pt idx="808">
                  <c:v>1200</c:v>
                </c:pt>
                <c:pt idx="809">
                  <c:v>1199</c:v>
                </c:pt>
                <c:pt idx="810">
                  <c:v>1198</c:v>
                </c:pt>
                <c:pt idx="811">
                  <c:v>1197</c:v>
                </c:pt>
                <c:pt idx="812">
                  <c:v>1196</c:v>
                </c:pt>
                <c:pt idx="813">
                  <c:v>1195</c:v>
                </c:pt>
                <c:pt idx="814">
                  <c:v>1194</c:v>
                </c:pt>
                <c:pt idx="815">
                  <c:v>1193</c:v>
                </c:pt>
                <c:pt idx="816">
                  <c:v>1192</c:v>
                </c:pt>
                <c:pt idx="817">
                  <c:v>1191</c:v>
                </c:pt>
                <c:pt idx="818">
                  <c:v>1190</c:v>
                </c:pt>
                <c:pt idx="819">
                  <c:v>1189</c:v>
                </c:pt>
                <c:pt idx="820">
                  <c:v>1188</c:v>
                </c:pt>
                <c:pt idx="821">
                  <c:v>1187</c:v>
                </c:pt>
                <c:pt idx="822">
                  <c:v>1186</c:v>
                </c:pt>
                <c:pt idx="823">
                  <c:v>1185</c:v>
                </c:pt>
                <c:pt idx="824">
                  <c:v>1184</c:v>
                </c:pt>
                <c:pt idx="825">
                  <c:v>1183</c:v>
                </c:pt>
                <c:pt idx="826">
                  <c:v>1182</c:v>
                </c:pt>
                <c:pt idx="827">
                  <c:v>1181</c:v>
                </c:pt>
                <c:pt idx="828">
                  <c:v>1180</c:v>
                </c:pt>
                <c:pt idx="829">
                  <c:v>1179</c:v>
                </c:pt>
                <c:pt idx="830">
                  <c:v>1178</c:v>
                </c:pt>
                <c:pt idx="831">
                  <c:v>1177</c:v>
                </c:pt>
                <c:pt idx="832">
                  <c:v>1176</c:v>
                </c:pt>
                <c:pt idx="833">
                  <c:v>1175</c:v>
                </c:pt>
                <c:pt idx="834">
                  <c:v>1174</c:v>
                </c:pt>
                <c:pt idx="835">
                  <c:v>1173</c:v>
                </c:pt>
                <c:pt idx="836">
                  <c:v>1172</c:v>
                </c:pt>
                <c:pt idx="837">
                  <c:v>1171</c:v>
                </c:pt>
                <c:pt idx="838">
                  <c:v>1170</c:v>
                </c:pt>
                <c:pt idx="839">
                  <c:v>1169</c:v>
                </c:pt>
                <c:pt idx="840">
                  <c:v>1168</c:v>
                </c:pt>
                <c:pt idx="841">
                  <c:v>1167</c:v>
                </c:pt>
                <c:pt idx="842">
                  <c:v>1166</c:v>
                </c:pt>
                <c:pt idx="843">
                  <c:v>1165</c:v>
                </c:pt>
                <c:pt idx="844">
                  <c:v>1164</c:v>
                </c:pt>
                <c:pt idx="845">
                  <c:v>1163</c:v>
                </c:pt>
                <c:pt idx="846">
                  <c:v>1162</c:v>
                </c:pt>
                <c:pt idx="847">
                  <c:v>1161</c:v>
                </c:pt>
                <c:pt idx="848">
                  <c:v>1160</c:v>
                </c:pt>
                <c:pt idx="849">
                  <c:v>1159</c:v>
                </c:pt>
                <c:pt idx="850">
                  <c:v>1158</c:v>
                </c:pt>
                <c:pt idx="851">
                  <c:v>1157</c:v>
                </c:pt>
                <c:pt idx="852">
                  <c:v>1156</c:v>
                </c:pt>
                <c:pt idx="853">
                  <c:v>1155</c:v>
                </c:pt>
                <c:pt idx="854">
                  <c:v>1154</c:v>
                </c:pt>
                <c:pt idx="855">
                  <c:v>1153</c:v>
                </c:pt>
                <c:pt idx="856">
                  <c:v>1152</c:v>
                </c:pt>
                <c:pt idx="857">
                  <c:v>1151</c:v>
                </c:pt>
                <c:pt idx="858">
                  <c:v>1150</c:v>
                </c:pt>
                <c:pt idx="859">
                  <c:v>1149</c:v>
                </c:pt>
                <c:pt idx="860">
                  <c:v>1148</c:v>
                </c:pt>
                <c:pt idx="861">
                  <c:v>1147</c:v>
                </c:pt>
                <c:pt idx="862">
                  <c:v>1146</c:v>
                </c:pt>
                <c:pt idx="863">
                  <c:v>1145</c:v>
                </c:pt>
                <c:pt idx="864">
                  <c:v>1144</c:v>
                </c:pt>
                <c:pt idx="865">
                  <c:v>1143</c:v>
                </c:pt>
                <c:pt idx="866">
                  <c:v>1142</c:v>
                </c:pt>
                <c:pt idx="867">
                  <c:v>1141</c:v>
                </c:pt>
                <c:pt idx="868">
                  <c:v>1140</c:v>
                </c:pt>
                <c:pt idx="869">
                  <c:v>1139</c:v>
                </c:pt>
                <c:pt idx="870">
                  <c:v>1138</c:v>
                </c:pt>
                <c:pt idx="871">
                  <c:v>1137</c:v>
                </c:pt>
                <c:pt idx="872">
                  <c:v>1136</c:v>
                </c:pt>
                <c:pt idx="873">
                  <c:v>1135</c:v>
                </c:pt>
                <c:pt idx="874">
                  <c:v>1134</c:v>
                </c:pt>
                <c:pt idx="875">
                  <c:v>1133</c:v>
                </c:pt>
                <c:pt idx="876">
                  <c:v>1132</c:v>
                </c:pt>
                <c:pt idx="877">
                  <c:v>1131</c:v>
                </c:pt>
                <c:pt idx="878">
                  <c:v>1130</c:v>
                </c:pt>
                <c:pt idx="879">
                  <c:v>1129</c:v>
                </c:pt>
                <c:pt idx="880">
                  <c:v>1128</c:v>
                </c:pt>
                <c:pt idx="881">
                  <c:v>1127</c:v>
                </c:pt>
                <c:pt idx="882">
                  <c:v>1126</c:v>
                </c:pt>
                <c:pt idx="883">
                  <c:v>1125</c:v>
                </c:pt>
                <c:pt idx="884">
                  <c:v>1124</c:v>
                </c:pt>
                <c:pt idx="885">
                  <c:v>1123</c:v>
                </c:pt>
                <c:pt idx="886">
                  <c:v>1122</c:v>
                </c:pt>
                <c:pt idx="887">
                  <c:v>1121</c:v>
                </c:pt>
                <c:pt idx="888">
                  <c:v>1120</c:v>
                </c:pt>
                <c:pt idx="889">
                  <c:v>1119</c:v>
                </c:pt>
                <c:pt idx="890">
                  <c:v>1118</c:v>
                </c:pt>
                <c:pt idx="891">
                  <c:v>1117</c:v>
                </c:pt>
                <c:pt idx="892">
                  <c:v>1116</c:v>
                </c:pt>
                <c:pt idx="893">
                  <c:v>1115</c:v>
                </c:pt>
                <c:pt idx="894">
                  <c:v>1114</c:v>
                </c:pt>
                <c:pt idx="895">
                  <c:v>1113</c:v>
                </c:pt>
                <c:pt idx="896">
                  <c:v>1112</c:v>
                </c:pt>
                <c:pt idx="897">
                  <c:v>1111</c:v>
                </c:pt>
                <c:pt idx="898">
                  <c:v>1110</c:v>
                </c:pt>
                <c:pt idx="899">
                  <c:v>1109</c:v>
                </c:pt>
                <c:pt idx="900">
                  <c:v>1108</c:v>
                </c:pt>
                <c:pt idx="901">
                  <c:v>1107</c:v>
                </c:pt>
                <c:pt idx="902">
                  <c:v>1106</c:v>
                </c:pt>
                <c:pt idx="903">
                  <c:v>1105</c:v>
                </c:pt>
                <c:pt idx="904">
                  <c:v>1104</c:v>
                </c:pt>
                <c:pt idx="905">
                  <c:v>1103</c:v>
                </c:pt>
                <c:pt idx="906">
                  <c:v>1102</c:v>
                </c:pt>
                <c:pt idx="907">
                  <c:v>1101</c:v>
                </c:pt>
                <c:pt idx="908">
                  <c:v>1100</c:v>
                </c:pt>
                <c:pt idx="909">
                  <c:v>1099</c:v>
                </c:pt>
                <c:pt idx="910">
                  <c:v>1098</c:v>
                </c:pt>
                <c:pt idx="911">
                  <c:v>1097</c:v>
                </c:pt>
                <c:pt idx="912">
                  <c:v>1096</c:v>
                </c:pt>
                <c:pt idx="913">
                  <c:v>1095</c:v>
                </c:pt>
                <c:pt idx="914">
                  <c:v>1094</c:v>
                </c:pt>
                <c:pt idx="915">
                  <c:v>1093</c:v>
                </c:pt>
                <c:pt idx="916">
                  <c:v>1092</c:v>
                </c:pt>
                <c:pt idx="917">
                  <c:v>1091</c:v>
                </c:pt>
                <c:pt idx="918">
                  <c:v>1090</c:v>
                </c:pt>
                <c:pt idx="919">
                  <c:v>1089</c:v>
                </c:pt>
                <c:pt idx="920">
                  <c:v>1088</c:v>
                </c:pt>
                <c:pt idx="921">
                  <c:v>1087</c:v>
                </c:pt>
                <c:pt idx="922">
                  <c:v>1086</c:v>
                </c:pt>
                <c:pt idx="923">
                  <c:v>1085</c:v>
                </c:pt>
                <c:pt idx="924">
                  <c:v>1084</c:v>
                </c:pt>
                <c:pt idx="925">
                  <c:v>1083</c:v>
                </c:pt>
                <c:pt idx="926">
                  <c:v>1082</c:v>
                </c:pt>
                <c:pt idx="927">
                  <c:v>1081</c:v>
                </c:pt>
                <c:pt idx="928">
                  <c:v>1080</c:v>
                </c:pt>
                <c:pt idx="929">
                  <c:v>1079</c:v>
                </c:pt>
                <c:pt idx="930">
                  <c:v>1078</c:v>
                </c:pt>
                <c:pt idx="931">
                  <c:v>1077</c:v>
                </c:pt>
                <c:pt idx="932">
                  <c:v>1076</c:v>
                </c:pt>
                <c:pt idx="933">
                  <c:v>1075</c:v>
                </c:pt>
                <c:pt idx="934">
                  <c:v>1074</c:v>
                </c:pt>
                <c:pt idx="935">
                  <c:v>1073</c:v>
                </c:pt>
                <c:pt idx="936">
                  <c:v>1072</c:v>
                </c:pt>
                <c:pt idx="937">
                  <c:v>1071</c:v>
                </c:pt>
                <c:pt idx="938">
                  <c:v>1070</c:v>
                </c:pt>
                <c:pt idx="939">
                  <c:v>1069</c:v>
                </c:pt>
                <c:pt idx="940">
                  <c:v>1068</c:v>
                </c:pt>
                <c:pt idx="941">
                  <c:v>1067</c:v>
                </c:pt>
                <c:pt idx="942">
                  <c:v>1066</c:v>
                </c:pt>
                <c:pt idx="943">
                  <c:v>1065</c:v>
                </c:pt>
                <c:pt idx="944">
                  <c:v>1064</c:v>
                </c:pt>
                <c:pt idx="945">
                  <c:v>1063</c:v>
                </c:pt>
                <c:pt idx="946">
                  <c:v>1062</c:v>
                </c:pt>
                <c:pt idx="947">
                  <c:v>1061</c:v>
                </c:pt>
                <c:pt idx="948">
                  <c:v>1060</c:v>
                </c:pt>
                <c:pt idx="949">
                  <c:v>1059</c:v>
                </c:pt>
                <c:pt idx="950">
                  <c:v>1058</c:v>
                </c:pt>
                <c:pt idx="951">
                  <c:v>1057</c:v>
                </c:pt>
                <c:pt idx="952">
                  <c:v>1056</c:v>
                </c:pt>
                <c:pt idx="953">
                  <c:v>1055</c:v>
                </c:pt>
                <c:pt idx="954">
                  <c:v>1054</c:v>
                </c:pt>
                <c:pt idx="955">
                  <c:v>1053</c:v>
                </c:pt>
                <c:pt idx="956">
                  <c:v>1052</c:v>
                </c:pt>
                <c:pt idx="957">
                  <c:v>1051</c:v>
                </c:pt>
                <c:pt idx="958">
                  <c:v>1050</c:v>
                </c:pt>
                <c:pt idx="959">
                  <c:v>1049</c:v>
                </c:pt>
                <c:pt idx="960">
                  <c:v>1048</c:v>
                </c:pt>
                <c:pt idx="961">
                  <c:v>1047</c:v>
                </c:pt>
                <c:pt idx="962">
                  <c:v>1046</c:v>
                </c:pt>
                <c:pt idx="963">
                  <c:v>1045</c:v>
                </c:pt>
                <c:pt idx="964">
                  <c:v>1044</c:v>
                </c:pt>
                <c:pt idx="965">
                  <c:v>1043</c:v>
                </c:pt>
                <c:pt idx="966">
                  <c:v>1042</c:v>
                </c:pt>
                <c:pt idx="967">
                  <c:v>1041</c:v>
                </c:pt>
                <c:pt idx="968">
                  <c:v>1040</c:v>
                </c:pt>
                <c:pt idx="969">
                  <c:v>1039</c:v>
                </c:pt>
                <c:pt idx="970">
                  <c:v>1038</c:v>
                </c:pt>
                <c:pt idx="971">
                  <c:v>1037</c:v>
                </c:pt>
                <c:pt idx="972">
                  <c:v>1036</c:v>
                </c:pt>
                <c:pt idx="973">
                  <c:v>1035</c:v>
                </c:pt>
                <c:pt idx="974">
                  <c:v>1034</c:v>
                </c:pt>
                <c:pt idx="975">
                  <c:v>1033</c:v>
                </c:pt>
                <c:pt idx="976">
                  <c:v>1032</c:v>
                </c:pt>
                <c:pt idx="977">
                  <c:v>1031</c:v>
                </c:pt>
                <c:pt idx="978">
                  <c:v>1030</c:v>
                </c:pt>
                <c:pt idx="979">
                  <c:v>1029</c:v>
                </c:pt>
                <c:pt idx="980">
                  <c:v>1028</c:v>
                </c:pt>
                <c:pt idx="981">
                  <c:v>1027</c:v>
                </c:pt>
                <c:pt idx="982">
                  <c:v>1026</c:v>
                </c:pt>
                <c:pt idx="983">
                  <c:v>1025</c:v>
                </c:pt>
                <c:pt idx="984">
                  <c:v>1024</c:v>
                </c:pt>
                <c:pt idx="985">
                  <c:v>1023</c:v>
                </c:pt>
                <c:pt idx="986">
                  <c:v>1022</c:v>
                </c:pt>
                <c:pt idx="987">
                  <c:v>1021</c:v>
                </c:pt>
                <c:pt idx="988">
                  <c:v>1020</c:v>
                </c:pt>
                <c:pt idx="989">
                  <c:v>1019</c:v>
                </c:pt>
                <c:pt idx="990">
                  <c:v>1018</c:v>
                </c:pt>
                <c:pt idx="991">
                  <c:v>1017</c:v>
                </c:pt>
                <c:pt idx="992">
                  <c:v>1016</c:v>
                </c:pt>
                <c:pt idx="993">
                  <c:v>1015</c:v>
                </c:pt>
                <c:pt idx="994">
                  <c:v>1014</c:v>
                </c:pt>
                <c:pt idx="995">
                  <c:v>1013</c:v>
                </c:pt>
                <c:pt idx="996">
                  <c:v>1012</c:v>
                </c:pt>
                <c:pt idx="997">
                  <c:v>1011</c:v>
                </c:pt>
                <c:pt idx="998">
                  <c:v>1010</c:v>
                </c:pt>
                <c:pt idx="999">
                  <c:v>1009</c:v>
                </c:pt>
                <c:pt idx="1000">
                  <c:v>1008</c:v>
                </c:pt>
                <c:pt idx="1001">
                  <c:v>1007</c:v>
                </c:pt>
                <c:pt idx="1002">
                  <c:v>1006</c:v>
                </c:pt>
                <c:pt idx="1003">
                  <c:v>1005</c:v>
                </c:pt>
                <c:pt idx="1004">
                  <c:v>1004</c:v>
                </c:pt>
                <c:pt idx="1005">
                  <c:v>1003</c:v>
                </c:pt>
                <c:pt idx="1006">
                  <c:v>1002</c:v>
                </c:pt>
                <c:pt idx="1007">
                  <c:v>1001</c:v>
                </c:pt>
                <c:pt idx="1008">
                  <c:v>1000</c:v>
                </c:pt>
                <c:pt idx="1009">
                  <c:v>999</c:v>
                </c:pt>
                <c:pt idx="1010">
                  <c:v>998</c:v>
                </c:pt>
                <c:pt idx="1011">
                  <c:v>997</c:v>
                </c:pt>
                <c:pt idx="1012">
                  <c:v>996</c:v>
                </c:pt>
                <c:pt idx="1013">
                  <c:v>995</c:v>
                </c:pt>
                <c:pt idx="1014">
                  <c:v>994</c:v>
                </c:pt>
                <c:pt idx="1015">
                  <c:v>993</c:v>
                </c:pt>
                <c:pt idx="1016">
                  <c:v>992</c:v>
                </c:pt>
                <c:pt idx="1017">
                  <c:v>991</c:v>
                </c:pt>
                <c:pt idx="1018">
                  <c:v>990</c:v>
                </c:pt>
                <c:pt idx="1019">
                  <c:v>989</c:v>
                </c:pt>
                <c:pt idx="1020">
                  <c:v>988</c:v>
                </c:pt>
                <c:pt idx="1021">
                  <c:v>987</c:v>
                </c:pt>
                <c:pt idx="1022">
                  <c:v>986</c:v>
                </c:pt>
                <c:pt idx="1023">
                  <c:v>985</c:v>
                </c:pt>
                <c:pt idx="1024">
                  <c:v>984</c:v>
                </c:pt>
                <c:pt idx="1025">
                  <c:v>983</c:v>
                </c:pt>
                <c:pt idx="1026">
                  <c:v>982</c:v>
                </c:pt>
                <c:pt idx="1027">
                  <c:v>981</c:v>
                </c:pt>
                <c:pt idx="1028">
                  <c:v>980</c:v>
                </c:pt>
                <c:pt idx="1029">
                  <c:v>979</c:v>
                </c:pt>
                <c:pt idx="1030">
                  <c:v>978</c:v>
                </c:pt>
                <c:pt idx="1031">
                  <c:v>977</c:v>
                </c:pt>
                <c:pt idx="1032">
                  <c:v>976</c:v>
                </c:pt>
                <c:pt idx="1033">
                  <c:v>975</c:v>
                </c:pt>
                <c:pt idx="1034">
                  <c:v>974</c:v>
                </c:pt>
                <c:pt idx="1035">
                  <c:v>973</c:v>
                </c:pt>
                <c:pt idx="1036">
                  <c:v>972</c:v>
                </c:pt>
                <c:pt idx="1037">
                  <c:v>971</c:v>
                </c:pt>
                <c:pt idx="1038">
                  <c:v>970</c:v>
                </c:pt>
                <c:pt idx="1039">
                  <c:v>969</c:v>
                </c:pt>
                <c:pt idx="1040">
                  <c:v>968</c:v>
                </c:pt>
                <c:pt idx="1041">
                  <c:v>967</c:v>
                </c:pt>
                <c:pt idx="1042">
                  <c:v>966</c:v>
                </c:pt>
                <c:pt idx="1043">
                  <c:v>965</c:v>
                </c:pt>
                <c:pt idx="1044">
                  <c:v>964</c:v>
                </c:pt>
                <c:pt idx="1045">
                  <c:v>963</c:v>
                </c:pt>
                <c:pt idx="1046">
                  <c:v>962</c:v>
                </c:pt>
                <c:pt idx="1047">
                  <c:v>961</c:v>
                </c:pt>
                <c:pt idx="1048">
                  <c:v>960</c:v>
                </c:pt>
                <c:pt idx="1049">
                  <c:v>959</c:v>
                </c:pt>
                <c:pt idx="1050">
                  <c:v>958</c:v>
                </c:pt>
                <c:pt idx="1051">
                  <c:v>957</c:v>
                </c:pt>
                <c:pt idx="1052">
                  <c:v>956</c:v>
                </c:pt>
                <c:pt idx="1053">
                  <c:v>955</c:v>
                </c:pt>
                <c:pt idx="1054">
                  <c:v>954</c:v>
                </c:pt>
                <c:pt idx="1055">
                  <c:v>953</c:v>
                </c:pt>
                <c:pt idx="1056">
                  <c:v>952</c:v>
                </c:pt>
                <c:pt idx="1057">
                  <c:v>951</c:v>
                </c:pt>
                <c:pt idx="1058">
                  <c:v>950</c:v>
                </c:pt>
                <c:pt idx="1059">
                  <c:v>949</c:v>
                </c:pt>
                <c:pt idx="1060">
                  <c:v>948</c:v>
                </c:pt>
                <c:pt idx="1061">
                  <c:v>947</c:v>
                </c:pt>
                <c:pt idx="1062">
                  <c:v>946</c:v>
                </c:pt>
                <c:pt idx="1063">
                  <c:v>945</c:v>
                </c:pt>
                <c:pt idx="1064">
                  <c:v>944</c:v>
                </c:pt>
                <c:pt idx="1065">
                  <c:v>943</c:v>
                </c:pt>
                <c:pt idx="1066">
                  <c:v>942</c:v>
                </c:pt>
              </c:numCache>
            </c:numRef>
          </c:xVal>
          <c:yVal>
            <c:numRef>
              <c:f>'European Alps'!$Y$61:$Y$1127</c:f>
              <c:numCache>
                <c:formatCode>General</c:formatCode>
                <c:ptCount val="1067"/>
                <c:pt idx="0">
                  <c:v>440.63499999999999</c:v>
                </c:pt>
                <c:pt idx="1">
                  <c:v>505.64499999999998</c:v>
                </c:pt>
                <c:pt idx="2">
                  <c:v>501.62700000000001</c:v>
                </c:pt>
                <c:pt idx="3">
                  <c:v>461.08600000000001</c:v>
                </c:pt>
                <c:pt idx="4">
                  <c:v>447.62599999999998</c:v>
                </c:pt>
                <c:pt idx="5">
                  <c:v>507.57299999999998</c:v>
                </c:pt>
                <c:pt idx="6">
                  <c:v>431.51499999999999</c:v>
                </c:pt>
                <c:pt idx="7">
                  <c:v>487.72500000000002</c:v>
                </c:pt>
                <c:pt idx="8">
                  <c:v>551.12699999999995</c:v>
                </c:pt>
                <c:pt idx="9">
                  <c:v>512.07299999999998</c:v>
                </c:pt>
                <c:pt idx="10">
                  <c:v>528.024</c:v>
                </c:pt>
                <c:pt idx="11">
                  <c:v>553.9</c:v>
                </c:pt>
                <c:pt idx="12">
                  <c:v>543.41300000000001</c:v>
                </c:pt>
                <c:pt idx="13">
                  <c:v>464.34100000000001</c:v>
                </c:pt>
                <c:pt idx="14">
                  <c:v>475.952</c:v>
                </c:pt>
                <c:pt idx="15">
                  <c:v>489.89499999999998</c:v>
                </c:pt>
                <c:pt idx="16">
                  <c:v>506.16699999999997</c:v>
                </c:pt>
                <c:pt idx="17">
                  <c:v>482.08</c:v>
                </c:pt>
                <c:pt idx="18">
                  <c:v>466.79199999999997</c:v>
                </c:pt>
                <c:pt idx="19">
                  <c:v>536.221</c:v>
                </c:pt>
                <c:pt idx="20">
                  <c:v>534.57399999999996</c:v>
                </c:pt>
                <c:pt idx="21">
                  <c:v>485.47500000000002</c:v>
                </c:pt>
                <c:pt idx="22">
                  <c:v>490.779</c:v>
                </c:pt>
                <c:pt idx="23">
                  <c:v>573.50699999999995</c:v>
                </c:pt>
                <c:pt idx="24">
                  <c:v>687.01300000000003</c:v>
                </c:pt>
                <c:pt idx="25">
                  <c:v>550.20299999999997</c:v>
                </c:pt>
                <c:pt idx="26">
                  <c:v>602.19500000000005</c:v>
                </c:pt>
                <c:pt idx="27">
                  <c:v>531.68100000000004</c:v>
                </c:pt>
                <c:pt idx="28">
                  <c:v>582.66800000000001</c:v>
                </c:pt>
                <c:pt idx="29">
                  <c:v>504.84100000000001</c:v>
                </c:pt>
                <c:pt idx="30">
                  <c:v>511.67200000000003</c:v>
                </c:pt>
                <c:pt idx="31">
                  <c:v>539.596</c:v>
                </c:pt>
                <c:pt idx="32">
                  <c:v>478.28300000000002</c:v>
                </c:pt>
                <c:pt idx="33">
                  <c:v>465.74700000000001</c:v>
                </c:pt>
                <c:pt idx="34">
                  <c:v>508.53800000000001</c:v>
                </c:pt>
                <c:pt idx="35">
                  <c:v>494.13299999999998</c:v>
                </c:pt>
                <c:pt idx="36">
                  <c:v>470.40800000000002</c:v>
                </c:pt>
                <c:pt idx="37">
                  <c:v>473.14</c:v>
                </c:pt>
                <c:pt idx="38">
                  <c:v>454.33600000000001</c:v>
                </c:pt>
                <c:pt idx="39">
                  <c:v>448.67099999999999</c:v>
                </c:pt>
                <c:pt idx="40">
                  <c:v>441.11700000000002</c:v>
                </c:pt>
                <c:pt idx="41">
                  <c:v>529.75199999999995</c:v>
                </c:pt>
                <c:pt idx="42">
                  <c:v>449.03300000000002</c:v>
                </c:pt>
                <c:pt idx="43">
                  <c:v>478.685</c:v>
                </c:pt>
                <c:pt idx="44">
                  <c:v>444.33199999999999</c:v>
                </c:pt>
                <c:pt idx="45">
                  <c:v>545.18100000000004</c:v>
                </c:pt>
                <c:pt idx="46">
                  <c:v>457.22899999999998</c:v>
                </c:pt>
                <c:pt idx="47">
                  <c:v>436.899</c:v>
                </c:pt>
                <c:pt idx="48">
                  <c:v>452.44799999999998</c:v>
                </c:pt>
                <c:pt idx="49">
                  <c:v>545.18100000000004</c:v>
                </c:pt>
                <c:pt idx="50">
                  <c:v>510.30599999999998</c:v>
                </c:pt>
                <c:pt idx="51">
                  <c:v>518.02</c:v>
                </c:pt>
                <c:pt idx="52">
                  <c:v>574.11</c:v>
                </c:pt>
                <c:pt idx="53">
                  <c:v>481.29599999999999</c:v>
                </c:pt>
                <c:pt idx="54">
                  <c:v>521.91700000000003</c:v>
                </c:pt>
                <c:pt idx="55">
                  <c:v>510.30599999999998</c:v>
                </c:pt>
                <c:pt idx="56">
                  <c:v>535.37699999999995</c:v>
                </c:pt>
                <c:pt idx="57">
                  <c:v>502.55099999999999</c:v>
                </c:pt>
                <c:pt idx="58">
                  <c:v>492.90800000000002</c:v>
                </c:pt>
                <c:pt idx="59">
                  <c:v>494.83699999999999</c:v>
                </c:pt>
                <c:pt idx="60">
                  <c:v>502.55099999999999</c:v>
                </c:pt>
                <c:pt idx="61">
                  <c:v>508.37700000000001</c:v>
                </c:pt>
                <c:pt idx="62">
                  <c:v>458.19299999999998</c:v>
                </c:pt>
                <c:pt idx="63">
                  <c:v>441.358</c:v>
                </c:pt>
                <c:pt idx="64">
                  <c:v>444.01</c:v>
                </c:pt>
                <c:pt idx="65">
                  <c:v>465.74700000000001</c:v>
                </c:pt>
                <c:pt idx="66">
                  <c:v>447.22500000000002</c:v>
                </c:pt>
                <c:pt idx="67">
                  <c:v>460.16199999999998</c:v>
                </c:pt>
                <c:pt idx="68">
                  <c:v>485.95699999999999</c:v>
                </c:pt>
                <c:pt idx="69">
                  <c:v>446.50099999999998</c:v>
                </c:pt>
                <c:pt idx="70">
                  <c:v>452.28699999999998</c:v>
                </c:pt>
                <c:pt idx="71">
                  <c:v>450.358</c:v>
                </c:pt>
                <c:pt idx="72">
                  <c:v>461.93</c:v>
                </c:pt>
                <c:pt idx="73">
                  <c:v>506.44799999999998</c:v>
                </c:pt>
                <c:pt idx="74">
                  <c:v>458.07299999999998</c:v>
                </c:pt>
                <c:pt idx="75">
                  <c:v>465.827</c:v>
                </c:pt>
                <c:pt idx="76">
                  <c:v>465.54599999999999</c:v>
                </c:pt>
                <c:pt idx="77">
                  <c:v>556.06899999999996</c:v>
                </c:pt>
                <c:pt idx="78">
                  <c:v>448.149</c:v>
                </c:pt>
                <c:pt idx="79">
                  <c:v>522.68100000000004</c:v>
                </c:pt>
                <c:pt idx="80">
                  <c:v>601.51199999999994</c:v>
                </c:pt>
                <c:pt idx="81">
                  <c:v>640.32500000000005</c:v>
                </c:pt>
                <c:pt idx="82">
                  <c:v>536.34199999999998</c:v>
                </c:pt>
                <c:pt idx="83">
                  <c:v>496.88600000000002</c:v>
                </c:pt>
                <c:pt idx="84">
                  <c:v>520.59100000000001</c:v>
                </c:pt>
                <c:pt idx="85">
                  <c:v>593.55600000000004</c:v>
                </c:pt>
                <c:pt idx="86">
                  <c:v>458.31400000000002</c:v>
                </c:pt>
                <c:pt idx="87">
                  <c:v>477.15800000000002</c:v>
                </c:pt>
                <c:pt idx="88">
                  <c:v>506.77</c:v>
                </c:pt>
                <c:pt idx="89">
                  <c:v>470.36799999999999</c:v>
                </c:pt>
                <c:pt idx="90">
                  <c:v>560.12800000000004</c:v>
                </c:pt>
                <c:pt idx="91">
                  <c:v>554.101</c:v>
                </c:pt>
                <c:pt idx="92">
                  <c:v>558.07799999999997</c:v>
                </c:pt>
                <c:pt idx="93">
                  <c:v>487.60399999999998</c:v>
                </c:pt>
                <c:pt idx="94">
                  <c:v>548.07399999999996</c:v>
                </c:pt>
                <c:pt idx="95">
                  <c:v>672.46799999999996</c:v>
                </c:pt>
                <c:pt idx="96">
                  <c:v>503.51499999999999</c:v>
                </c:pt>
                <c:pt idx="97">
                  <c:v>571.86</c:v>
                </c:pt>
                <c:pt idx="98">
                  <c:v>532.48400000000004</c:v>
                </c:pt>
                <c:pt idx="99">
                  <c:v>554.14099999999996</c:v>
                </c:pt>
                <c:pt idx="100">
                  <c:v>477.19799999999998</c:v>
                </c:pt>
                <c:pt idx="101">
                  <c:v>508.73899999999998</c:v>
                </c:pt>
                <c:pt idx="102">
                  <c:v>455.46100000000001</c:v>
                </c:pt>
                <c:pt idx="103">
                  <c:v>538.30999999999995</c:v>
                </c:pt>
                <c:pt idx="104">
                  <c:v>569.24800000000005</c:v>
                </c:pt>
                <c:pt idx="105">
                  <c:v>492.988</c:v>
                </c:pt>
                <c:pt idx="106">
                  <c:v>459.47899999999998</c:v>
                </c:pt>
                <c:pt idx="107">
                  <c:v>569.89099999999996</c:v>
                </c:pt>
                <c:pt idx="108">
                  <c:v>585.68100000000004</c:v>
                </c:pt>
                <c:pt idx="109">
                  <c:v>547.30999999999995</c:v>
                </c:pt>
                <c:pt idx="110">
                  <c:v>483.10399999999998</c:v>
                </c:pt>
                <c:pt idx="111">
                  <c:v>492.50599999999997</c:v>
                </c:pt>
                <c:pt idx="112">
                  <c:v>467.51499999999999</c:v>
                </c:pt>
                <c:pt idx="113">
                  <c:v>479.12700000000001</c:v>
                </c:pt>
                <c:pt idx="114">
                  <c:v>552.13199999999995</c:v>
                </c:pt>
                <c:pt idx="115">
                  <c:v>449.55500000000001</c:v>
                </c:pt>
                <c:pt idx="116">
                  <c:v>463.37599999999998</c:v>
                </c:pt>
                <c:pt idx="117">
                  <c:v>449.67500000000001</c:v>
                </c:pt>
                <c:pt idx="118">
                  <c:v>509.02</c:v>
                </c:pt>
                <c:pt idx="119">
                  <c:v>502.10899999999998</c:v>
                </c:pt>
                <c:pt idx="120">
                  <c:v>487.04199999999997</c:v>
                </c:pt>
                <c:pt idx="121">
                  <c:v>530.47500000000002</c:v>
                </c:pt>
                <c:pt idx="122">
                  <c:v>518.58199999999999</c:v>
                </c:pt>
                <c:pt idx="123">
                  <c:v>496.88600000000002</c:v>
                </c:pt>
                <c:pt idx="124">
                  <c:v>441.68</c:v>
                </c:pt>
                <c:pt idx="125">
                  <c:v>518.62300000000005</c:v>
                </c:pt>
                <c:pt idx="126">
                  <c:v>455.50099999999998</c:v>
                </c:pt>
                <c:pt idx="127">
                  <c:v>483.10399999999998</c:v>
                </c:pt>
                <c:pt idx="128">
                  <c:v>523.404</c:v>
                </c:pt>
                <c:pt idx="129">
                  <c:v>463.577</c:v>
                </c:pt>
                <c:pt idx="130">
                  <c:v>553.73900000000003</c:v>
                </c:pt>
                <c:pt idx="131">
                  <c:v>538.10900000000004</c:v>
                </c:pt>
                <c:pt idx="132">
                  <c:v>526.49800000000005</c:v>
                </c:pt>
                <c:pt idx="133">
                  <c:v>552.13199999999995</c:v>
                </c:pt>
                <c:pt idx="134">
                  <c:v>502.31</c:v>
                </c:pt>
                <c:pt idx="135">
                  <c:v>476.67599999999999</c:v>
                </c:pt>
                <c:pt idx="136">
                  <c:v>526.096</c:v>
                </c:pt>
                <c:pt idx="137">
                  <c:v>688.25800000000004</c:v>
                </c:pt>
                <c:pt idx="138">
                  <c:v>534.37300000000005</c:v>
                </c:pt>
                <c:pt idx="139">
                  <c:v>562.01599999999996</c:v>
                </c:pt>
                <c:pt idx="140">
                  <c:v>436.29599999999999</c:v>
                </c:pt>
                <c:pt idx="141">
                  <c:v>455.50099999999998</c:v>
                </c:pt>
                <c:pt idx="142">
                  <c:v>522.55999999999995</c:v>
                </c:pt>
                <c:pt idx="143">
                  <c:v>479.12700000000001</c:v>
                </c:pt>
                <c:pt idx="144">
                  <c:v>504.96199999999999</c:v>
                </c:pt>
                <c:pt idx="145">
                  <c:v>530.03300000000002</c:v>
                </c:pt>
                <c:pt idx="146">
                  <c:v>494.91699999999997</c:v>
                </c:pt>
                <c:pt idx="147">
                  <c:v>467.47500000000002</c:v>
                </c:pt>
                <c:pt idx="148">
                  <c:v>469.84500000000003</c:v>
                </c:pt>
                <c:pt idx="149">
                  <c:v>478.00200000000001</c:v>
                </c:pt>
                <c:pt idx="150">
                  <c:v>480.97500000000002</c:v>
                </c:pt>
                <c:pt idx="151">
                  <c:v>496.685</c:v>
                </c:pt>
                <c:pt idx="152">
                  <c:v>504.31900000000002</c:v>
                </c:pt>
                <c:pt idx="153">
                  <c:v>475.59100000000001</c:v>
                </c:pt>
                <c:pt idx="154">
                  <c:v>501.06400000000002</c:v>
                </c:pt>
                <c:pt idx="155">
                  <c:v>465.34500000000003</c:v>
                </c:pt>
                <c:pt idx="156">
                  <c:v>496.92599999999999</c:v>
                </c:pt>
                <c:pt idx="157">
                  <c:v>474.62700000000001</c:v>
                </c:pt>
                <c:pt idx="158">
                  <c:v>493.029</c:v>
                </c:pt>
                <c:pt idx="159">
                  <c:v>481.13600000000002</c:v>
                </c:pt>
                <c:pt idx="160">
                  <c:v>494.91699999999997</c:v>
                </c:pt>
                <c:pt idx="161">
                  <c:v>477.19799999999998</c:v>
                </c:pt>
                <c:pt idx="162">
                  <c:v>483.10399999999998</c:v>
                </c:pt>
                <c:pt idx="163">
                  <c:v>489.01100000000002</c:v>
                </c:pt>
                <c:pt idx="164">
                  <c:v>528.46600000000001</c:v>
                </c:pt>
                <c:pt idx="165">
                  <c:v>510.70699999999999</c:v>
                </c:pt>
                <c:pt idx="166">
                  <c:v>487.04199999999997</c:v>
                </c:pt>
                <c:pt idx="167">
                  <c:v>498.29199999999997</c:v>
                </c:pt>
                <c:pt idx="168">
                  <c:v>496.88600000000002</c:v>
                </c:pt>
                <c:pt idx="169">
                  <c:v>477.19799999999998</c:v>
                </c:pt>
                <c:pt idx="170">
                  <c:v>433.80500000000001</c:v>
                </c:pt>
                <c:pt idx="171">
                  <c:v>449.55500000000001</c:v>
                </c:pt>
                <c:pt idx="172">
                  <c:v>455.58199999999999</c:v>
                </c:pt>
                <c:pt idx="173">
                  <c:v>470.93</c:v>
                </c:pt>
                <c:pt idx="174">
                  <c:v>502.83199999999999</c:v>
                </c:pt>
                <c:pt idx="175">
                  <c:v>516.05100000000004</c:v>
                </c:pt>
                <c:pt idx="176">
                  <c:v>536.38199999999995</c:v>
                </c:pt>
                <c:pt idx="177">
                  <c:v>773.07600000000002</c:v>
                </c:pt>
                <c:pt idx="178">
                  <c:v>483.10399999999998</c:v>
                </c:pt>
                <c:pt idx="179">
                  <c:v>485.07299999999998</c:v>
                </c:pt>
                <c:pt idx="180">
                  <c:v>498.89499999999998</c:v>
                </c:pt>
                <c:pt idx="181">
                  <c:v>538.35</c:v>
                </c:pt>
                <c:pt idx="182">
                  <c:v>575.83699999999999</c:v>
                </c:pt>
                <c:pt idx="183">
                  <c:v>536.34199999999998</c:v>
                </c:pt>
                <c:pt idx="184">
                  <c:v>554.14099999999996</c:v>
                </c:pt>
                <c:pt idx="185">
                  <c:v>623.89200000000005</c:v>
                </c:pt>
                <c:pt idx="186">
                  <c:v>489.01100000000002</c:v>
                </c:pt>
                <c:pt idx="187">
                  <c:v>599.50300000000004</c:v>
                </c:pt>
                <c:pt idx="188">
                  <c:v>544.45799999999997</c:v>
                </c:pt>
                <c:pt idx="189">
                  <c:v>459.399</c:v>
                </c:pt>
                <c:pt idx="190">
                  <c:v>593.63699999999994</c:v>
                </c:pt>
                <c:pt idx="191">
                  <c:v>489.01100000000002</c:v>
                </c:pt>
                <c:pt idx="192">
                  <c:v>536.34199999999998</c:v>
                </c:pt>
                <c:pt idx="193">
                  <c:v>546.46699999999998</c:v>
                </c:pt>
                <c:pt idx="194">
                  <c:v>513.721</c:v>
                </c:pt>
                <c:pt idx="195">
                  <c:v>430.91199999999998</c:v>
                </c:pt>
                <c:pt idx="196">
                  <c:v>485.07299999999998</c:v>
                </c:pt>
                <c:pt idx="197">
                  <c:v>467.31400000000002</c:v>
                </c:pt>
                <c:pt idx="198">
                  <c:v>494.91699999999997</c:v>
                </c:pt>
                <c:pt idx="199">
                  <c:v>534.37300000000005</c:v>
                </c:pt>
                <c:pt idx="200">
                  <c:v>530.51599999999996</c:v>
                </c:pt>
                <c:pt idx="201">
                  <c:v>554.101</c:v>
                </c:pt>
                <c:pt idx="202">
                  <c:v>559.56500000000005</c:v>
                </c:pt>
                <c:pt idx="203">
                  <c:v>530.03300000000002</c:v>
                </c:pt>
                <c:pt idx="204">
                  <c:v>457.63099999999997</c:v>
                </c:pt>
                <c:pt idx="205">
                  <c:v>463.37599999999998</c:v>
                </c:pt>
                <c:pt idx="206">
                  <c:v>473.22</c:v>
                </c:pt>
                <c:pt idx="207">
                  <c:v>469.28300000000002</c:v>
                </c:pt>
                <c:pt idx="208">
                  <c:v>485.07299999999998</c:v>
                </c:pt>
                <c:pt idx="209">
                  <c:v>473.22</c:v>
                </c:pt>
                <c:pt idx="210">
                  <c:v>508.73899999999998</c:v>
                </c:pt>
                <c:pt idx="211">
                  <c:v>544.25699999999995</c:v>
                </c:pt>
                <c:pt idx="212">
                  <c:v>485.31400000000002</c:v>
                </c:pt>
                <c:pt idx="213">
                  <c:v>590.101</c:v>
                </c:pt>
                <c:pt idx="214">
                  <c:v>520.59100000000001</c:v>
                </c:pt>
                <c:pt idx="215">
                  <c:v>463.37599999999998</c:v>
                </c:pt>
                <c:pt idx="216">
                  <c:v>479.12700000000001</c:v>
                </c:pt>
                <c:pt idx="217">
                  <c:v>485.07299999999998</c:v>
                </c:pt>
                <c:pt idx="218">
                  <c:v>479.12700000000001</c:v>
                </c:pt>
                <c:pt idx="219">
                  <c:v>479.16699999999997</c:v>
                </c:pt>
                <c:pt idx="220">
                  <c:v>573.90899999999999</c:v>
                </c:pt>
                <c:pt idx="221">
                  <c:v>634.98099999999999</c:v>
                </c:pt>
                <c:pt idx="222">
                  <c:v>500.863</c:v>
                </c:pt>
                <c:pt idx="223">
                  <c:v>627.10599999999999</c:v>
                </c:pt>
                <c:pt idx="224">
                  <c:v>543.69399999999996</c:v>
                </c:pt>
                <c:pt idx="225">
                  <c:v>496.88600000000002</c:v>
                </c:pt>
                <c:pt idx="226">
                  <c:v>520.51099999999997</c:v>
                </c:pt>
                <c:pt idx="227">
                  <c:v>484.35</c:v>
                </c:pt>
                <c:pt idx="228">
                  <c:v>490.81900000000002</c:v>
                </c:pt>
                <c:pt idx="229">
                  <c:v>467.99700000000001</c:v>
                </c:pt>
                <c:pt idx="230">
                  <c:v>477.15800000000002</c:v>
                </c:pt>
                <c:pt idx="231">
                  <c:v>506.77</c:v>
                </c:pt>
                <c:pt idx="232">
                  <c:v>526.49800000000005</c:v>
                </c:pt>
                <c:pt idx="233">
                  <c:v>522.6</c:v>
                </c:pt>
                <c:pt idx="234">
                  <c:v>516.61400000000003</c:v>
                </c:pt>
                <c:pt idx="235">
                  <c:v>489.01100000000002</c:v>
                </c:pt>
                <c:pt idx="236">
                  <c:v>583.71299999999997</c:v>
                </c:pt>
                <c:pt idx="237">
                  <c:v>556.27</c:v>
                </c:pt>
                <c:pt idx="238">
                  <c:v>504.80099999999999</c:v>
                </c:pt>
                <c:pt idx="239">
                  <c:v>433.76499999999999</c:v>
                </c:pt>
                <c:pt idx="240">
                  <c:v>487.04199999999997</c:v>
                </c:pt>
                <c:pt idx="241">
                  <c:v>489.01100000000002</c:v>
                </c:pt>
                <c:pt idx="242">
                  <c:v>510.70699999999999</c:v>
                </c:pt>
                <c:pt idx="243">
                  <c:v>502.39</c:v>
                </c:pt>
                <c:pt idx="244">
                  <c:v>466.59100000000001</c:v>
                </c:pt>
                <c:pt idx="245">
                  <c:v>558.31899999999996</c:v>
                </c:pt>
                <c:pt idx="246">
                  <c:v>487.04199999999997</c:v>
                </c:pt>
                <c:pt idx="247">
                  <c:v>560.08699999999999</c:v>
                </c:pt>
                <c:pt idx="248">
                  <c:v>544.25699999999995</c:v>
                </c:pt>
                <c:pt idx="249">
                  <c:v>439.67099999999999</c:v>
                </c:pt>
                <c:pt idx="250">
                  <c:v>489.01100000000002</c:v>
                </c:pt>
                <c:pt idx="251">
                  <c:v>467.31400000000002</c:v>
                </c:pt>
                <c:pt idx="252">
                  <c:v>585.19899999999996</c:v>
                </c:pt>
                <c:pt idx="253">
                  <c:v>431.83600000000001</c:v>
                </c:pt>
                <c:pt idx="254">
                  <c:v>461.40800000000002</c:v>
                </c:pt>
                <c:pt idx="255">
                  <c:v>441.68</c:v>
                </c:pt>
                <c:pt idx="256">
                  <c:v>453.49200000000002</c:v>
                </c:pt>
                <c:pt idx="257">
                  <c:v>451.524</c:v>
                </c:pt>
                <c:pt idx="258">
                  <c:v>510.70699999999999</c:v>
                </c:pt>
                <c:pt idx="259">
                  <c:v>484.75200000000001</c:v>
                </c:pt>
                <c:pt idx="260">
                  <c:v>486.399</c:v>
                </c:pt>
                <c:pt idx="261">
                  <c:v>502.27</c:v>
                </c:pt>
                <c:pt idx="262">
                  <c:v>502.83199999999999</c:v>
                </c:pt>
                <c:pt idx="263">
                  <c:v>516.05100000000004</c:v>
                </c:pt>
                <c:pt idx="264">
                  <c:v>453.53300000000002</c:v>
                </c:pt>
                <c:pt idx="265">
                  <c:v>518.86400000000003</c:v>
                </c:pt>
                <c:pt idx="266">
                  <c:v>532.404</c:v>
                </c:pt>
                <c:pt idx="267">
                  <c:v>520.59100000000001</c:v>
                </c:pt>
                <c:pt idx="268">
                  <c:v>485.07299999999998</c:v>
                </c:pt>
                <c:pt idx="269">
                  <c:v>449.59500000000003</c:v>
                </c:pt>
                <c:pt idx="270">
                  <c:v>457.47</c:v>
                </c:pt>
                <c:pt idx="271">
                  <c:v>469.32299999999998</c:v>
                </c:pt>
                <c:pt idx="272">
                  <c:v>508.45699999999999</c:v>
                </c:pt>
                <c:pt idx="273">
                  <c:v>522.6</c:v>
                </c:pt>
                <c:pt idx="274">
                  <c:v>497.68900000000002</c:v>
                </c:pt>
                <c:pt idx="275">
                  <c:v>528.58699999999999</c:v>
                </c:pt>
                <c:pt idx="276">
                  <c:v>499.05500000000001</c:v>
                </c:pt>
                <c:pt idx="277">
                  <c:v>487.80500000000001</c:v>
                </c:pt>
                <c:pt idx="278">
                  <c:v>481.13600000000002</c:v>
                </c:pt>
                <c:pt idx="279">
                  <c:v>563.98500000000001</c:v>
                </c:pt>
                <c:pt idx="280">
                  <c:v>633.01199999999994</c:v>
                </c:pt>
                <c:pt idx="281">
                  <c:v>427.858</c:v>
                </c:pt>
                <c:pt idx="282">
                  <c:v>562.01599999999996</c:v>
                </c:pt>
                <c:pt idx="283">
                  <c:v>491.02</c:v>
                </c:pt>
                <c:pt idx="284">
                  <c:v>465.34500000000003</c:v>
                </c:pt>
                <c:pt idx="285">
                  <c:v>464.26</c:v>
                </c:pt>
                <c:pt idx="286">
                  <c:v>500.42200000000003</c:v>
                </c:pt>
                <c:pt idx="287">
                  <c:v>557.154</c:v>
                </c:pt>
                <c:pt idx="288">
                  <c:v>494.87700000000001</c:v>
                </c:pt>
                <c:pt idx="289">
                  <c:v>480.25200000000001</c:v>
                </c:pt>
                <c:pt idx="290">
                  <c:v>561.21199999999999</c:v>
                </c:pt>
                <c:pt idx="291">
                  <c:v>544.25699999999995</c:v>
                </c:pt>
                <c:pt idx="292">
                  <c:v>566.51599999999996</c:v>
                </c:pt>
                <c:pt idx="293">
                  <c:v>536.54200000000003</c:v>
                </c:pt>
                <c:pt idx="294">
                  <c:v>567.80200000000002</c:v>
                </c:pt>
                <c:pt idx="295">
                  <c:v>487.04199999999997</c:v>
                </c:pt>
                <c:pt idx="296">
                  <c:v>599.50300000000004</c:v>
                </c:pt>
                <c:pt idx="297">
                  <c:v>524.08699999999999</c:v>
                </c:pt>
                <c:pt idx="298">
                  <c:v>469.28300000000002</c:v>
                </c:pt>
                <c:pt idx="299">
                  <c:v>471.25200000000001</c:v>
                </c:pt>
                <c:pt idx="300">
                  <c:v>583.71299999999997</c:v>
                </c:pt>
                <c:pt idx="301">
                  <c:v>526.05600000000004</c:v>
                </c:pt>
                <c:pt idx="302">
                  <c:v>524.529</c:v>
                </c:pt>
                <c:pt idx="303">
                  <c:v>633.01199999999994</c:v>
                </c:pt>
                <c:pt idx="304">
                  <c:v>522.6</c:v>
                </c:pt>
                <c:pt idx="305">
                  <c:v>552.25199999999995</c:v>
                </c:pt>
                <c:pt idx="306">
                  <c:v>453.01</c:v>
                </c:pt>
                <c:pt idx="307">
                  <c:v>487.92599999999999</c:v>
                </c:pt>
                <c:pt idx="308">
                  <c:v>474.74700000000001</c:v>
                </c:pt>
                <c:pt idx="309">
                  <c:v>525.21199999999999</c:v>
                </c:pt>
                <c:pt idx="310">
                  <c:v>473.62200000000001</c:v>
                </c:pt>
                <c:pt idx="311">
                  <c:v>511.10899999999998</c:v>
                </c:pt>
                <c:pt idx="312">
                  <c:v>487.363</c:v>
                </c:pt>
                <c:pt idx="313">
                  <c:v>537.74800000000005</c:v>
                </c:pt>
                <c:pt idx="314">
                  <c:v>489.01100000000002</c:v>
                </c:pt>
                <c:pt idx="315">
                  <c:v>491.02</c:v>
                </c:pt>
                <c:pt idx="316">
                  <c:v>470.08600000000001</c:v>
                </c:pt>
                <c:pt idx="317">
                  <c:v>506.77</c:v>
                </c:pt>
                <c:pt idx="318">
                  <c:v>640.92700000000002</c:v>
                </c:pt>
                <c:pt idx="319">
                  <c:v>465.34500000000003</c:v>
                </c:pt>
                <c:pt idx="320">
                  <c:v>497.36799999999999</c:v>
                </c:pt>
                <c:pt idx="321">
                  <c:v>587.24800000000005</c:v>
                </c:pt>
                <c:pt idx="322">
                  <c:v>463.37599999999998</c:v>
                </c:pt>
                <c:pt idx="323">
                  <c:v>531.92200000000003</c:v>
                </c:pt>
                <c:pt idx="324">
                  <c:v>485.15300000000002</c:v>
                </c:pt>
                <c:pt idx="325">
                  <c:v>506.77</c:v>
                </c:pt>
                <c:pt idx="326">
                  <c:v>491.54199999999997</c:v>
                </c:pt>
                <c:pt idx="327">
                  <c:v>525.21199999999999</c:v>
                </c:pt>
                <c:pt idx="328">
                  <c:v>463.37599999999998</c:v>
                </c:pt>
                <c:pt idx="329">
                  <c:v>442.041</c:v>
                </c:pt>
                <c:pt idx="330">
                  <c:v>468.72</c:v>
                </c:pt>
                <c:pt idx="331">
                  <c:v>459.399</c:v>
                </c:pt>
                <c:pt idx="332">
                  <c:v>461.40800000000002</c:v>
                </c:pt>
                <c:pt idx="333">
                  <c:v>441.19799999999998</c:v>
                </c:pt>
                <c:pt idx="334">
                  <c:v>514.72500000000002</c:v>
                </c:pt>
                <c:pt idx="335">
                  <c:v>479.16699999999997</c:v>
                </c:pt>
                <c:pt idx="336">
                  <c:v>483.10399999999998</c:v>
                </c:pt>
                <c:pt idx="337">
                  <c:v>546.226</c:v>
                </c:pt>
                <c:pt idx="338">
                  <c:v>498.85500000000002</c:v>
                </c:pt>
                <c:pt idx="339">
                  <c:v>658.08399999999995</c:v>
                </c:pt>
                <c:pt idx="340">
                  <c:v>597.53399999999999</c:v>
                </c:pt>
                <c:pt idx="341">
                  <c:v>491.06</c:v>
                </c:pt>
                <c:pt idx="342">
                  <c:v>552.13199999999995</c:v>
                </c:pt>
                <c:pt idx="343">
                  <c:v>668.53</c:v>
                </c:pt>
                <c:pt idx="344">
                  <c:v>638.95899999999995</c:v>
                </c:pt>
                <c:pt idx="345">
                  <c:v>569.89099999999996</c:v>
                </c:pt>
                <c:pt idx="346">
                  <c:v>517.01499999999999</c:v>
                </c:pt>
                <c:pt idx="347">
                  <c:v>533.60900000000004</c:v>
                </c:pt>
                <c:pt idx="348">
                  <c:v>490.93900000000002</c:v>
                </c:pt>
                <c:pt idx="349">
                  <c:v>464.14</c:v>
                </c:pt>
                <c:pt idx="350">
                  <c:v>427.33600000000001</c:v>
                </c:pt>
                <c:pt idx="351">
                  <c:v>460.363</c:v>
                </c:pt>
                <c:pt idx="352">
                  <c:v>583.23</c:v>
                </c:pt>
                <c:pt idx="353">
                  <c:v>597.57399999999996</c:v>
                </c:pt>
                <c:pt idx="354">
                  <c:v>552.13199999999995</c:v>
                </c:pt>
                <c:pt idx="355">
                  <c:v>526.49800000000005</c:v>
                </c:pt>
                <c:pt idx="356">
                  <c:v>477.88099999999997</c:v>
                </c:pt>
                <c:pt idx="357">
                  <c:v>461.40800000000002</c:v>
                </c:pt>
                <c:pt idx="358">
                  <c:v>481.738</c:v>
                </c:pt>
                <c:pt idx="359">
                  <c:v>496.24299999999999</c:v>
                </c:pt>
                <c:pt idx="360">
                  <c:v>457.43</c:v>
                </c:pt>
                <c:pt idx="361">
                  <c:v>512.71600000000001</c:v>
                </c:pt>
                <c:pt idx="362">
                  <c:v>481.17599999999999</c:v>
                </c:pt>
                <c:pt idx="363">
                  <c:v>520.35</c:v>
                </c:pt>
                <c:pt idx="364">
                  <c:v>468.15800000000002</c:v>
                </c:pt>
                <c:pt idx="365">
                  <c:v>498.17099999999999</c:v>
                </c:pt>
                <c:pt idx="366">
                  <c:v>480.21100000000001</c:v>
                </c:pt>
                <c:pt idx="367">
                  <c:v>469.32299999999998</c:v>
                </c:pt>
                <c:pt idx="368">
                  <c:v>496.92599999999999</c:v>
                </c:pt>
                <c:pt idx="369">
                  <c:v>478.524</c:v>
                </c:pt>
                <c:pt idx="370">
                  <c:v>502.83199999999999</c:v>
                </c:pt>
                <c:pt idx="371">
                  <c:v>494.95699999999999</c:v>
                </c:pt>
                <c:pt idx="372">
                  <c:v>485.07299999999998</c:v>
                </c:pt>
                <c:pt idx="373">
                  <c:v>536.38199999999995</c:v>
                </c:pt>
                <c:pt idx="374">
                  <c:v>558.11900000000003</c:v>
                </c:pt>
                <c:pt idx="375">
                  <c:v>524.56899999999996</c:v>
                </c:pt>
                <c:pt idx="376">
                  <c:v>466.63099999999997</c:v>
                </c:pt>
                <c:pt idx="377">
                  <c:v>518.58199999999999</c:v>
                </c:pt>
                <c:pt idx="378">
                  <c:v>483.10399999999998</c:v>
                </c:pt>
                <c:pt idx="379">
                  <c:v>516.69399999999996</c:v>
                </c:pt>
                <c:pt idx="380">
                  <c:v>504.80099999999999</c:v>
                </c:pt>
                <c:pt idx="381">
                  <c:v>475.952</c:v>
                </c:pt>
                <c:pt idx="382">
                  <c:v>477.19799999999998</c:v>
                </c:pt>
                <c:pt idx="383">
                  <c:v>512.75599999999997</c:v>
                </c:pt>
                <c:pt idx="384">
                  <c:v>443.68900000000002</c:v>
                </c:pt>
                <c:pt idx="385">
                  <c:v>481.13600000000002</c:v>
                </c:pt>
                <c:pt idx="386">
                  <c:v>475.22899999999998</c:v>
                </c:pt>
                <c:pt idx="387">
                  <c:v>567.92200000000003</c:v>
                </c:pt>
                <c:pt idx="388">
                  <c:v>492.94799999999998</c:v>
                </c:pt>
                <c:pt idx="389">
                  <c:v>547.39099999999996</c:v>
                </c:pt>
                <c:pt idx="390">
                  <c:v>524.89099999999996</c:v>
                </c:pt>
                <c:pt idx="391">
                  <c:v>552.13199999999995</c:v>
                </c:pt>
                <c:pt idx="392">
                  <c:v>490.97899999999998</c:v>
                </c:pt>
                <c:pt idx="393">
                  <c:v>435.733</c:v>
                </c:pt>
                <c:pt idx="394">
                  <c:v>498.89499999999998</c:v>
                </c:pt>
                <c:pt idx="395">
                  <c:v>514.92600000000004</c:v>
                </c:pt>
                <c:pt idx="396">
                  <c:v>485.23399999999998</c:v>
                </c:pt>
                <c:pt idx="397">
                  <c:v>449.87599999999998</c:v>
                </c:pt>
                <c:pt idx="398">
                  <c:v>469.28300000000002</c:v>
                </c:pt>
                <c:pt idx="399">
                  <c:v>469.32299999999998</c:v>
                </c:pt>
                <c:pt idx="400">
                  <c:v>511.87299999999999</c:v>
                </c:pt>
                <c:pt idx="401">
                  <c:v>602.83799999999997</c:v>
                </c:pt>
                <c:pt idx="402">
                  <c:v>483.10399999999998</c:v>
                </c:pt>
                <c:pt idx="403">
                  <c:v>479.12700000000001</c:v>
                </c:pt>
                <c:pt idx="404">
                  <c:v>466.63099999999997</c:v>
                </c:pt>
                <c:pt idx="405">
                  <c:v>464.702</c:v>
                </c:pt>
                <c:pt idx="406">
                  <c:v>525.45299999999997</c:v>
                </c:pt>
                <c:pt idx="407">
                  <c:v>437.74200000000002</c:v>
                </c:pt>
                <c:pt idx="408">
                  <c:v>502.99299999999999</c:v>
                </c:pt>
                <c:pt idx="409">
                  <c:v>510.70699999999999</c:v>
                </c:pt>
                <c:pt idx="410">
                  <c:v>503.435</c:v>
                </c:pt>
                <c:pt idx="411">
                  <c:v>471.81400000000002</c:v>
                </c:pt>
                <c:pt idx="412">
                  <c:v>444.13099999999997</c:v>
                </c:pt>
                <c:pt idx="413">
                  <c:v>454.29599999999999</c:v>
                </c:pt>
                <c:pt idx="414">
                  <c:v>467.03300000000002</c:v>
                </c:pt>
                <c:pt idx="415">
                  <c:v>502.83199999999999</c:v>
                </c:pt>
                <c:pt idx="416">
                  <c:v>585.52099999999996</c:v>
                </c:pt>
                <c:pt idx="417">
                  <c:v>495.84100000000001</c:v>
                </c:pt>
                <c:pt idx="418">
                  <c:v>469.00200000000001</c:v>
                </c:pt>
                <c:pt idx="419">
                  <c:v>466.63099999999997</c:v>
                </c:pt>
                <c:pt idx="420">
                  <c:v>476.19400000000002</c:v>
                </c:pt>
                <c:pt idx="421">
                  <c:v>533.69000000000005</c:v>
                </c:pt>
                <c:pt idx="422">
                  <c:v>648.84299999999996</c:v>
                </c:pt>
                <c:pt idx="423">
                  <c:v>524.12699999999995</c:v>
                </c:pt>
                <c:pt idx="424">
                  <c:v>481.01499999999999</c:v>
                </c:pt>
                <c:pt idx="425">
                  <c:v>464.22</c:v>
                </c:pt>
                <c:pt idx="426">
                  <c:v>540.88199999999995</c:v>
                </c:pt>
                <c:pt idx="427">
                  <c:v>488.20699999999999</c:v>
                </c:pt>
                <c:pt idx="428">
                  <c:v>548.11400000000003</c:v>
                </c:pt>
                <c:pt idx="429">
                  <c:v>489.21199999999999</c:v>
                </c:pt>
                <c:pt idx="430">
                  <c:v>479.32799999999997</c:v>
                </c:pt>
                <c:pt idx="431">
                  <c:v>476.51499999999999</c:v>
                </c:pt>
                <c:pt idx="432">
                  <c:v>498.45299999999997</c:v>
                </c:pt>
                <c:pt idx="433">
                  <c:v>512.51499999999999</c:v>
                </c:pt>
                <c:pt idx="434">
                  <c:v>493.43</c:v>
                </c:pt>
                <c:pt idx="435">
                  <c:v>488.28699999999998</c:v>
                </c:pt>
                <c:pt idx="436">
                  <c:v>476.35399999999998</c:v>
                </c:pt>
                <c:pt idx="437">
                  <c:v>469.00200000000001</c:v>
                </c:pt>
                <c:pt idx="438">
                  <c:v>490.57799999999997</c:v>
                </c:pt>
                <c:pt idx="439">
                  <c:v>459.47899999999998</c:v>
                </c:pt>
                <c:pt idx="440">
                  <c:v>478.60399999999998</c:v>
                </c:pt>
                <c:pt idx="441">
                  <c:v>548.23500000000001</c:v>
                </c:pt>
                <c:pt idx="442">
                  <c:v>485.79599999999999</c:v>
                </c:pt>
                <c:pt idx="443">
                  <c:v>464.22</c:v>
                </c:pt>
                <c:pt idx="444">
                  <c:v>554.54300000000001</c:v>
                </c:pt>
                <c:pt idx="445">
                  <c:v>471.41199999999998</c:v>
                </c:pt>
                <c:pt idx="446">
                  <c:v>500.62200000000001</c:v>
                </c:pt>
                <c:pt idx="447">
                  <c:v>495.35899999999998</c:v>
                </c:pt>
                <c:pt idx="448">
                  <c:v>476.23399999999998</c:v>
                </c:pt>
                <c:pt idx="449">
                  <c:v>480.97500000000002</c:v>
                </c:pt>
                <c:pt idx="450">
                  <c:v>478.72500000000002</c:v>
                </c:pt>
                <c:pt idx="451">
                  <c:v>552.85500000000002</c:v>
                </c:pt>
                <c:pt idx="452">
                  <c:v>481.01499999999999</c:v>
                </c:pt>
                <c:pt idx="453">
                  <c:v>495.64</c:v>
                </c:pt>
                <c:pt idx="454">
                  <c:v>466.47</c:v>
                </c:pt>
                <c:pt idx="455">
                  <c:v>492.988</c:v>
                </c:pt>
                <c:pt idx="456">
                  <c:v>531.31899999999996</c:v>
                </c:pt>
                <c:pt idx="457">
                  <c:v>473.82299999999998</c:v>
                </c:pt>
                <c:pt idx="458">
                  <c:v>530.596</c:v>
                </c:pt>
                <c:pt idx="459">
                  <c:v>466.63099999999997</c:v>
                </c:pt>
                <c:pt idx="460">
                  <c:v>495.399</c:v>
                </c:pt>
                <c:pt idx="461">
                  <c:v>483.42599999999999</c:v>
                </c:pt>
                <c:pt idx="462">
                  <c:v>488.20699999999999</c:v>
                </c:pt>
                <c:pt idx="463">
                  <c:v>457.02800000000002</c:v>
                </c:pt>
                <c:pt idx="464">
                  <c:v>464.26</c:v>
                </c:pt>
                <c:pt idx="465">
                  <c:v>502.55099999999999</c:v>
                </c:pt>
                <c:pt idx="466">
                  <c:v>459.6</c:v>
                </c:pt>
                <c:pt idx="467">
                  <c:v>466.67099999999999</c:v>
                </c:pt>
                <c:pt idx="468">
                  <c:v>480.97500000000002</c:v>
                </c:pt>
                <c:pt idx="469">
                  <c:v>484.59100000000001</c:v>
                </c:pt>
                <c:pt idx="470">
                  <c:v>461.85</c:v>
                </c:pt>
                <c:pt idx="471">
                  <c:v>451.76499999999999</c:v>
                </c:pt>
                <c:pt idx="472">
                  <c:v>449.83600000000001</c:v>
                </c:pt>
                <c:pt idx="473">
                  <c:v>509.78300000000002</c:v>
                </c:pt>
                <c:pt idx="474">
                  <c:v>517.01499999999999</c:v>
                </c:pt>
                <c:pt idx="475">
                  <c:v>493.99299999999999</c:v>
                </c:pt>
                <c:pt idx="476">
                  <c:v>493.43</c:v>
                </c:pt>
                <c:pt idx="477">
                  <c:v>535.57799999999997</c:v>
                </c:pt>
                <c:pt idx="478">
                  <c:v>495.399</c:v>
                </c:pt>
                <c:pt idx="479">
                  <c:v>502.55099999999999</c:v>
                </c:pt>
                <c:pt idx="480">
                  <c:v>483.38600000000002</c:v>
                </c:pt>
                <c:pt idx="481">
                  <c:v>509.82299999999998</c:v>
                </c:pt>
                <c:pt idx="482">
                  <c:v>507.45299999999997</c:v>
                </c:pt>
                <c:pt idx="483">
                  <c:v>463.738</c:v>
                </c:pt>
                <c:pt idx="484">
                  <c:v>534.13199999999995</c:v>
                </c:pt>
                <c:pt idx="485">
                  <c:v>500.02</c:v>
                </c:pt>
                <c:pt idx="486">
                  <c:v>501.30500000000001</c:v>
                </c:pt>
                <c:pt idx="487">
                  <c:v>458.274</c:v>
                </c:pt>
                <c:pt idx="488">
                  <c:v>474.86799999999999</c:v>
                </c:pt>
                <c:pt idx="489">
                  <c:v>491.62200000000001</c:v>
                </c:pt>
                <c:pt idx="490">
                  <c:v>471.53300000000002</c:v>
                </c:pt>
                <c:pt idx="491">
                  <c:v>464.26</c:v>
                </c:pt>
                <c:pt idx="492">
                  <c:v>454.61700000000002</c:v>
                </c:pt>
                <c:pt idx="493">
                  <c:v>548.91800000000001</c:v>
                </c:pt>
                <c:pt idx="494">
                  <c:v>526.53800000000001</c:v>
                </c:pt>
                <c:pt idx="495">
                  <c:v>533.73</c:v>
                </c:pt>
                <c:pt idx="496">
                  <c:v>471.41199999999998</c:v>
                </c:pt>
                <c:pt idx="497">
                  <c:v>440.31400000000002</c:v>
                </c:pt>
                <c:pt idx="498">
                  <c:v>497.77</c:v>
                </c:pt>
                <c:pt idx="499">
                  <c:v>483.42599999999999</c:v>
                </c:pt>
                <c:pt idx="500">
                  <c:v>514.64499999999998</c:v>
                </c:pt>
                <c:pt idx="501">
                  <c:v>474.34500000000003</c:v>
                </c:pt>
                <c:pt idx="502">
                  <c:v>483.82799999999997</c:v>
                </c:pt>
                <c:pt idx="503">
                  <c:v>526.49800000000005</c:v>
                </c:pt>
                <c:pt idx="504">
                  <c:v>590.101</c:v>
                </c:pt>
                <c:pt idx="505">
                  <c:v>471.41199999999998</c:v>
                </c:pt>
                <c:pt idx="506">
                  <c:v>488.08699999999999</c:v>
                </c:pt>
                <c:pt idx="507">
                  <c:v>480.81400000000002</c:v>
                </c:pt>
                <c:pt idx="508">
                  <c:v>483.42599999999999</c:v>
                </c:pt>
                <c:pt idx="509">
                  <c:v>464.26</c:v>
                </c:pt>
                <c:pt idx="510">
                  <c:v>509.14</c:v>
                </c:pt>
                <c:pt idx="511">
                  <c:v>486.279</c:v>
                </c:pt>
                <c:pt idx="512">
                  <c:v>497.24700000000001</c:v>
                </c:pt>
                <c:pt idx="513">
                  <c:v>505.16300000000001</c:v>
                </c:pt>
                <c:pt idx="514">
                  <c:v>497.77</c:v>
                </c:pt>
                <c:pt idx="515">
                  <c:v>490.57799999999997</c:v>
                </c:pt>
                <c:pt idx="516">
                  <c:v>469.04199999999997</c:v>
                </c:pt>
                <c:pt idx="517">
                  <c:v>495.35899999999998</c:v>
                </c:pt>
                <c:pt idx="518">
                  <c:v>471.452</c:v>
                </c:pt>
                <c:pt idx="519">
                  <c:v>447.46600000000001</c:v>
                </c:pt>
                <c:pt idx="520">
                  <c:v>480.97500000000002</c:v>
                </c:pt>
                <c:pt idx="521">
                  <c:v>478.60399999999998</c:v>
                </c:pt>
                <c:pt idx="522">
                  <c:v>538.51099999999997</c:v>
                </c:pt>
                <c:pt idx="523">
                  <c:v>493.06900000000002</c:v>
                </c:pt>
                <c:pt idx="524">
                  <c:v>457.43</c:v>
                </c:pt>
                <c:pt idx="525">
                  <c:v>461.85</c:v>
                </c:pt>
                <c:pt idx="526">
                  <c:v>495.47899999999998</c:v>
                </c:pt>
                <c:pt idx="527">
                  <c:v>454.61700000000002</c:v>
                </c:pt>
                <c:pt idx="528">
                  <c:v>445.05500000000001</c:v>
                </c:pt>
                <c:pt idx="529">
                  <c:v>483.38600000000002</c:v>
                </c:pt>
                <c:pt idx="530">
                  <c:v>473.78300000000002</c:v>
                </c:pt>
                <c:pt idx="531">
                  <c:v>497.77</c:v>
                </c:pt>
                <c:pt idx="532">
                  <c:v>492.988</c:v>
                </c:pt>
                <c:pt idx="533">
                  <c:v>480.97500000000002</c:v>
                </c:pt>
                <c:pt idx="534">
                  <c:v>500.14</c:v>
                </c:pt>
                <c:pt idx="535">
                  <c:v>473.78300000000002</c:v>
                </c:pt>
                <c:pt idx="536">
                  <c:v>483.38600000000002</c:v>
                </c:pt>
                <c:pt idx="537">
                  <c:v>490.57799999999997</c:v>
                </c:pt>
                <c:pt idx="538">
                  <c:v>502.55099999999999</c:v>
                </c:pt>
                <c:pt idx="539">
                  <c:v>516.93499999999995</c:v>
                </c:pt>
                <c:pt idx="540">
                  <c:v>486.68</c:v>
                </c:pt>
                <c:pt idx="541">
                  <c:v>464.26</c:v>
                </c:pt>
                <c:pt idx="542">
                  <c:v>478.64400000000001</c:v>
                </c:pt>
                <c:pt idx="543">
                  <c:v>475.51100000000002</c:v>
                </c:pt>
                <c:pt idx="544">
                  <c:v>469.76499999999999</c:v>
                </c:pt>
                <c:pt idx="545">
                  <c:v>492.988</c:v>
                </c:pt>
                <c:pt idx="546">
                  <c:v>478.60399999999998</c:v>
                </c:pt>
                <c:pt idx="547">
                  <c:v>464.22</c:v>
                </c:pt>
                <c:pt idx="548">
                  <c:v>490.61799999999999</c:v>
                </c:pt>
                <c:pt idx="549">
                  <c:v>488.20699999999999</c:v>
                </c:pt>
                <c:pt idx="550">
                  <c:v>623.20899999999995</c:v>
                </c:pt>
                <c:pt idx="551">
                  <c:v>674.35599999999999</c:v>
                </c:pt>
                <c:pt idx="552">
                  <c:v>639.11900000000003</c:v>
                </c:pt>
                <c:pt idx="553">
                  <c:v>552.89499999999998</c:v>
                </c:pt>
                <c:pt idx="554">
                  <c:v>541.08299999999997</c:v>
                </c:pt>
                <c:pt idx="555">
                  <c:v>567.23900000000003</c:v>
                </c:pt>
                <c:pt idx="556">
                  <c:v>597.69500000000005</c:v>
                </c:pt>
                <c:pt idx="557">
                  <c:v>478.64400000000001</c:v>
                </c:pt>
                <c:pt idx="558">
                  <c:v>518.62300000000005</c:v>
                </c:pt>
                <c:pt idx="559">
                  <c:v>514.524</c:v>
                </c:pt>
                <c:pt idx="560">
                  <c:v>592.87300000000005</c:v>
                </c:pt>
                <c:pt idx="561">
                  <c:v>490.21600000000001</c:v>
                </c:pt>
                <c:pt idx="562">
                  <c:v>471.452</c:v>
                </c:pt>
                <c:pt idx="563">
                  <c:v>483.42599999999999</c:v>
                </c:pt>
                <c:pt idx="564">
                  <c:v>538.51099999999997</c:v>
                </c:pt>
                <c:pt idx="565">
                  <c:v>572.221</c:v>
                </c:pt>
                <c:pt idx="566">
                  <c:v>471.53300000000002</c:v>
                </c:pt>
                <c:pt idx="567">
                  <c:v>536.18100000000004</c:v>
                </c:pt>
                <c:pt idx="568">
                  <c:v>526.61800000000005</c:v>
                </c:pt>
                <c:pt idx="569">
                  <c:v>488.20699999999999</c:v>
                </c:pt>
                <c:pt idx="570">
                  <c:v>560.20799999999997</c:v>
                </c:pt>
                <c:pt idx="571">
                  <c:v>485.79599999999999</c:v>
                </c:pt>
                <c:pt idx="572">
                  <c:v>473.94400000000002</c:v>
                </c:pt>
                <c:pt idx="573">
                  <c:v>514.92600000000004</c:v>
                </c:pt>
                <c:pt idx="574">
                  <c:v>477.43900000000002</c:v>
                </c:pt>
                <c:pt idx="575">
                  <c:v>527.86400000000003</c:v>
                </c:pt>
                <c:pt idx="576">
                  <c:v>459.6</c:v>
                </c:pt>
                <c:pt idx="577">
                  <c:v>543.37300000000005</c:v>
                </c:pt>
                <c:pt idx="578">
                  <c:v>545.66300000000001</c:v>
                </c:pt>
                <c:pt idx="579">
                  <c:v>478.60399999999998</c:v>
                </c:pt>
                <c:pt idx="580">
                  <c:v>552.73500000000001</c:v>
                </c:pt>
                <c:pt idx="581">
                  <c:v>481.65800000000002</c:v>
                </c:pt>
                <c:pt idx="582">
                  <c:v>527.1</c:v>
                </c:pt>
                <c:pt idx="583">
                  <c:v>497.20699999999999</c:v>
                </c:pt>
                <c:pt idx="584">
                  <c:v>497.89</c:v>
                </c:pt>
                <c:pt idx="585">
                  <c:v>501.10500000000002</c:v>
                </c:pt>
                <c:pt idx="586">
                  <c:v>500.18</c:v>
                </c:pt>
                <c:pt idx="587">
                  <c:v>507.45299999999997</c:v>
                </c:pt>
                <c:pt idx="588">
                  <c:v>502.55099999999999</c:v>
                </c:pt>
                <c:pt idx="589">
                  <c:v>509.78300000000002</c:v>
                </c:pt>
                <c:pt idx="590">
                  <c:v>490.81900000000002</c:v>
                </c:pt>
                <c:pt idx="591">
                  <c:v>481.17599999999999</c:v>
                </c:pt>
                <c:pt idx="592">
                  <c:v>526.53800000000001</c:v>
                </c:pt>
                <c:pt idx="593">
                  <c:v>521.23400000000004</c:v>
                </c:pt>
                <c:pt idx="594">
                  <c:v>471.53300000000002</c:v>
                </c:pt>
                <c:pt idx="595">
                  <c:v>474.30500000000001</c:v>
                </c:pt>
                <c:pt idx="596">
                  <c:v>527.30100000000004</c:v>
                </c:pt>
                <c:pt idx="597">
                  <c:v>469.60399999999998</c:v>
                </c:pt>
                <c:pt idx="598">
                  <c:v>497.89</c:v>
                </c:pt>
                <c:pt idx="599">
                  <c:v>462.85399999999998</c:v>
                </c:pt>
                <c:pt idx="600">
                  <c:v>457.71100000000001</c:v>
                </c:pt>
                <c:pt idx="601">
                  <c:v>451.08199999999999</c:v>
                </c:pt>
                <c:pt idx="602">
                  <c:v>506.00599999999997</c:v>
                </c:pt>
                <c:pt idx="603">
                  <c:v>513.11800000000005</c:v>
                </c:pt>
                <c:pt idx="604">
                  <c:v>471.97500000000002</c:v>
                </c:pt>
                <c:pt idx="605">
                  <c:v>497.60899999999998</c:v>
                </c:pt>
                <c:pt idx="606">
                  <c:v>503.31400000000002</c:v>
                </c:pt>
                <c:pt idx="607">
                  <c:v>498.13099999999997</c:v>
                </c:pt>
                <c:pt idx="608">
                  <c:v>490.69799999999998</c:v>
                </c:pt>
                <c:pt idx="609">
                  <c:v>492.988</c:v>
                </c:pt>
                <c:pt idx="610">
                  <c:v>497.44799999999998</c:v>
                </c:pt>
                <c:pt idx="611">
                  <c:v>484.39</c:v>
                </c:pt>
                <c:pt idx="612">
                  <c:v>478.24299999999999</c:v>
                </c:pt>
                <c:pt idx="613">
                  <c:v>476.75599999999997</c:v>
                </c:pt>
                <c:pt idx="614">
                  <c:v>524.12699999999995</c:v>
                </c:pt>
                <c:pt idx="615">
                  <c:v>502.59100000000001</c:v>
                </c:pt>
                <c:pt idx="616">
                  <c:v>476.95699999999999</c:v>
                </c:pt>
                <c:pt idx="617">
                  <c:v>474.62700000000001</c:v>
                </c:pt>
                <c:pt idx="618">
                  <c:v>485.39499999999998</c:v>
                </c:pt>
                <c:pt idx="619">
                  <c:v>624.25300000000004</c:v>
                </c:pt>
                <c:pt idx="620">
                  <c:v>521.79700000000003</c:v>
                </c:pt>
                <c:pt idx="621">
                  <c:v>575.154</c:v>
                </c:pt>
                <c:pt idx="622">
                  <c:v>529.19000000000005</c:v>
                </c:pt>
                <c:pt idx="623">
                  <c:v>506.20699999999999</c:v>
                </c:pt>
                <c:pt idx="624">
                  <c:v>496.04199999999997</c:v>
                </c:pt>
                <c:pt idx="625">
                  <c:v>486.56</c:v>
                </c:pt>
                <c:pt idx="626">
                  <c:v>505.846</c:v>
                </c:pt>
                <c:pt idx="627">
                  <c:v>490.33699999999999</c:v>
                </c:pt>
                <c:pt idx="628">
                  <c:v>487.08199999999999</c:v>
                </c:pt>
                <c:pt idx="629">
                  <c:v>540.55999999999995</c:v>
                </c:pt>
                <c:pt idx="630">
                  <c:v>508.21600000000001</c:v>
                </c:pt>
                <c:pt idx="631">
                  <c:v>536.221</c:v>
                </c:pt>
                <c:pt idx="632">
                  <c:v>580.29700000000003</c:v>
                </c:pt>
                <c:pt idx="633">
                  <c:v>464.58199999999999</c:v>
                </c:pt>
                <c:pt idx="634">
                  <c:v>484.91199999999998</c:v>
                </c:pt>
                <c:pt idx="635">
                  <c:v>553.37699999999995</c:v>
                </c:pt>
                <c:pt idx="636">
                  <c:v>551.12699999999995</c:v>
                </c:pt>
                <c:pt idx="637">
                  <c:v>517.73900000000003</c:v>
                </c:pt>
                <c:pt idx="638">
                  <c:v>497.77</c:v>
                </c:pt>
                <c:pt idx="639">
                  <c:v>429.74700000000001</c:v>
                </c:pt>
                <c:pt idx="640">
                  <c:v>428.26</c:v>
                </c:pt>
                <c:pt idx="641">
                  <c:v>441.51900000000001</c:v>
                </c:pt>
                <c:pt idx="642">
                  <c:v>417.81299999999999</c:v>
                </c:pt>
                <c:pt idx="643">
                  <c:v>444.89400000000001</c:v>
                </c:pt>
                <c:pt idx="644">
                  <c:v>432.19799999999998</c:v>
                </c:pt>
                <c:pt idx="645">
                  <c:v>476.113</c:v>
                </c:pt>
                <c:pt idx="646">
                  <c:v>446.18</c:v>
                </c:pt>
                <c:pt idx="647">
                  <c:v>443.76900000000001</c:v>
                </c:pt>
                <c:pt idx="648">
                  <c:v>464.38099999999997</c:v>
                </c:pt>
                <c:pt idx="649">
                  <c:v>430.75099999999998</c:v>
                </c:pt>
                <c:pt idx="650">
                  <c:v>464.22</c:v>
                </c:pt>
                <c:pt idx="651">
                  <c:v>452.24700000000001</c:v>
                </c:pt>
                <c:pt idx="652">
                  <c:v>461.28699999999998</c:v>
                </c:pt>
                <c:pt idx="653">
                  <c:v>447.666</c:v>
                </c:pt>
                <c:pt idx="654">
                  <c:v>461.85</c:v>
                </c:pt>
                <c:pt idx="655">
                  <c:v>457.67099999999999</c:v>
                </c:pt>
                <c:pt idx="656">
                  <c:v>460.80500000000001</c:v>
                </c:pt>
                <c:pt idx="657">
                  <c:v>447.46600000000001</c:v>
                </c:pt>
                <c:pt idx="658">
                  <c:v>472.899</c:v>
                </c:pt>
                <c:pt idx="659">
                  <c:v>475.51100000000002</c:v>
                </c:pt>
                <c:pt idx="660">
                  <c:v>514.64499999999998</c:v>
                </c:pt>
                <c:pt idx="661">
                  <c:v>479.77</c:v>
                </c:pt>
                <c:pt idx="662">
                  <c:v>493.06900000000002</c:v>
                </c:pt>
                <c:pt idx="663">
                  <c:v>543.25199999999995</c:v>
                </c:pt>
                <c:pt idx="664">
                  <c:v>471.53300000000002</c:v>
                </c:pt>
                <c:pt idx="665">
                  <c:v>473.94400000000002</c:v>
                </c:pt>
                <c:pt idx="666">
                  <c:v>469.60399999999998</c:v>
                </c:pt>
                <c:pt idx="667">
                  <c:v>457.18900000000002</c:v>
                </c:pt>
                <c:pt idx="668">
                  <c:v>442.88499999999999</c:v>
                </c:pt>
                <c:pt idx="669">
                  <c:v>474.66699999999997</c:v>
                </c:pt>
                <c:pt idx="670">
                  <c:v>459.6</c:v>
                </c:pt>
                <c:pt idx="671">
                  <c:v>483.90800000000002</c:v>
                </c:pt>
                <c:pt idx="672">
                  <c:v>507.57299999999998</c:v>
                </c:pt>
                <c:pt idx="673">
                  <c:v>455.05900000000003</c:v>
                </c:pt>
                <c:pt idx="674">
                  <c:v>527.1</c:v>
                </c:pt>
                <c:pt idx="675">
                  <c:v>448.87200000000001</c:v>
                </c:pt>
                <c:pt idx="676">
                  <c:v>444.89400000000001</c:v>
                </c:pt>
                <c:pt idx="677">
                  <c:v>450.84100000000001</c:v>
                </c:pt>
                <c:pt idx="678">
                  <c:v>457.79199999999997</c:v>
                </c:pt>
                <c:pt idx="679">
                  <c:v>445.899</c:v>
                </c:pt>
                <c:pt idx="680">
                  <c:v>468.19799999999998</c:v>
                </c:pt>
                <c:pt idx="681">
                  <c:v>451.12200000000001</c:v>
                </c:pt>
                <c:pt idx="682">
                  <c:v>447.06400000000002</c:v>
                </c:pt>
                <c:pt idx="683">
                  <c:v>453.33199999999999</c:v>
                </c:pt>
                <c:pt idx="684">
                  <c:v>470.08600000000001</c:v>
                </c:pt>
                <c:pt idx="685">
                  <c:v>498.73399999999998</c:v>
                </c:pt>
                <c:pt idx="686">
                  <c:v>489.45299999999997</c:v>
                </c:pt>
                <c:pt idx="687">
                  <c:v>471.33199999999999</c:v>
                </c:pt>
                <c:pt idx="688">
                  <c:v>461.89</c:v>
                </c:pt>
                <c:pt idx="689">
                  <c:v>455.38099999999997</c:v>
                </c:pt>
                <c:pt idx="690">
                  <c:v>459.6</c:v>
                </c:pt>
                <c:pt idx="691">
                  <c:v>512.23400000000004</c:v>
                </c:pt>
                <c:pt idx="692">
                  <c:v>507.73399999999998</c:v>
                </c:pt>
                <c:pt idx="693">
                  <c:v>425.56799999999998</c:v>
                </c:pt>
                <c:pt idx="694">
                  <c:v>478.524</c:v>
                </c:pt>
                <c:pt idx="695">
                  <c:v>477.03699999999998</c:v>
                </c:pt>
                <c:pt idx="696">
                  <c:v>468.11799999999999</c:v>
                </c:pt>
                <c:pt idx="697">
                  <c:v>456.26499999999999</c:v>
                </c:pt>
                <c:pt idx="698">
                  <c:v>449.274</c:v>
                </c:pt>
                <c:pt idx="699">
                  <c:v>494.35399999999998</c:v>
                </c:pt>
                <c:pt idx="700">
                  <c:v>488.24700000000001</c:v>
                </c:pt>
                <c:pt idx="701">
                  <c:v>520.43100000000004</c:v>
                </c:pt>
                <c:pt idx="702">
                  <c:v>510.14499999999998</c:v>
                </c:pt>
                <c:pt idx="703">
                  <c:v>507.57299999999998</c:v>
                </c:pt>
                <c:pt idx="704">
                  <c:v>505.04199999999997</c:v>
                </c:pt>
                <c:pt idx="705">
                  <c:v>466.63099999999997</c:v>
                </c:pt>
                <c:pt idx="706">
                  <c:v>504.96199999999999</c:v>
                </c:pt>
                <c:pt idx="707">
                  <c:v>492.988</c:v>
                </c:pt>
                <c:pt idx="708">
                  <c:v>492.988</c:v>
                </c:pt>
                <c:pt idx="709">
                  <c:v>488.20699999999999</c:v>
                </c:pt>
                <c:pt idx="710">
                  <c:v>544.49800000000005</c:v>
                </c:pt>
                <c:pt idx="711">
                  <c:v>495.399</c:v>
                </c:pt>
                <c:pt idx="712">
                  <c:v>478.72500000000002</c:v>
                </c:pt>
                <c:pt idx="713">
                  <c:v>464.38099999999997</c:v>
                </c:pt>
                <c:pt idx="714">
                  <c:v>476.23399999999998</c:v>
                </c:pt>
                <c:pt idx="715">
                  <c:v>492.988</c:v>
                </c:pt>
                <c:pt idx="716">
                  <c:v>490.81900000000002</c:v>
                </c:pt>
                <c:pt idx="717">
                  <c:v>488.20699999999999</c:v>
                </c:pt>
                <c:pt idx="718">
                  <c:v>509.82299999999998</c:v>
                </c:pt>
                <c:pt idx="719">
                  <c:v>505.04199999999997</c:v>
                </c:pt>
                <c:pt idx="720">
                  <c:v>574.67200000000003</c:v>
                </c:pt>
                <c:pt idx="721">
                  <c:v>497.77</c:v>
                </c:pt>
                <c:pt idx="722">
                  <c:v>521.71600000000001</c:v>
                </c:pt>
                <c:pt idx="723">
                  <c:v>500.14</c:v>
                </c:pt>
                <c:pt idx="724">
                  <c:v>521.19399999999996</c:v>
                </c:pt>
                <c:pt idx="725">
                  <c:v>505.24299999999999</c:v>
                </c:pt>
                <c:pt idx="726">
                  <c:v>484.59100000000001</c:v>
                </c:pt>
                <c:pt idx="727">
                  <c:v>474.34500000000003</c:v>
                </c:pt>
                <c:pt idx="728">
                  <c:v>476.87700000000001</c:v>
                </c:pt>
                <c:pt idx="729">
                  <c:v>483.66699999999997</c:v>
                </c:pt>
                <c:pt idx="730">
                  <c:v>552.93499999999995</c:v>
                </c:pt>
                <c:pt idx="731">
                  <c:v>482.14</c:v>
                </c:pt>
                <c:pt idx="732">
                  <c:v>464.42099999999999</c:v>
                </c:pt>
                <c:pt idx="733">
                  <c:v>471.53300000000002</c:v>
                </c:pt>
                <c:pt idx="734">
                  <c:v>473.82299999999998</c:v>
                </c:pt>
                <c:pt idx="735">
                  <c:v>476.51499999999999</c:v>
                </c:pt>
                <c:pt idx="736">
                  <c:v>469.04199999999997</c:v>
                </c:pt>
                <c:pt idx="737">
                  <c:v>522.279</c:v>
                </c:pt>
                <c:pt idx="738">
                  <c:v>455.78300000000002</c:v>
                </c:pt>
                <c:pt idx="739">
                  <c:v>460.28300000000002</c:v>
                </c:pt>
                <c:pt idx="740">
                  <c:v>460.12200000000001</c:v>
                </c:pt>
                <c:pt idx="741">
                  <c:v>481.77800000000002</c:v>
                </c:pt>
                <c:pt idx="742">
                  <c:v>481.77800000000002</c:v>
                </c:pt>
                <c:pt idx="743">
                  <c:v>526.73900000000003</c:v>
                </c:pt>
                <c:pt idx="744">
                  <c:v>521.03300000000002</c:v>
                </c:pt>
                <c:pt idx="745">
                  <c:v>504.96199999999999</c:v>
                </c:pt>
                <c:pt idx="746">
                  <c:v>454.53699999999998</c:v>
                </c:pt>
                <c:pt idx="747">
                  <c:v>478.92599999999999</c:v>
                </c:pt>
                <c:pt idx="748">
                  <c:v>439.952</c:v>
                </c:pt>
                <c:pt idx="749">
                  <c:v>433.363</c:v>
                </c:pt>
                <c:pt idx="750">
                  <c:v>464.14</c:v>
                </c:pt>
                <c:pt idx="751">
                  <c:v>504.96199999999999</c:v>
                </c:pt>
                <c:pt idx="752">
                  <c:v>540.96199999999999</c:v>
                </c:pt>
                <c:pt idx="753">
                  <c:v>514.92600000000004</c:v>
                </c:pt>
                <c:pt idx="754">
                  <c:v>509.18099999999998</c:v>
                </c:pt>
                <c:pt idx="755">
                  <c:v>557.79700000000003</c:v>
                </c:pt>
                <c:pt idx="756">
                  <c:v>512.23400000000004</c:v>
                </c:pt>
                <c:pt idx="757">
                  <c:v>533.77</c:v>
                </c:pt>
                <c:pt idx="758">
                  <c:v>497.89</c:v>
                </c:pt>
                <c:pt idx="759">
                  <c:v>533.77</c:v>
                </c:pt>
                <c:pt idx="760">
                  <c:v>517.01499999999999</c:v>
                </c:pt>
                <c:pt idx="761">
                  <c:v>517.13599999999997</c:v>
                </c:pt>
                <c:pt idx="762">
                  <c:v>493.79199999999997</c:v>
                </c:pt>
                <c:pt idx="763">
                  <c:v>466.63099999999997</c:v>
                </c:pt>
                <c:pt idx="764">
                  <c:v>464.26</c:v>
                </c:pt>
                <c:pt idx="765">
                  <c:v>476.35399999999998</c:v>
                </c:pt>
                <c:pt idx="766">
                  <c:v>489.05099999999999</c:v>
                </c:pt>
                <c:pt idx="767">
                  <c:v>475.79199999999997</c:v>
                </c:pt>
                <c:pt idx="768">
                  <c:v>470.68900000000002</c:v>
                </c:pt>
                <c:pt idx="769">
                  <c:v>470.68900000000002</c:v>
                </c:pt>
                <c:pt idx="770">
                  <c:v>488.36799999999999</c:v>
                </c:pt>
                <c:pt idx="771">
                  <c:v>497.12700000000001</c:v>
                </c:pt>
                <c:pt idx="772">
                  <c:v>483.38600000000002</c:v>
                </c:pt>
                <c:pt idx="773">
                  <c:v>498.25200000000001</c:v>
                </c:pt>
                <c:pt idx="774">
                  <c:v>550.00199999999995</c:v>
                </c:pt>
                <c:pt idx="775">
                  <c:v>471.17099999999999</c:v>
                </c:pt>
                <c:pt idx="776">
                  <c:v>480.69400000000002</c:v>
                </c:pt>
                <c:pt idx="777">
                  <c:v>490.81900000000002</c:v>
                </c:pt>
                <c:pt idx="778">
                  <c:v>508.25599999999997</c:v>
                </c:pt>
                <c:pt idx="779">
                  <c:v>555.90899999999999</c:v>
                </c:pt>
                <c:pt idx="780">
                  <c:v>512.23400000000004</c:v>
                </c:pt>
                <c:pt idx="781">
                  <c:v>500.904</c:v>
                </c:pt>
                <c:pt idx="782">
                  <c:v>512.51499999999999</c:v>
                </c:pt>
                <c:pt idx="783">
                  <c:v>474.34500000000003</c:v>
                </c:pt>
                <c:pt idx="784">
                  <c:v>469.60399999999998</c:v>
                </c:pt>
                <c:pt idx="785">
                  <c:v>440.31400000000002</c:v>
                </c:pt>
                <c:pt idx="786">
                  <c:v>481.01499999999999</c:v>
                </c:pt>
                <c:pt idx="787">
                  <c:v>490.57799999999997</c:v>
                </c:pt>
                <c:pt idx="788">
                  <c:v>475.10899999999998</c:v>
                </c:pt>
                <c:pt idx="789">
                  <c:v>554.50199999999995</c:v>
                </c:pt>
                <c:pt idx="790">
                  <c:v>585.88199999999995</c:v>
                </c:pt>
                <c:pt idx="791">
                  <c:v>573.86900000000003</c:v>
                </c:pt>
                <c:pt idx="792">
                  <c:v>562.98</c:v>
                </c:pt>
                <c:pt idx="793">
                  <c:v>538.06899999999996</c:v>
                </c:pt>
                <c:pt idx="794">
                  <c:v>493.43</c:v>
                </c:pt>
                <c:pt idx="795">
                  <c:v>517.49800000000005</c:v>
                </c:pt>
                <c:pt idx="796">
                  <c:v>513.6</c:v>
                </c:pt>
                <c:pt idx="797">
                  <c:v>529.55100000000004</c:v>
                </c:pt>
                <c:pt idx="798">
                  <c:v>515.69000000000005</c:v>
                </c:pt>
                <c:pt idx="799">
                  <c:v>552.89499999999998</c:v>
                </c:pt>
                <c:pt idx="800">
                  <c:v>521.75699999999995</c:v>
                </c:pt>
                <c:pt idx="801">
                  <c:v>543.29300000000001</c:v>
                </c:pt>
                <c:pt idx="802">
                  <c:v>492.988</c:v>
                </c:pt>
                <c:pt idx="803">
                  <c:v>497.85</c:v>
                </c:pt>
                <c:pt idx="804">
                  <c:v>594.52099999999996</c:v>
                </c:pt>
                <c:pt idx="805">
                  <c:v>555.70799999999997</c:v>
                </c:pt>
                <c:pt idx="806">
                  <c:v>545.98400000000004</c:v>
                </c:pt>
                <c:pt idx="807">
                  <c:v>596.93100000000004</c:v>
                </c:pt>
                <c:pt idx="808">
                  <c:v>521.154</c:v>
                </c:pt>
                <c:pt idx="809">
                  <c:v>505.64499999999998</c:v>
                </c:pt>
                <c:pt idx="810">
                  <c:v>471.97500000000002</c:v>
                </c:pt>
                <c:pt idx="811">
                  <c:v>493.471</c:v>
                </c:pt>
                <c:pt idx="812">
                  <c:v>537.62699999999995</c:v>
                </c:pt>
                <c:pt idx="813">
                  <c:v>535.85900000000004</c:v>
                </c:pt>
                <c:pt idx="814">
                  <c:v>465.10399999999998</c:v>
                </c:pt>
                <c:pt idx="815">
                  <c:v>477.96100000000001</c:v>
                </c:pt>
                <c:pt idx="816">
                  <c:v>520.87300000000005</c:v>
                </c:pt>
                <c:pt idx="817">
                  <c:v>518.78300000000002</c:v>
                </c:pt>
                <c:pt idx="818">
                  <c:v>447.90800000000002</c:v>
                </c:pt>
                <c:pt idx="819">
                  <c:v>564.90899999999999</c:v>
                </c:pt>
                <c:pt idx="820">
                  <c:v>493.99299999999999</c:v>
                </c:pt>
                <c:pt idx="821">
                  <c:v>462.49299999999999</c:v>
                </c:pt>
                <c:pt idx="822">
                  <c:v>536.82399999999996</c:v>
                </c:pt>
                <c:pt idx="823">
                  <c:v>524.32799999999997</c:v>
                </c:pt>
                <c:pt idx="824">
                  <c:v>517.29700000000003</c:v>
                </c:pt>
                <c:pt idx="825">
                  <c:v>494.75599999999997</c:v>
                </c:pt>
                <c:pt idx="826">
                  <c:v>505.88600000000002</c:v>
                </c:pt>
                <c:pt idx="827">
                  <c:v>533.04700000000003</c:v>
                </c:pt>
                <c:pt idx="828">
                  <c:v>507.57299999999998</c:v>
                </c:pt>
                <c:pt idx="829">
                  <c:v>567.32000000000005</c:v>
                </c:pt>
                <c:pt idx="830">
                  <c:v>519.346</c:v>
                </c:pt>
                <c:pt idx="831">
                  <c:v>577.08299999999997</c:v>
                </c:pt>
                <c:pt idx="832">
                  <c:v>572.101</c:v>
                </c:pt>
                <c:pt idx="833">
                  <c:v>631.96799999999996</c:v>
                </c:pt>
                <c:pt idx="834">
                  <c:v>517.13599999999997</c:v>
                </c:pt>
                <c:pt idx="835">
                  <c:v>544.33699999999999</c:v>
                </c:pt>
                <c:pt idx="836">
                  <c:v>585.52099999999996</c:v>
                </c:pt>
                <c:pt idx="837">
                  <c:v>461.97</c:v>
                </c:pt>
                <c:pt idx="838">
                  <c:v>464.98399999999998</c:v>
                </c:pt>
                <c:pt idx="839">
                  <c:v>452.24700000000001</c:v>
                </c:pt>
                <c:pt idx="840">
                  <c:v>526.53800000000001</c:v>
                </c:pt>
                <c:pt idx="841">
                  <c:v>471.452</c:v>
                </c:pt>
                <c:pt idx="842">
                  <c:v>488.28699999999998</c:v>
                </c:pt>
                <c:pt idx="843">
                  <c:v>521.91700000000003</c:v>
                </c:pt>
                <c:pt idx="844">
                  <c:v>555.70799999999997</c:v>
                </c:pt>
                <c:pt idx="845">
                  <c:v>491.30099999999999</c:v>
                </c:pt>
                <c:pt idx="846">
                  <c:v>496.04199999999997</c:v>
                </c:pt>
                <c:pt idx="847">
                  <c:v>503.83699999999999</c:v>
                </c:pt>
                <c:pt idx="848">
                  <c:v>578.08799999999997</c:v>
                </c:pt>
                <c:pt idx="849">
                  <c:v>517.01499999999999</c:v>
                </c:pt>
                <c:pt idx="850">
                  <c:v>514.56500000000005</c:v>
                </c:pt>
                <c:pt idx="851">
                  <c:v>483.38600000000002</c:v>
                </c:pt>
                <c:pt idx="852">
                  <c:v>484.87200000000001</c:v>
                </c:pt>
                <c:pt idx="853">
                  <c:v>440.07299999999998</c:v>
                </c:pt>
                <c:pt idx="854">
                  <c:v>449.75599999999997</c:v>
                </c:pt>
                <c:pt idx="855">
                  <c:v>482.06</c:v>
                </c:pt>
                <c:pt idx="856">
                  <c:v>517.33699999999999</c:v>
                </c:pt>
                <c:pt idx="857">
                  <c:v>465.62599999999998</c:v>
                </c:pt>
                <c:pt idx="858">
                  <c:v>482.14</c:v>
                </c:pt>
                <c:pt idx="859">
                  <c:v>513.31899999999996</c:v>
                </c:pt>
                <c:pt idx="860">
                  <c:v>493.43</c:v>
                </c:pt>
                <c:pt idx="861">
                  <c:v>500.42200000000003</c:v>
                </c:pt>
                <c:pt idx="862">
                  <c:v>468.077</c:v>
                </c:pt>
                <c:pt idx="863">
                  <c:v>510.38600000000002</c:v>
                </c:pt>
                <c:pt idx="864">
                  <c:v>474.86799999999999</c:v>
                </c:pt>
                <c:pt idx="865">
                  <c:v>465.54599999999999</c:v>
                </c:pt>
                <c:pt idx="866">
                  <c:v>497.89</c:v>
                </c:pt>
                <c:pt idx="867">
                  <c:v>481.13600000000002</c:v>
                </c:pt>
                <c:pt idx="868">
                  <c:v>498.01100000000002</c:v>
                </c:pt>
                <c:pt idx="869">
                  <c:v>529.10900000000004</c:v>
                </c:pt>
                <c:pt idx="870">
                  <c:v>476.03300000000002</c:v>
                </c:pt>
                <c:pt idx="871">
                  <c:v>470.24700000000001</c:v>
                </c:pt>
                <c:pt idx="872">
                  <c:v>484.91199999999998</c:v>
                </c:pt>
                <c:pt idx="873">
                  <c:v>487.00200000000001</c:v>
                </c:pt>
                <c:pt idx="874">
                  <c:v>480.97500000000002</c:v>
                </c:pt>
                <c:pt idx="875">
                  <c:v>496.92599999999999</c:v>
                </c:pt>
                <c:pt idx="876">
                  <c:v>470.60899999999998</c:v>
                </c:pt>
                <c:pt idx="877">
                  <c:v>467.23399999999998</c:v>
                </c:pt>
                <c:pt idx="878">
                  <c:v>515.36800000000005</c:v>
                </c:pt>
                <c:pt idx="879">
                  <c:v>502.149</c:v>
                </c:pt>
                <c:pt idx="880">
                  <c:v>485.51499999999999</c:v>
                </c:pt>
                <c:pt idx="881">
                  <c:v>494.63600000000002</c:v>
                </c:pt>
                <c:pt idx="882">
                  <c:v>456.30500000000001</c:v>
                </c:pt>
                <c:pt idx="883">
                  <c:v>465.14400000000001</c:v>
                </c:pt>
                <c:pt idx="884">
                  <c:v>490.93900000000002</c:v>
                </c:pt>
                <c:pt idx="885">
                  <c:v>501.62700000000001</c:v>
                </c:pt>
                <c:pt idx="886">
                  <c:v>485.79599999999999</c:v>
                </c:pt>
                <c:pt idx="887">
                  <c:v>454.21600000000001</c:v>
                </c:pt>
                <c:pt idx="888">
                  <c:v>464.01900000000001</c:v>
                </c:pt>
                <c:pt idx="889">
                  <c:v>457.51</c:v>
                </c:pt>
                <c:pt idx="890">
                  <c:v>466.71100000000001</c:v>
                </c:pt>
                <c:pt idx="891">
                  <c:v>498.45299999999997</c:v>
                </c:pt>
                <c:pt idx="892">
                  <c:v>466.952</c:v>
                </c:pt>
                <c:pt idx="893">
                  <c:v>463.25599999999997</c:v>
                </c:pt>
                <c:pt idx="894">
                  <c:v>455.82299999999998</c:v>
                </c:pt>
                <c:pt idx="895">
                  <c:v>428.3</c:v>
                </c:pt>
                <c:pt idx="896">
                  <c:v>452.44799999999998</c:v>
                </c:pt>
                <c:pt idx="897">
                  <c:v>482.1</c:v>
                </c:pt>
                <c:pt idx="898">
                  <c:v>478.12200000000001</c:v>
                </c:pt>
                <c:pt idx="899">
                  <c:v>457.06799999999998</c:v>
                </c:pt>
                <c:pt idx="900">
                  <c:v>460.44299999999998</c:v>
                </c:pt>
                <c:pt idx="901">
                  <c:v>453.41199999999998</c:v>
                </c:pt>
                <c:pt idx="902">
                  <c:v>466.952</c:v>
                </c:pt>
                <c:pt idx="903">
                  <c:v>476.47500000000002</c:v>
                </c:pt>
                <c:pt idx="904">
                  <c:v>461.76900000000001</c:v>
                </c:pt>
                <c:pt idx="905">
                  <c:v>470.68900000000002</c:v>
                </c:pt>
                <c:pt idx="906">
                  <c:v>483.024</c:v>
                </c:pt>
                <c:pt idx="907">
                  <c:v>465.50599999999997</c:v>
                </c:pt>
                <c:pt idx="908">
                  <c:v>466.83199999999999</c:v>
                </c:pt>
                <c:pt idx="909">
                  <c:v>486.88099999999997</c:v>
                </c:pt>
                <c:pt idx="910">
                  <c:v>484.63099999999997</c:v>
                </c:pt>
                <c:pt idx="911">
                  <c:v>537.86800000000005</c:v>
                </c:pt>
                <c:pt idx="912">
                  <c:v>473.01900000000001</c:v>
                </c:pt>
                <c:pt idx="913">
                  <c:v>465.74700000000001</c:v>
                </c:pt>
                <c:pt idx="914">
                  <c:v>452.68900000000002</c:v>
                </c:pt>
                <c:pt idx="915">
                  <c:v>463.61799999999999</c:v>
                </c:pt>
                <c:pt idx="916">
                  <c:v>453.81400000000002</c:v>
                </c:pt>
                <c:pt idx="917">
                  <c:v>463.61799999999999</c:v>
                </c:pt>
                <c:pt idx="918">
                  <c:v>480.45299999999997</c:v>
                </c:pt>
                <c:pt idx="919">
                  <c:v>500.82299999999998</c:v>
                </c:pt>
                <c:pt idx="920">
                  <c:v>460.202</c:v>
                </c:pt>
                <c:pt idx="921">
                  <c:v>472.85899999999998</c:v>
                </c:pt>
                <c:pt idx="922">
                  <c:v>451.84500000000003</c:v>
                </c:pt>
                <c:pt idx="923">
                  <c:v>485.55500000000001</c:v>
                </c:pt>
                <c:pt idx="924">
                  <c:v>472.65800000000002</c:v>
                </c:pt>
                <c:pt idx="925">
                  <c:v>463.69799999999998</c:v>
                </c:pt>
                <c:pt idx="926">
                  <c:v>450.88099999999997</c:v>
                </c:pt>
                <c:pt idx="927">
                  <c:v>467.95699999999999</c:v>
                </c:pt>
                <c:pt idx="928">
                  <c:v>460.363</c:v>
                </c:pt>
                <c:pt idx="929">
                  <c:v>488.93</c:v>
                </c:pt>
                <c:pt idx="930">
                  <c:v>436.65699999999998</c:v>
                </c:pt>
                <c:pt idx="931">
                  <c:v>437.09899999999999</c:v>
                </c:pt>
                <c:pt idx="932">
                  <c:v>485.55500000000001</c:v>
                </c:pt>
                <c:pt idx="933">
                  <c:v>471.65300000000002</c:v>
                </c:pt>
                <c:pt idx="934">
                  <c:v>455.3</c:v>
                </c:pt>
                <c:pt idx="935">
                  <c:v>464.18</c:v>
                </c:pt>
                <c:pt idx="936">
                  <c:v>473.01900000000001</c:v>
                </c:pt>
                <c:pt idx="937">
                  <c:v>466.47</c:v>
                </c:pt>
                <c:pt idx="938">
                  <c:v>469.88499999999999</c:v>
                </c:pt>
                <c:pt idx="939">
                  <c:v>475.149</c:v>
                </c:pt>
                <c:pt idx="940">
                  <c:v>442.363</c:v>
                </c:pt>
                <c:pt idx="941">
                  <c:v>455.54199999999997</c:v>
                </c:pt>
                <c:pt idx="942">
                  <c:v>477.47899999999998</c:v>
                </c:pt>
                <c:pt idx="943">
                  <c:v>493.10899999999998</c:v>
                </c:pt>
                <c:pt idx="944">
                  <c:v>487.96600000000001</c:v>
                </c:pt>
                <c:pt idx="945">
                  <c:v>470.327</c:v>
                </c:pt>
                <c:pt idx="946">
                  <c:v>480.85399999999998</c:v>
                </c:pt>
                <c:pt idx="947">
                  <c:v>491.42099999999999</c:v>
                </c:pt>
                <c:pt idx="948">
                  <c:v>462.73399999999998</c:v>
                </c:pt>
                <c:pt idx="949">
                  <c:v>516.73400000000004</c:v>
                </c:pt>
                <c:pt idx="950">
                  <c:v>473.50200000000001</c:v>
                </c:pt>
                <c:pt idx="951">
                  <c:v>454.21600000000001</c:v>
                </c:pt>
                <c:pt idx="952">
                  <c:v>454.61700000000002</c:v>
                </c:pt>
                <c:pt idx="953">
                  <c:v>462.81400000000002</c:v>
                </c:pt>
                <c:pt idx="954">
                  <c:v>457.952</c:v>
                </c:pt>
                <c:pt idx="955">
                  <c:v>459.399</c:v>
                </c:pt>
                <c:pt idx="956">
                  <c:v>438.78699999999998</c:v>
                </c:pt>
                <c:pt idx="957">
                  <c:v>434.488</c:v>
                </c:pt>
                <c:pt idx="958">
                  <c:v>459.76</c:v>
                </c:pt>
                <c:pt idx="959">
                  <c:v>476.47500000000002</c:v>
                </c:pt>
                <c:pt idx="960">
                  <c:v>497.44799999999998</c:v>
                </c:pt>
                <c:pt idx="961">
                  <c:v>506.89</c:v>
                </c:pt>
                <c:pt idx="962">
                  <c:v>516.654</c:v>
                </c:pt>
                <c:pt idx="963">
                  <c:v>488.24700000000001</c:v>
                </c:pt>
                <c:pt idx="964">
                  <c:v>475.51100000000002</c:v>
                </c:pt>
                <c:pt idx="965">
                  <c:v>471.81400000000002</c:v>
                </c:pt>
                <c:pt idx="966">
                  <c:v>471.85399999999998</c:v>
                </c:pt>
                <c:pt idx="967">
                  <c:v>443.166</c:v>
                </c:pt>
                <c:pt idx="968">
                  <c:v>458.59500000000003</c:v>
                </c:pt>
                <c:pt idx="969">
                  <c:v>468.6</c:v>
                </c:pt>
                <c:pt idx="970">
                  <c:v>457.75099999999998</c:v>
                </c:pt>
                <c:pt idx="971">
                  <c:v>504.19799999999998</c:v>
                </c:pt>
                <c:pt idx="972">
                  <c:v>572.66300000000001</c:v>
                </c:pt>
                <c:pt idx="973">
                  <c:v>463.05500000000001</c:v>
                </c:pt>
                <c:pt idx="974">
                  <c:v>460.68400000000003</c:v>
                </c:pt>
                <c:pt idx="975">
                  <c:v>481.93900000000002</c:v>
                </c:pt>
                <c:pt idx="976">
                  <c:v>501.024</c:v>
                </c:pt>
                <c:pt idx="977">
                  <c:v>481.899</c:v>
                </c:pt>
                <c:pt idx="978">
                  <c:v>470.12700000000001</c:v>
                </c:pt>
                <c:pt idx="979">
                  <c:v>474.86799999999999</c:v>
                </c:pt>
                <c:pt idx="980">
                  <c:v>464.78300000000002</c:v>
                </c:pt>
                <c:pt idx="981">
                  <c:v>485.67599999999999</c:v>
                </c:pt>
                <c:pt idx="982">
                  <c:v>489.89499999999998</c:v>
                </c:pt>
                <c:pt idx="983">
                  <c:v>507.935</c:v>
                </c:pt>
                <c:pt idx="984">
                  <c:v>511.75200000000001</c:v>
                </c:pt>
                <c:pt idx="985">
                  <c:v>464.22</c:v>
                </c:pt>
                <c:pt idx="986">
                  <c:v>484.79199999999997</c:v>
                </c:pt>
                <c:pt idx="987">
                  <c:v>471.69400000000002</c:v>
                </c:pt>
                <c:pt idx="988">
                  <c:v>495.399</c:v>
                </c:pt>
                <c:pt idx="989">
                  <c:v>477.35899999999998</c:v>
                </c:pt>
                <c:pt idx="990">
                  <c:v>460.96600000000001</c:v>
                </c:pt>
                <c:pt idx="991">
                  <c:v>469.92599999999999</c:v>
                </c:pt>
                <c:pt idx="992">
                  <c:v>467.55500000000001</c:v>
                </c:pt>
                <c:pt idx="993">
                  <c:v>460.44299999999998</c:v>
                </c:pt>
                <c:pt idx="994">
                  <c:v>476.15300000000002</c:v>
                </c:pt>
                <c:pt idx="995">
                  <c:v>486.238</c:v>
                </c:pt>
                <c:pt idx="996">
                  <c:v>480.935</c:v>
                </c:pt>
                <c:pt idx="997">
                  <c:v>481.85899999999998</c:v>
                </c:pt>
                <c:pt idx="998">
                  <c:v>539.43499999999995</c:v>
                </c:pt>
                <c:pt idx="999">
                  <c:v>536.1</c:v>
                </c:pt>
                <c:pt idx="1000">
                  <c:v>478.60399999999998</c:v>
                </c:pt>
                <c:pt idx="1001">
                  <c:v>490.57799999999997</c:v>
                </c:pt>
                <c:pt idx="1002">
                  <c:v>524.12699999999995</c:v>
                </c:pt>
                <c:pt idx="1003">
                  <c:v>502.59100000000001</c:v>
                </c:pt>
                <c:pt idx="1004">
                  <c:v>543.77499999999998</c:v>
                </c:pt>
                <c:pt idx="1005">
                  <c:v>685.64700000000005</c:v>
                </c:pt>
                <c:pt idx="1006">
                  <c:v>489.654</c:v>
                </c:pt>
                <c:pt idx="1007">
                  <c:v>460.60399999999998</c:v>
                </c:pt>
                <c:pt idx="1008">
                  <c:v>514.64499999999998</c:v>
                </c:pt>
                <c:pt idx="1009">
                  <c:v>531.80100000000004</c:v>
                </c:pt>
                <c:pt idx="1010">
                  <c:v>483.42599999999999</c:v>
                </c:pt>
                <c:pt idx="1011">
                  <c:v>485.79599999999999</c:v>
                </c:pt>
                <c:pt idx="1012">
                  <c:v>531.31899999999996</c:v>
                </c:pt>
                <c:pt idx="1013">
                  <c:v>490.738</c:v>
                </c:pt>
                <c:pt idx="1014">
                  <c:v>512.154</c:v>
                </c:pt>
                <c:pt idx="1015">
                  <c:v>509.74299999999999</c:v>
                </c:pt>
                <c:pt idx="1016">
                  <c:v>510.14499999999998</c:v>
                </c:pt>
                <c:pt idx="1017">
                  <c:v>463.577</c:v>
                </c:pt>
                <c:pt idx="1018">
                  <c:v>492.30500000000001</c:v>
                </c:pt>
                <c:pt idx="1019">
                  <c:v>482.14</c:v>
                </c:pt>
                <c:pt idx="1020">
                  <c:v>474.66699999999997</c:v>
                </c:pt>
                <c:pt idx="1021">
                  <c:v>512.51499999999999</c:v>
                </c:pt>
                <c:pt idx="1022">
                  <c:v>505.36399999999998</c:v>
                </c:pt>
                <c:pt idx="1023">
                  <c:v>453.65300000000002</c:v>
                </c:pt>
                <c:pt idx="1024">
                  <c:v>493.79199999999997</c:v>
                </c:pt>
                <c:pt idx="1025">
                  <c:v>514.04200000000003</c:v>
                </c:pt>
                <c:pt idx="1026">
                  <c:v>527.05999999999995</c:v>
                </c:pt>
                <c:pt idx="1027">
                  <c:v>508.57799999999997</c:v>
                </c:pt>
                <c:pt idx="1028">
                  <c:v>466.952</c:v>
                </c:pt>
                <c:pt idx="1029">
                  <c:v>481.49700000000001</c:v>
                </c:pt>
                <c:pt idx="1030">
                  <c:v>483.90800000000002</c:v>
                </c:pt>
                <c:pt idx="1031">
                  <c:v>467.55500000000001</c:v>
                </c:pt>
                <c:pt idx="1032">
                  <c:v>486.07799999999997</c:v>
                </c:pt>
                <c:pt idx="1033">
                  <c:v>472.13499999999999</c:v>
                </c:pt>
                <c:pt idx="1034">
                  <c:v>439.91199999999998</c:v>
                </c:pt>
                <c:pt idx="1035">
                  <c:v>445.09500000000003</c:v>
                </c:pt>
                <c:pt idx="1036">
                  <c:v>445.09500000000003</c:v>
                </c:pt>
                <c:pt idx="1037">
                  <c:v>475.51100000000002</c:v>
                </c:pt>
                <c:pt idx="1038">
                  <c:v>520.75199999999995</c:v>
                </c:pt>
                <c:pt idx="1039">
                  <c:v>466.31</c:v>
                </c:pt>
                <c:pt idx="1040">
                  <c:v>465.06400000000002</c:v>
                </c:pt>
                <c:pt idx="1041">
                  <c:v>488.649</c:v>
                </c:pt>
                <c:pt idx="1042">
                  <c:v>493.471</c:v>
                </c:pt>
                <c:pt idx="1043">
                  <c:v>509.82299999999998</c:v>
                </c:pt>
                <c:pt idx="1044">
                  <c:v>489.25200000000001</c:v>
                </c:pt>
                <c:pt idx="1045">
                  <c:v>492.988</c:v>
                </c:pt>
                <c:pt idx="1046">
                  <c:v>504.96199999999999</c:v>
                </c:pt>
                <c:pt idx="1047">
                  <c:v>471.73399999999998</c:v>
                </c:pt>
                <c:pt idx="1048">
                  <c:v>466.67099999999999</c:v>
                </c:pt>
                <c:pt idx="1049">
                  <c:v>452.68900000000002</c:v>
                </c:pt>
                <c:pt idx="1050">
                  <c:v>495.47899999999998</c:v>
                </c:pt>
                <c:pt idx="1051">
                  <c:v>519.98900000000003</c:v>
                </c:pt>
                <c:pt idx="1052">
                  <c:v>480.25200000000001</c:v>
                </c:pt>
                <c:pt idx="1053">
                  <c:v>474.34500000000003</c:v>
                </c:pt>
                <c:pt idx="1054">
                  <c:v>493.59100000000001</c:v>
                </c:pt>
                <c:pt idx="1055">
                  <c:v>518.38199999999995</c:v>
                </c:pt>
                <c:pt idx="1056">
                  <c:v>495.47899999999998</c:v>
                </c:pt>
                <c:pt idx="1057">
                  <c:v>464.22</c:v>
                </c:pt>
                <c:pt idx="1058">
                  <c:v>514.524</c:v>
                </c:pt>
                <c:pt idx="1059">
                  <c:v>545.74300000000005</c:v>
                </c:pt>
                <c:pt idx="1060">
                  <c:v>536.1</c:v>
                </c:pt>
                <c:pt idx="1061">
                  <c:v>488.28699999999998</c:v>
                </c:pt>
                <c:pt idx="1062">
                  <c:v>495.399</c:v>
                </c:pt>
                <c:pt idx="1063">
                  <c:v>500.26100000000002</c:v>
                </c:pt>
                <c:pt idx="1064">
                  <c:v>476.23399999999998</c:v>
                </c:pt>
                <c:pt idx="1065">
                  <c:v>507.37200000000001</c:v>
                </c:pt>
                <c:pt idx="1066">
                  <c:v>516.93499999999995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2-4D0D-BC6C-7AD86B01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27384"/>
        <c:axId val="539736896"/>
      </c:scatterChart>
      <c:valAx>
        <c:axId val="539727384"/>
        <c:scaling>
          <c:orientation val="minMax"/>
          <c:max val="2020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36896"/>
        <c:crosses val="autoZero"/>
        <c:crossBetween val="midCat"/>
      </c:valAx>
      <c:valAx>
        <c:axId val="539736896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</c:spPr>
          <c:invertIfNegative val="0"/>
          <c:cat>
            <c:numRef>
              <c:f>'European Alps'!$U$61:$U$269</c:f>
              <c:numCache>
                <c:formatCode>General</c:formatCode>
                <c:ptCount val="209"/>
                <c:pt idx="0">
                  <c:v>2008</c:v>
                </c:pt>
                <c:pt idx="1">
                  <c:v>2007</c:v>
                </c:pt>
                <c:pt idx="2">
                  <c:v>2006</c:v>
                </c:pt>
                <c:pt idx="3">
                  <c:v>2005</c:v>
                </c:pt>
                <c:pt idx="4">
                  <c:v>2004</c:v>
                </c:pt>
                <c:pt idx="5">
                  <c:v>2003</c:v>
                </c:pt>
                <c:pt idx="6">
                  <c:v>2002</c:v>
                </c:pt>
                <c:pt idx="7">
                  <c:v>2001</c:v>
                </c:pt>
                <c:pt idx="8">
                  <c:v>2000</c:v>
                </c:pt>
                <c:pt idx="9">
                  <c:v>1999</c:v>
                </c:pt>
                <c:pt idx="10">
                  <c:v>1998</c:v>
                </c:pt>
                <c:pt idx="11">
                  <c:v>1997</c:v>
                </c:pt>
                <c:pt idx="12">
                  <c:v>1996</c:v>
                </c:pt>
                <c:pt idx="13">
                  <c:v>1995</c:v>
                </c:pt>
                <c:pt idx="14">
                  <c:v>1994</c:v>
                </c:pt>
                <c:pt idx="15">
                  <c:v>1993</c:v>
                </c:pt>
                <c:pt idx="16">
                  <c:v>1992</c:v>
                </c:pt>
                <c:pt idx="17">
                  <c:v>1991</c:v>
                </c:pt>
                <c:pt idx="18">
                  <c:v>1990</c:v>
                </c:pt>
                <c:pt idx="19">
                  <c:v>1989</c:v>
                </c:pt>
                <c:pt idx="20">
                  <c:v>1988</c:v>
                </c:pt>
                <c:pt idx="21">
                  <c:v>1987</c:v>
                </c:pt>
                <c:pt idx="22">
                  <c:v>1986</c:v>
                </c:pt>
                <c:pt idx="23">
                  <c:v>1985</c:v>
                </c:pt>
                <c:pt idx="24">
                  <c:v>1984</c:v>
                </c:pt>
                <c:pt idx="25">
                  <c:v>1983</c:v>
                </c:pt>
                <c:pt idx="26">
                  <c:v>1982</c:v>
                </c:pt>
                <c:pt idx="27">
                  <c:v>1981</c:v>
                </c:pt>
                <c:pt idx="28">
                  <c:v>1980</c:v>
                </c:pt>
                <c:pt idx="29">
                  <c:v>1979</c:v>
                </c:pt>
                <c:pt idx="30">
                  <c:v>1978</c:v>
                </c:pt>
                <c:pt idx="31">
                  <c:v>1977</c:v>
                </c:pt>
                <c:pt idx="32">
                  <c:v>1976</c:v>
                </c:pt>
                <c:pt idx="33">
                  <c:v>1975</c:v>
                </c:pt>
                <c:pt idx="34">
                  <c:v>1974</c:v>
                </c:pt>
                <c:pt idx="35">
                  <c:v>1973</c:v>
                </c:pt>
                <c:pt idx="36">
                  <c:v>1972</c:v>
                </c:pt>
                <c:pt idx="37">
                  <c:v>1971</c:v>
                </c:pt>
                <c:pt idx="38">
                  <c:v>1970</c:v>
                </c:pt>
                <c:pt idx="39">
                  <c:v>1969</c:v>
                </c:pt>
                <c:pt idx="40">
                  <c:v>1968</c:v>
                </c:pt>
                <c:pt idx="41">
                  <c:v>1967</c:v>
                </c:pt>
                <c:pt idx="42">
                  <c:v>1966</c:v>
                </c:pt>
                <c:pt idx="43">
                  <c:v>1965</c:v>
                </c:pt>
                <c:pt idx="44">
                  <c:v>1964</c:v>
                </c:pt>
                <c:pt idx="45">
                  <c:v>1963</c:v>
                </c:pt>
                <c:pt idx="46">
                  <c:v>1962</c:v>
                </c:pt>
                <c:pt idx="47">
                  <c:v>1961</c:v>
                </c:pt>
                <c:pt idx="48">
                  <c:v>1960</c:v>
                </c:pt>
                <c:pt idx="49">
                  <c:v>1959</c:v>
                </c:pt>
                <c:pt idx="50">
                  <c:v>1958</c:v>
                </c:pt>
                <c:pt idx="51">
                  <c:v>1957</c:v>
                </c:pt>
                <c:pt idx="52">
                  <c:v>1956</c:v>
                </c:pt>
                <c:pt idx="53">
                  <c:v>1955</c:v>
                </c:pt>
                <c:pt idx="54">
                  <c:v>1954</c:v>
                </c:pt>
                <c:pt idx="55">
                  <c:v>1953</c:v>
                </c:pt>
                <c:pt idx="56">
                  <c:v>1952</c:v>
                </c:pt>
                <c:pt idx="57">
                  <c:v>1951</c:v>
                </c:pt>
                <c:pt idx="58">
                  <c:v>1950</c:v>
                </c:pt>
                <c:pt idx="59">
                  <c:v>1949</c:v>
                </c:pt>
                <c:pt idx="60">
                  <c:v>1948</c:v>
                </c:pt>
                <c:pt idx="61">
                  <c:v>1947</c:v>
                </c:pt>
                <c:pt idx="62">
                  <c:v>1946</c:v>
                </c:pt>
                <c:pt idx="63">
                  <c:v>1945</c:v>
                </c:pt>
                <c:pt idx="64">
                  <c:v>1944</c:v>
                </c:pt>
                <c:pt idx="65">
                  <c:v>1943</c:v>
                </c:pt>
                <c:pt idx="66">
                  <c:v>1942</c:v>
                </c:pt>
                <c:pt idx="67">
                  <c:v>1941</c:v>
                </c:pt>
                <c:pt idx="68">
                  <c:v>1940</c:v>
                </c:pt>
                <c:pt idx="69">
                  <c:v>1939</c:v>
                </c:pt>
                <c:pt idx="70">
                  <c:v>1938</c:v>
                </c:pt>
                <c:pt idx="71">
                  <c:v>1937</c:v>
                </c:pt>
                <c:pt idx="72">
                  <c:v>1936</c:v>
                </c:pt>
                <c:pt idx="73">
                  <c:v>1935</c:v>
                </c:pt>
                <c:pt idx="74">
                  <c:v>1934</c:v>
                </c:pt>
                <c:pt idx="75">
                  <c:v>1933</c:v>
                </c:pt>
                <c:pt idx="76">
                  <c:v>1932</c:v>
                </c:pt>
                <c:pt idx="77">
                  <c:v>1931</c:v>
                </c:pt>
                <c:pt idx="78">
                  <c:v>1930</c:v>
                </c:pt>
                <c:pt idx="79">
                  <c:v>1929</c:v>
                </c:pt>
                <c:pt idx="80">
                  <c:v>1928</c:v>
                </c:pt>
                <c:pt idx="81">
                  <c:v>1927</c:v>
                </c:pt>
                <c:pt idx="82">
                  <c:v>1926</c:v>
                </c:pt>
                <c:pt idx="83">
                  <c:v>1925</c:v>
                </c:pt>
                <c:pt idx="84">
                  <c:v>1924</c:v>
                </c:pt>
                <c:pt idx="85">
                  <c:v>1923</c:v>
                </c:pt>
                <c:pt idx="86">
                  <c:v>1922</c:v>
                </c:pt>
                <c:pt idx="87">
                  <c:v>1921</c:v>
                </c:pt>
                <c:pt idx="88">
                  <c:v>1920</c:v>
                </c:pt>
                <c:pt idx="89">
                  <c:v>1919</c:v>
                </c:pt>
                <c:pt idx="90">
                  <c:v>1918</c:v>
                </c:pt>
                <c:pt idx="91">
                  <c:v>1917</c:v>
                </c:pt>
                <c:pt idx="92">
                  <c:v>1916</c:v>
                </c:pt>
                <c:pt idx="93">
                  <c:v>1915</c:v>
                </c:pt>
                <c:pt idx="94">
                  <c:v>1914</c:v>
                </c:pt>
                <c:pt idx="95">
                  <c:v>1913</c:v>
                </c:pt>
                <c:pt idx="96">
                  <c:v>1912</c:v>
                </c:pt>
                <c:pt idx="97">
                  <c:v>1911</c:v>
                </c:pt>
                <c:pt idx="98">
                  <c:v>1910</c:v>
                </c:pt>
                <c:pt idx="99">
                  <c:v>1909</c:v>
                </c:pt>
                <c:pt idx="100">
                  <c:v>1908</c:v>
                </c:pt>
                <c:pt idx="101">
                  <c:v>1907</c:v>
                </c:pt>
                <c:pt idx="102">
                  <c:v>1906</c:v>
                </c:pt>
                <c:pt idx="103">
                  <c:v>1905</c:v>
                </c:pt>
                <c:pt idx="104">
                  <c:v>1904</c:v>
                </c:pt>
                <c:pt idx="105">
                  <c:v>1903</c:v>
                </c:pt>
                <c:pt idx="106">
                  <c:v>1902</c:v>
                </c:pt>
                <c:pt idx="107">
                  <c:v>1901</c:v>
                </c:pt>
                <c:pt idx="108">
                  <c:v>1900</c:v>
                </c:pt>
                <c:pt idx="109">
                  <c:v>1899</c:v>
                </c:pt>
                <c:pt idx="110">
                  <c:v>1898</c:v>
                </c:pt>
                <c:pt idx="111">
                  <c:v>1897</c:v>
                </c:pt>
                <c:pt idx="112">
                  <c:v>1896</c:v>
                </c:pt>
                <c:pt idx="113">
                  <c:v>1895</c:v>
                </c:pt>
                <c:pt idx="114">
                  <c:v>1894</c:v>
                </c:pt>
                <c:pt idx="115">
                  <c:v>1893</c:v>
                </c:pt>
                <c:pt idx="116">
                  <c:v>1892</c:v>
                </c:pt>
                <c:pt idx="117">
                  <c:v>1891</c:v>
                </c:pt>
                <c:pt idx="118">
                  <c:v>1890</c:v>
                </c:pt>
                <c:pt idx="119">
                  <c:v>1889</c:v>
                </c:pt>
                <c:pt idx="120">
                  <c:v>1888</c:v>
                </c:pt>
                <c:pt idx="121">
                  <c:v>1887</c:v>
                </c:pt>
                <c:pt idx="122">
                  <c:v>1886</c:v>
                </c:pt>
                <c:pt idx="123">
                  <c:v>1885</c:v>
                </c:pt>
                <c:pt idx="124">
                  <c:v>1884</c:v>
                </c:pt>
                <c:pt idx="125">
                  <c:v>1883</c:v>
                </c:pt>
                <c:pt idx="126">
                  <c:v>1882</c:v>
                </c:pt>
                <c:pt idx="127">
                  <c:v>1881</c:v>
                </c:pt>
                <c:pt idx="128">
                  <c:v>1880</c:v>
                </c:pt>
                <c:pt idx="129">
                  <c:v>1879</c:v>
                </c:pt>
                <c:pt idx="130">
                  <c:v>1878</c:v>
                </c:pt>
                <c:pt idx="131">
                  <c:v>1877</c:v>
                </c:pt>
                <c:pt idx="132">
                  <c:v>1876</c:v>
                </c:pt>
                <c:pt idx="133">
                  <c:v>1875</c:v>
                </c:pt>
                <c:pt idx="134">
                  <c:v>1874</c:v>
                </c:pt>
                <c:pt idx="135">
                  <c:v>1873</c:v>
                </c:pt>
                <c:pt idx="136">
                  <c:v>1872</c:v>
                </c:pt>
                <c:pt idx="137">
                  <c:v>1871</c:v>
                </c:pt>
                <c:pt idx="138">
                  <c:v>1870</c:v>
                </c:pt>
                <c:pt idx="139">
                  <c:v>1869</c:v>
                </c:pt>
                <c:pt idx="140">
                  <c:v>1868</c:v>
                </c:pt>
                <c:pt idx="141">
                  <c:v>1867</c:v>
                </c:pt>
                <c:pt idx="142">
                  <c:v>1866</c:v>
                </c:pt>
                <c:pt idx="143">
                  <c:v>1865</c:v>
                </c:pt>
                <c:pt idx="144">
                  <c:v>1864</c:v>
                </c:pt>
                <c:pt idx="145">
                  <c:v>1863</c:v>
                </c:pt>
                <c:pt idx="146">
                  <c:v>1862</c:v>
                </c:pt>
                <c:pt idx="147">
                  <c:v>1861</c:v>
                </c:pt>
                <c:pt idx="148">
                  <c:v>1860</c:v>
                </c:pt>
                <c:pt idx="149">
                  <c:v>1859</c:v>
                </c:pt>
                <c:pt idx="150">
                  <c:v>1858</c:v>
                </c:pt>
                <c:pt idx="151">
                  <c:v>1857</c:v>
                </c:pt>
                <c:pt idx="152">
                  <c:v>1856</c:v>
                </c:pt>
                <c:pt idx="153">
                  <c:v>1855</c:v>
                </c:pt>
                <c:pt idx="154">
                  <c:v>1854</c:v>
                </c:pt>
                <c:pt idx="155">
                  <c:v>1853</c:v>
                </c:pt>
                <c:pt idx="156">
                  <c:v>1852</c:v>
                </c:pt>
                <c:pt idx="157">
                  <c:v>1851</c:v>
                </c:pt>
                <c:pt idx="158">
                  <c:v>1850</c:v>
                </c:pt>
                <c:pt idx="159">
                  <c:v>1849</c:v>
                </c:pt>
                <c:pt idx="160">
                  <c:v>1848</c:v>
                </c:pt>
                <c:pt idx="161">
                  <c:v>1847</c:v>
                </c:pt>
                <c:pt idx="162">
                  <c:v>1846</c:v>
                </c:pt>
                <c:pt idx="163">
                  <c:v>1845</c:v>
                </c:pt>
                <c:pt idx="164">
                  <c:v>1844</c:v>
                </c:pt>
                <c:pt idx="165">
                  <c:v>1843</c:v>
                </c:pt>
                <c:pt idx="166">
                  <c:v>1842</c:v>
                </c:pt>
                <c:pt idx="167">
                  <c:v>1841</c:v>
                </c:pt>
                <c:pt idx="168">
                  <c:v>1840</c:v>
                </c:pt>
                <c:pt idx="169">
                  <c:v>1839</c:v>
                </c:pt>
                <c:pt idx="170">
                  <c:v>1838</c:v>
                </c:pt>
                <c:pt idx="171">
                  <c:v>1837</c:v>
                </c:pt>
                <c:pt idx="172">
                  <c:v>1836</c:v>
                </c:pt>
                <c:pt idx="173">
                  <c:v>1835</c:v>
                </c:pt>
                <c:pt idx="174">
                  <c:v>1834</c:v>
                </c:pt>
                <c:pt idx="175">
                  <c:v>1833</c:v>
                </c:pt>
                <c:pt idx="176">
                  <c:v>1832</c:v>
                </c:pt>
                <c:pt idx="177">
                  <c:v>1831</c:v>
                </c:pt>
                <c:pt idx="178">
                  <c:v>1830</c:v>
                </c:pt>
                <c:pt idx="179">
                  <c:v>1829</c:v>
                </c:pt>
                <c:pt idx="180">
                  <c:v>1828</c:v>
                </c:pt>
                <c:pt idx="181">
                  <c:v>1827</c:v>
                </c:pt>
                <c:pt idx="182">
                  <c:v>1826</c:v>
                </c:pt>
                <c:pt idx="183">
                  <c:v>1825</c:v>
                </c:pt>
                <c:pt idx="184">
                  <c:v>1824</c:v>
                </c:pt>
                <c:pt idx="185">
                  <c:v>1823</c:v>
                </c:pt>
                <c:pt idx="186">
                  <c:v>1822</c:v>
                </c:pt>
                <c:pt idx="187">
                  <c:v>1821</c:v>
                </c:pt>
                <c:pt idx="188">
                  <c:v>1820</c:v>
                </c:pt>
                <c:pt idx="189">
                  <c:v>1819</c:v>
                </c:pt>
                <c:pt idx="190">
                  <c:v>1818</c:v>
                </c:pt>
                <c:pt idx="191">
                  <c:v>1817</c:v>
                </c:pt>
                <c:pt idx="192">
                  <c:v>1816</c:v>
                </c:pt>
                <c:pt idx="193">
                  <c:v>1815</c:v>
                </c:pt>
                <c:pt idx="194">
                  <c:v>1814</c:v>
                </c:pt>
                <c:pt idx="195">
                  <c:v>1813</c:v>
                </c:pt>
                <c:pt idx="196">
                  <c:v>1812</c:v>
                </c:pt>
                <c:pt idx="197">
                  <c:v>1811</c:v>
                </c:pt>
                <c:pt idx="198">
                  <c:v>1810</c:v>
                </c:pt>
                <c:pt idx="199">
                  <c:v>1809</c:v>
                </c:pt>
                <c:pt idx="200">
                  <c:v>1808</c:v>
                </c:pt>
                <c:pt idx="201">
                  <c:v>1807</c:v>
                </c:pt>
                <c:pt idx="202">
                  <c:v>1806</c:v>
                </c:pt>
                <c:pt idx="203">
                  <c:v>1805</c:v>
                </c:pt>
                <c:pt idx="204">
                  <c:v>1804</c:v>
                </c:pt>
                <c:pt idx="205">
                  <c:v>1803</c:v>
                </c:pt>
                <c:pt idx="206">
                  <c:v>1802</c:v>
                </c:pt>
                <c:pt idx="207">
                  <c:v>1801</c:v>
                </c:pt>
                <c:pt idx="208">
                  <c:v>1800</c:v>
                </c:pt>
              </c:numCache>
            </c:numRef>
          </c:cat>
          <c:val>
            <c:numRef>
              <c:f>'European Alps'!$Y$61:$Y$269</c:f>
              <c:numCache>
                <c:formatCode>General</c:formatCode>
                <c:ptCount val="209"/>
                <c:pt idx="0">
                  <c:v>440.63499999999999</c:v>
                </c:pt>
                <c:pt idx="1">
                  <c:v>505.64499999999998</c:v>
                </c:pt>
                <c:pt idx="2">
                  <c:v>501.62700000000001</c:v>
                </c:pt>
                <c:pt idx="3">
                  <c:v>461.08600000000001</c:v>
                </c:pt>
                <c:pt idx="4">
                  <c:v>447.62599999999998</c:v>
                </c:pt>
                <c:pt idx="5">
                  <c:v>507.57299999999998</c:v>
                </c:pt>
                <c:pt idx="6">
                  <c:v>431.51499999999999</c:v>
                </c:pt>
                <c:pt idx="7">
                  <c:v>487.72500000000002</c:v>
                </c:pt>
                <c:pt idx="8">
                  <c:v>551.12699999999995</c:v>
                </c:pt>
                <c:pt idx="9">
                  <c:v>512.07299999999998</c:v>
                </c:pt>
                <c:pt idx="10">
                  <c:v>528.024</c:v>
                </c:pt>
                <c:pt idx="11">
                  <c:v>553.9</c:v>
                </c:pt>
                <c:pt idx="12">
                  <c:v>543.41300000000001</c:v>
                </c:pt>
                <c:pt idx="13">
                  <c:v>464.34100000000001</c:v>
                </c:pt>
                <c:pt idx="14">
                  <c:v>475.952</c:v>
                </c:pt>
                <c:pt idx="15">
                  <c:v>489.89499999999998</c:v>
                </c:pt>
                <c:pt idx="16">
                  <c:v>506.16699999999997</c:v>
                </c:pt>
                <c:pt idx="17">
                  <c:v>482.08</c:v>
                </c:pt>
                <c:pt idx="18">
                  <c:v>466.79199999999997</c:v>
                </c:pt>
                <c:pt idx="19">
                  <c:v>536.221</c:v>
                </c:pt>
                <c:pt idx="20">
                  <c:v>534.57399999999996</c:v>
                </c:pt>
                <c:pt idx="21">
                  <c:v>485.47500000000002</c:v>
                </c:pt>
                <c:pt idx="22">
                  <c:v>490.779</c:v>
                </c:pt>
                <c:pt idx="23">
                  <c:v>573.50699999999995</c:v>
                </c:pt>
                <c:pt idx="24">
                  <c:v>687.01300000000003</c:v>
                </c:pt>
                <c:pt idx="25">
                  <c:v>550.20299999999997</c:v>
                </c:pt>
                <c:pt idx="26">
                  <c:v>602.19500000000005</c:v>
                </c:pt>
                <c:pt idx="27">
                  <c:v>531.68100000000004</c:v>
                </c:pt>
                <c:pt idx="28">
                  <c:v>582.66800000000001</c:v>
                </c:pt>
                <c:pt idx="29">
                  <c:v>504.84100000000001</c:v>
                </c:pt>
                <c:pt idx="30">
                  <c:v>511.67200000000003</c:v>
                </c:pt>
                <c:pt idx="31">
                  <c:v>539.596</c:v>
                </c:pt>
                <c:pt idx="32">
                  <c:v>478.28300000000002</c:v>
                </c:pt>
                <c:pt idx="33">
                  <c:v>465.74700000000001</c:v>
                </c:pt>
                <c:pt idx="34">
                  <c:v>508.53800000000001</c:v>
                </c:pt>
                <c:pt idx="35">
                  <c:v>494.13299999999998</c:v>
                </c:pt>
                <c:pt idx="36">
                  <c:v>470.40800000000002</c:v>
                </c:pt>
                <c:pt idx="37">
                  <c:v>473.14</c:v>
                </c:pt>
                <c:pt idx="38">
                  <c:v>454.33600000000001</c:v>
                </c:pt>
                <c:pt idx="39">
                  <c:v>448.67099999999999</c:v>
                </c:pt>
                <c:pt idx="40">
                  <c:v>441.11700000000002</c:v>
                </c:pt>
                <c:pt idx="41">
                  <c:v>529.75199999999995</c:v>
                </c:pt>
                <c:pt idx="42">
                  <c:v>449.03300000000002</c:v>
                </c:pt>
                <c:pt idx="43">
                  <c:v>478.685</c:v>
                </c:pt>
                <c:pt idx="44">
                  <c:v>444.33199999999999</c:v>
                </c:pt>
                <c:pt idx="45">
                  <c:v>545.18100000000004</c:v>
                </c:pt>
                <c:pt idx="46">
                  <c:v>457.22899999999998</c:v>
                </c:pt>
                <c:pt idx="47">
                  <c:v>436.899</c:v>
                </c:pt>
                <c:pt idx="48">
                  <c:v>452.44799999999998</c:v>
                </c:pt>
                <c:pt idx="49">
                  <c:v>545.18100000000004</c:v>
                </c:pt>
                <c:pt idx="50">
                  <c:v>510.30599999999998</c:v>
                </c:pt>
                <c:pt idx="51">
                  <c:v>518.02</c:v>
                </c:pt>
                <c:pt idx="52">
                  <c:v>574.11</c:v>
                </c:pt>
                <c:pt idx="53">
                  <c:v>481.29599999999999</c:v>
                </c:pt>
                <c:pt idx="54">
                  <c:v>521.91700000000003</c:v>
                </c:pt>
                <c:pt idx="55">
                  <c:v>510.30599999999998</c:v>
                </c:pt>
                <c:pt idx="56">
                  <c:v>535.37699999999995</c:v>
                </c:pt>
                <c:pt idx="57">
                  <c:v>502.55099999999999</c:v>
                </c:pt>
                <c:pt idx="58">
                  <c:v>492.90800000000002</c:v>
                </c:pt>
                <c:pt idx="59">
                  <c:v>494.83699999999999</c:v>
                </c:pt>
                <c:pt idx="60">
                  <c:v>502.55099999999999</c:v>
                </c:pt>
                <c:pt idx="61">
                  <c:v>508.37700000000001</c:v>
                </c:pt>
                <c:pt idx="62">
                  <c:v>458.19299999999998</c:v>
                </c:pt>
                <c:pt idx="63">
                  <c:v>441.358</c:v>
                </c:pt>
                <c:pt idx="64">
                  <c:v>444.01</c:v>
                </c:pt>
                <c:pt idx="65">
                  <c:v>465.74700000000001</c:v>
                </c:pt>
                <c:pt idx="66">
                  <c:v>447.22500000000002</c:v>
                </c:pt>
                <c:pt idx="67">
                  <c:v>460.16199999999998</c:v>
                </c:pt>
                <c:pt idx="68">
                  <c:v>485.95699999999999</c:v>
                </c:pt>
                <c:pt idx="69">
                  <c:v>446.50099999999998</c:v>
                </c:pt>
                <c:pt idx="70">
                  <c:v>452.28699999999998</c:v>
                </c:pt>
                <c:pt idx="71">
                  <c:v>450.358</c:v>
                </c:pt>
                <c:pt idx="72">
                  <c:v>461.93</c:v>
                </c:pt>
                <c:pt idx="73">
                  <c:v>506.44799999999998</c:v>
                </c:pt>
                <c:pt idx="74">
                  <c:v>458.07299999999998</c:v>
                </c:pt>
                <c:pt idx="75">
                  <c:v>465.827</c:v>
                </c:pt>
                <c:pt idx="76">
                  <c:v>465.54599999999999</c:v>
                </c:pt>
                <c:pt idx="77">
                  <c:v>556.06899999999996</c:v>
                </c:pt>
                <c:pt idx="78">
                  <c:v>448.149</c:v>
                </c:pt>
                <c:pt idx="79">
                  <c:v>522.68100000000004</c:v>
                </c:pt>
                <c:pt idx="80">
                  <c:v>601.51199999999994</c:v>
                </c:pt>
                <c:pt idx="81">
                  <c:v>640.32500000000005</c:v>
                </c:pt>
                <c:pt idx="82">
                  <c:v>536.34199999999998</c:v>
                </c:pt>
                <c:pt idx="83">
                  <c:v>496.88600000000002</c:v>
                </c:pt>
                <c:pt idx="84">
                  <c:v>520.59100000000001</c:v>
                </c:pt>
                <c:pt idx="85">
                  <c:v>593.55600000000004</c:v>
                </c:pt>
                <c:pt idx="86">
                  <c:v>458.31400000000002</c:v>
                </c:pt>
                <c:pt idx="87">
                  <c:v>477.15800000000002</c:v>
                </c:pt>
                <c:pt idx="88">
                  <c:v>506.77</c:v>
                </c:pt>
                <c:pt idx="89">
                  <c:v>470.36799999999999</c:v>
                </c:pt>
                <c:pt idx="90">
                  <c:v>560.12800000000004</c:v>
                </c:pt>
                <c:pt idx="91">
                  <c:v>554.101</c:v>
                </c:pt>
                <c:pt idx="92">
                  <c:v>558.07799999999997</c:v>
                </c:pt>
                <c:pt idx="93">
                  <c:v>487.60399999999998</c:v>
                </c:pt>
                <c:pt idx="94">
                  <c:v>548.07399999999996</c:v>
                </c:pt>
                <c:pt idx="95">
                  <c:v>672.46799999999996</c:v>
                </c:pt>
                <c:pt idx="96">
                  <c:v>503.51499999999999</c:v>
                </c:pt>
                <c:pt idx="97">
                  <c:v>571.86</c:v>
                </c:pt>
                <c:pt idx="98">
                  <c:v>532.48400000000004</c:v>
                </c:pt>
                <c:pt idx="99">
                  <c:v>554.14099999999996</c:v>
                </c:pt>
                <c:pt idx="100">
                  <c:v>477.19799999999998</c:v>
                </c:pt>
                <c:pt idx="101">
                  <c:v>508.73899999999998</c:v>
                </c:pt>
                <c:pt idx="102">
                  <c:v>455.46100000000001</c:v>
                </c:pt>
                <c:pt idx="103">
                  <c:v>538.30999999999995</c:v>
                </c:pt>
                <c:pt idx="104">
                  <c:v>569.24800000000005</c:v>
                </c:pt>
                <c:pt idx="105">
                  <c:v>492.988</c:v>
                </c:pt>
                <c:pt idx="106">
                  <c:v>459.47899999999998</c:v>
                </c:pt>
                <c:pt idx="107">
                  <c:v>569.89099999999996</c:v>
                </c:pt>
                <c:pt idx="108">
                  <c:v>585.68100000000004</c:v>
                </c:pt>
                <c:pt idx="109">
                  <c:v>547.30999999999995</c:v>
                </c:pt>
                <c:pt idx="110">
                  <c:v>483.10399999999998</c:v>
                </c:pt>
                <c:pt idx="111">
                  <c:v>492.50599999999997</c:v>
                </c:pt>
                <c:pt idx="112">
                  <c:v>467.51499999999999</c:v>
                </c:pt>
                <c:pt idx="113">
                  <c:v>479.12700000000001</c:v>
                </c:pt>
                <c:pt idx="114">
                  <c:v>552.13199999999995</c:v>
                </c:pt>
                <c:pt idx="115">
                  <c:v>449.55500000000001</c:v>
                </c:pt>
                <c:pt idx="116">
                  <c:v>463.37599999999998</c:v>
                </c:pt>
                <c:pt idx="117">
                  <c:v>449.67500000000001</c:v>
                </c:pt>
                <c:pt idx="118">
                  <c:v>509.02</c:v>
                </c:pt>
                <c:pt idx="119">
                  <c:v>502.10899999999998</c:v>
                </c:pt>
                <c:pt idx="120">
                  <c:v>487.04199999999997</c:v>
                </c:pt>
                <c:pt idx="121">
                  <c:v>530.47500000000002</c:v>
                </c:pt>
                <c:pt idx="122">
                  <c:v>518.58199999999999</c:v>
                </c:pt>
                <c:pt idx="123">
                  <c:v>496.88600000000002</c:v>
                </c:pt>
                <c:pt idx="124">
                  <c:v>441.68</c:v>
                </c:pt>
                <c:pt idx="125">
                  <c:v>518.62300000000005</c:v>
                </c:pt>
                <c:pt idx="126">
                  <c:v>455.50099999999998</c:v>
                </c:pt>
                <c:pt idx="127">
                  <c:v>483.10399999999998</c:v>
                </c:pt>
                <c:pt idx="128">
                  <c:v>523.404</c:v>
                </c:pt>
                <c:pt idx="129">
                  <c:v>463.577</c:v>
                </c:pt>
                <c:pt idx="130">
                  <c:v>553.73900000000003</c:v>
                </c:pt>
                <c:pt idx="131">
                  <c:v>538.10900000000004</c:v>
                </c:pt>
                <c:pt idx="132">
                  <c:v>526.49800000000005</c:v>
                </c:pt>
                <c:pt idx="133">
                  <c:v>552.13199999999995</c:v>
                </c:pt>
                <c:pt idx="134">
                  <c:v>502.31</c:v>
                </c:pt>
                <c:pt idx="135">
                  <c:v>476.67599999999999</c:v>
                </c:pt>
                <c:pt idx="136">
                  <c:v>526.096</c:v>
                </c:pt>
                <c:pt idx="137">
                  <c:v>688.25800000000004</c:v>
                </c:pt>
                <c:pt idx="138">
                  <c:v>534.37300000000005</c:v>
                </c:pt>
                <c:pt idx="139">
                  <c:v>562.01599999999996</c:v>
                </c:pt>
                <c:pt idx="140">
                  <c:v>436.29599999999999</c:v>
                </c:pt>
                <c:pt idx="141">
                  <c:v>455.50099999999998</c:v>
                </c:pt>
                <c:pt idx="142">
                  <c:v>522.55999999999995</c:v>
                </c:pt>
                <c:pt idx="143">
                  <c:v>479.12700000000001</c:v>
                </c:pt>
                <c:pt idx="144">
                  <c:v>504.96199999999999</c:v>
                </c:pt>
                <c:pt idx="145">
                  <c:v>530.03300000000002</c:v>
                </c:pt>
                <c:pt idx="146">
                  <c:v>494.91699999999997</c:v>
                </c:pt>
                <c:pt idx="147">
                  <c:v>467.47500000000002</c:v>
                </c:pt>
                <c:pt idx="148">
                  <c:v>469.84500000000003</c:v>
                </c:pt>
                <c:pt idx="149">
                  <c:v>478.00200000000001</c:v>
                </c:pt>
                <c:pt idx="150">
                  <c:v>480.97500000000002</c:v>
                </c:pt>
                <c:pt idx="151">
                  <c:v>496.685</c:v>
                </c:pt>
                <c:pt idx="152">
                  <c:v>504.31900000000002</c:v>
                </c:pt>
                <c:pt idx="153">
                  <c:v>475.59100000000001</c:v>
                </c:pt>
                <c:pt idx="154">
                  <c:v>501.06400000000002</c:v>
                </c:pt>
                <c:pt idx="155">
                  <c:v>465.34500000000003</c:v>
                </c:pt>
                <c:pt idx="156">
                  <c:v>496.92599999999999</c:v>
                </c:pt>
                <c:pt idx="157">
                  <c:v>474.62700000000001</c:v>
                </c:pt>
                <c:pt idx="158">
                  <c:v>493.029</c:v>
                </c:pt>
                <c:pt idx="159">
                  <c:v>481.13600000000002</c:v>
                </c:pt>
                <c:pt idx="160">
                  <c:v>494.91699999999997</c:v>
                </c:pt>
                <c:pt idx="161">
                  <c:v>477.19799999999998</c:v>
                </c:pt>
                <c:pt idx="162">
                  <c:v>483.10399999999998</c:v>
                </c:pt>
                <c:pt idx="163">
                  <c:v>489.01100000000002</c:v>
                </c:pt>
                <c:pt idx="164">
                  <c:v>528.46600000000001</c:v>
                </c:pt>
                <c:pt idx="165">
                  <c:v>510.70699999999999</c:v>
                </c:pt>
                <c:pt idx="166">
                  <c:v>487.04199999999997</c:v>
                </c:pt>
                <c:pt idx="167">
                  <c:v>498.29199999999997</c:v>
                </c:pt>
                <c:pt idx="168">
                  <c:v>496.88600000000002</c:v>
                </c:pt>
                <c:pt idx="169">
                  <c:v>477.19799999999998</c:v>
                </c:pt>
                <c:pt idx="170">
                  <c:v>433.80500000000001</c:v>
                </c:pt>
                <c:pt idx="171">
                  <c:v>449.55500000000001</c:v>
                </c:pt>
                <c:pt idx="172">
                  <c:v>455.58199999999999</c:v>
                </c:pt>
                <c:pt idx="173">
                  <c:v>470.93</c:v>
                </c:pt>
                <c:pt idx="174">
                  <c:v>502.83199999999999</c:v>
                </c:pt>
                <c:pt idx="175">
                  <c:v>516.05100000000004</c:v>
                </c:pt>
                <c:pt idx="176">
                  <c:v>536.38199999999995</c:v>
                </c:pt>
                <c:pt idx="177">
                  <c:v>773.07600000000002</c:v>
                </c:pt>
                <c:pt idx="178">
                  <c:v>483.10399999999998</c:v>
                </c:pt>
                <c:pt idx="179">
                  <c:v>485.07299999999998</c:v>
                </c:pt>
                <c:pt idx="180">
                  <c:v>498.89499999999998</c:v>
                </c:pt>
                <c:pt idx="181">
                  <c:v>538.35</c:v>
                </c:pt>
                <c:pt idx="182">
                  <c:v>575.83699999999999</c:v>
                </c:pt>
                <c:pt idx="183">
                  <c:v>536.34199999999998</c:v>
                </c:pt>
                <c:pt idx="184">
                  <c:v>554.14099999999996</c:v>
                </c:pt>
                <c:pt idx="185">
                  <c:v>623.89200000000005</c:v>
                </c:pt>
                <c:pt idx="186">
                  <c:v>489.01100000000002</c:v>
                </c:pt>
                <c:pt idx="187">
                  <c:v>599.50300000000004</c:v>
                </c:pt>
                <c:pt idx="188">
                  <c:v>544.45799999999997</c:v>
                </c:pt>
                <c:pt idx="189">
                  <c:v>459.399</c:v>
                </c:pt>
                <c:pt idx="190">
                  <c:v>593.63699999999994</c:v>
                </c:pt>
                <c:pt idx="191">
                  <c:v>489.01100000000002</c:v>
                </c:pt>
                <c:pt idx="192">
                  <c:v>536.34199999999998</c:v>
                </c:pt>
                <c:pt idx="193">
                  <c:v>546.46699999999998</c:v>
                </c:pt>
                <c:pt idx="194">
                  <c:v>513.721</c:v>
                </c:pt>
                <c:pt idx="195">
                  <c:v>430.91199999999998</c:v>
                </c:pt>
                <c:pt idx="196">
                  <c:v>485.07299999999998</c:v>
                </c:pt>
                <c:pt idx="197">
                  <c:v>467.31400000000002</c:v>
                </c:pt>
                <c:pt idx="198">
                  <c:v>494.91699999999997</c:v>
                </c:pt>
                <c:pt idx="199">
                  <c:v>534.37300000000005</c:v>
                </c:pt>
                <c:pt idx="200">
                  <c:v>530.51599999999996</c:v>
                </c:pt>
                <c:pt idx="201">
                  <c:v>554.101</c:v>
                </c:pt>
                <c:pt idx="202">
                  <c:v>559.56500000000005</c:v>
                </c:pt>
                <c:pt idx="203">
                  <c:v>530.03300000000002</c:v>
                </c:pt>
                <c:pt idx="204">
                  <c:v>457.63099999999997</c:v>
                </c:pt>
                <c:pt idx="205">
                  <c:v>463.37599999999998</c:v>
                </c:pt>
                <c:pt idx="206">
                  <c:v>473.22</c:v>
                </c:pt>
                <c:pt idx="207">
                  <c:v>469.28300000000002</c:v>
                </c:pt>
                <c:pt idx="208">
                  <c:v>485.07299999999998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B-46A2-9277-6F46199F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4"/>
        <c:axId val="395649216"/>
        <c:axId val="395649544"/>
      </c:barChart>
      <c:barChart>
        <c:barDir val="col"/>
        <c:grouping val="clustered"/>
        <c:varyColors val="0"/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659014911408844E-2"/>
                  <c:y val="-0.2815766258384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'European Alps'!$U$61:$U$269</c:f>
              <c:numCache>
                <c:formatCode>General</c:formatCode>
                <c:ptCount val="209"/>
                <c:pt idx="0">
                  <c:v>2008</c:v>
                </c:pt>
                <c:pt idx="1">
                  <c:v>2007</c:v>
                </c:pt>
                <c:pt idx="2">
                  <c:v>2006</c:v>
                </c:pt>
                <c:pt idx="3">
                  <c:v>2005</c:v>
                </c:pt>
                <c:pt idx="4">
                  <c:v>2004</c:v>
                </c:pt>
                <c:pt idx="5">
                  <c:v>2003</c:v>
                </c:pt>
                <c:pt idx="6">
                  <c:v>2002</c:v>
                </c:pt>
                <c:pt idx="7">
                  <c:v>2001</c:v>
                </c:pt>
                <c:pt idx="8">
                  <c:v>2000</c:v>
                </c:pt>
                <c:pt idx="9">
                  <c:v>1999</c:v>
                </c:pt>
                <c:pt idx="10">
                  <c:v>1998</c:v>
                </c:pt>
                <c:pt idx="11">
                  <c:v>1997</c:v>
                </c:pt>
                <c:pt idx="12">
                  <c:v>1996</c:v>
                </c:pt>
                <c:pt idx="13">
                  <c:v>1995</c:v>
                </c:pt>
                <c:pt idx="14">
                  <c:v>1994</c:v>
                </c:pt>
                <c:pt idx="15">
                  <c:v>1993</c:v>
                </c:pt>
                <c:pt idx="16">
                  <c:v>1992</c:v>
                </c:pt>
                <c:pt idx="17">
                  <c:v>1991</c:v>
                </c:pt>
                <c:pt idx="18">
                  <c:v>1990</c:v>
                </c:pt>
                <c:pt idx="19">
                  <c:v>1989</c:v>
                </c:pt>
                <c:pt idx="20">
                  <c:v>1988</c:v>
                </c:pt>
                <c:pt idx="21">
                  <c:v>1987</c:v>
                </c:pt>
                <c:pt idx="22">
                  <c:v>1986</c:v>
                </c:pt>
                <c:pt idx="23">
                  <c:v>1985</c:v>
                </c:pt>
                <c:pt idx="24">
                  <c:v>1984</c:v>
                </c:pt>
                <c:pt idx="25">
                  <c:v>1983</c:v>
                </c:pt>
                <c:pt idx="26">
                  <c:v>1982</c:v>
                </c:pt>
                <c:pt idx="27">
                  <c:v>1981</c:v>
                </c:pt>
                <c:pt idx="28">
                  <c:v>1980</c:v>
                </c:pt>
                <c:pt idx="29">
                  <c:v>1979</c:v>
                </c:pt>
                <c:pt idx="30">
                  <c:v>1978</c:v>
                </c:pt>
                <c:pt idx="31">
                  <c:v>1977</c:v>
                </c:pt>
                <c:pt idx="32">
                  <c:v>1976</c:v>
                </c:pt>
                <c:pt idx="33">
                  <c:v>1975</c:v>
                </c:pt>
                <c:pt idx="34">
                  <c:v>1974</c:v>
                </c:pt>
                <c:pt idx="35">
                  <c:v>1973</c:v>
                </c:pt>
                <c:pt idx="36">
                  <c:v>1972</c:v>
                </c:pt>
                <c:pt idx="37">
                  <c:v>1971</c:v>
                </c:pt>
                <c:pt idx="38">
                  <c:v>1970</c:v>
                </c:pt>
                <c:pt idx="39">
                  <c:v>1969</c:v>
                </c:pt>
                <c:pt idx="40">
                  <c:v>1968</c:v>
                </c:pt>
                <c:pt idx="41">
                  <c:v>1967</c:v>
                </c:pt>
                <c:pt idx="42">
                  <c:v>1966</c:v>
                </c:pt>
                <c:pt idx="43">
                  <c:v>1965</c:v>
                </c:pt>
                <c:pt idx="44">
                  <c:v>1964</c:v>
                </c:pt>
                <c:pt idx="45">
                  <c:v>1963</c:v>
                </c:pt>
                <c:pt idx="46">
                  <c:v>1962</c:v>
                </c:pt>
                <c:pt idx="47">
                  <c:v>1961</c:v>
                </c:pt>
                <c:pt idx="48">
                  <c:v>1960</c:v>
                </c:pt>
                <c:pt idx="49">
                  <c:v>1959</c:v>
                </c:pt>
                <c:pt idx="50">
                  <c:v>1958</c:v>
                </c:pt>
                <c:pt idx="51">
                  <c:v>1957</c:v>
                </c:pt>
                <c:pt idx="52">
                  <c:v>1956</c:v>
                </c:pt>
                <c:pt idx="53">
                  <c:v>1955</c:v>
                </c:pt>
                <c:pt idx="54">
                  <c:v>1954</c:v>
                </c:pt>
                <c:pt idx="55">
                  <c:v>1953</c:v>
                </c:pt>
                <c:pt idx="56">
                  <c:v>1952</c:v>
                </c:pt>
                <c:pt idx="57">
                  <c:v>1951</c:v>
                </c:pt>
                <c:pt idx="58">
                  <c:v>1950</c:v>
                </c:pt>
                <c:pt idx="59">
                  <c:v>1949</c:v>
                </c:pt>
                <c:pt idx="60">
                  <c:v>1948</c:v>
                </c:pt>
                <c:pt idx="61">
                  <c:v>1947</c:v>
                </c:pt>
                <c:pt idx="62">
                  <c:v>1946</c:v>
                </c:pt>
                <c:pt idx="63">
                  <c:v>1945</c:v>
                </c:pt>
                <c:pt idx="64">
                  <c:v>1944</c:v>
                </c:pt>
                <c:pt idx="65">
                  <c:v>1943</c:v>
                </c:pt>
                <c:pt idx="66">
                  <c:v>1942</c:v>
                </c:pt>
                <c:pt idx="67">
                  <c:v>1941</c:v>
                </c:pt>
                <c:pt idx="68">
                  <c:v>1940</c:v>
                </c:pt>
                <c:pt idx="69">
                  <c:v>1939</c:v>
                </c:pt>
                <c:pt idx="70">
                  <c:v>1938</c:v>
                </c:pt>
                <c:pt idx="71">
                  <c:v>1937</c:v>
                </c:pt>
                <c:pt idx="72">
                  <c:v>1936</c:v>
                </c:pt>
                <c:pt idx="73">
                  <c:v>1935</c:v>
                </c:pt>
                <c:pt idx="74">
                  <c:v>1934</c:v>
                </c:pt>
                <c:pt idx="75">
                  <c:v>1933</c:v>
                </c:pt>
                <c:pt idx="76">
                  <c:v>1932</c:v>
                </c:pt>
                <c:pt idx="77">
                  <c:v>1931</c:v>
                </c:pt>
                <c:pt idx="78">
                  <c:v>1930</c:v>
                </c:pt>
                <c:pt idx="79">
                  <c:v>1929</c:v>
                </c:pt>
                <c:pt idx="80">
                  <c:v>1928</c:v>
                </c:pt>
                <c:pt idx="81">
                  <c:v>1927</c:v>
                </c:pt>
                <c:pt idx="82">
                  <c:v>1926</c:v>
                </c:pt>
                <c:pt idx="83">
                  <c:v>1925</c:v>
                </c:pt>
                <c:pt idx="84">
                  <c:v>1924</c:v>
                </c:pt>
                <c:pt idx="85">
                  <c:v>1923</c:v>
                </c:pt>
                <c:pt idx="86">
                  <c:v>1922</c:v>
                </c:pt>
                <c:pt idx="87">
                  <c:v>1921</c:v>
                </c:pt>
                <c:pt idx="88">
                  <c:v>1920</c:v>
                </c:pt>
                <c:pt idx="89">
                  <c:v>1919</c:v>
                </c:pt>
                <c:pt idx="90">
                  <c:v>1918</c:v>
                </c:pt>
                <c:pt idx="91">
                  <c:v>1917</c:v>
                </c:pt>
                <c:pt idx="92">
                  <c:v>1916</c:v>
                </c:pt>
                <c:pt idx="93">
                  <c:v>1915</c:v>
                </c:pt>
                <c:pt idx="94">
                  <c:v>1914</c:v>
                </c:pt>
                <c:pt idx="95">
                  <c:v>1913</c:v>
                </c:pt>
                <c:pt idx="96">
                  <c:v>1912</c:v>
                </c:pt>
                <c:pt idx="97">
                  <c:v>1911</c:v>
                </c:pt>
                <c:pt idx="98">
                  <c:v>1910</c:v>
                </c:pt>
                <c:pt idx="99">
                  <c:v>1909</c:v>
                </c:pt>
                <c:pt idx="100">
                  <c:v>1908</c:v>
                </c:pt>
                <c:pt idx="101">
                  <c:v>1907</c:v>
                </c:pt>
                <c:pt idx="102">
                  <c:v>1906</c:v>
                </c:pt>
                <c:pt idx="103">
                  <c:v>1905</c:v>
                </c:pt>
                <c:pt idx="104">
                  <c:v>1904</c:v>
                </c:pt>
                <c:pt idx="105">
                  <c:v>1903</c:v>
                </c:pt>
                <c:pt idx="106">
                  <c:v>1902</c:v>
                </c:pt>
                <c:pt idx="107">
                  <c:v>1901</c:v>
                </c:pt>
                <c:pt idx="108">
                  <c:v>1900</c:v>
                </c:pt>
                <c:pt idx="109">
                  <c:v>1899</c:v>
                </c:pt>
                <c:pt idx="110">
                  <c:v>1898</c:v>
                </c:pt>
                <c:pt idx="111">
                  <c:v>1897</c:v>
                </c:pt>
                <c:pt idx="112">
                  <c:v>1896</c:v>
                </c:pt>
                <c:pt idx="113">
                  <c:v>1895</c:v>
                </c:pt>
                <c:pt idx="114">
                  <c:v>1894</c:v>
                </c:pt>
                <c:pt idx="115">
                  <c:v>1893</c:v>
                </c:pt>
                <c:pt idx="116">
                  <c:v>1892</c:v>
                </c:pt>
                <c:pt idx="117">
                  <c:v>1891</c:v>
                </c:pt>
                <c:pt idx="118">
                  <c:v>1890</c:v>
                </c:pt>
                <c:pt idx="119">
                  <c:v>1889</c:v>
                </c:pt>
                <c:pt idx="120">
                  <c:v>1888</c:v>
                </c:pt>
                <c:pt idx="121">
                  <c:v>1887</c:v>
                </c:pt>
                <c:pt idx="122">
                  <c:v>1886</c:v>
                </c:pt>
                <c:pt idx="123">
                  <c:v>1885</c:v>
                </c:pt>
                <c:pt idx="124">
                  <c:v>1884</c:v>
                </c:pt>
                <c:pt idx="125">
                  <c:v>1883</c:v>
                </c:pt>
                <c:pt idx="126">
                  <c:v>1882</c:v>
                </c:pt>
                <c:pt idx="127">
                  <c:v>1881</c:v>
                </c:pt>
                <c:pt idx="128">
                  <c:v>1880</c:v>
                </c:pt>
                <c:pt idx="129">
                  <c:v>1879</c:v>
                </c:pt>
                <c:pt idx="130">
                  <c:v>1878</c:v>
                </c:pt>
                <c:pt idx="131">
                  <c:v>1877</c:v>
                </c:pt>
                <c:pt idx="132">
                  <c:v>1876</c:v>
                </c:pt>
                <c:pt idx="133">
                  <c:v>1875</c:v>
                </c:pt>
                <c:pt idx="134">
                  <c:v>1874</c:v>
                </c:pt>
                <c:pt idx="135">
                  <c:v>1873</c:v>
                </c:pt>
                <c:pt idx="136">
                  <c:v>1872</c:v>
                </c:pt>
                <c:pt idx="137">
                  <c:v>1871</c:v>
                </c:pt>
                <c:pt idx="138">
                  <c:v>1870</c:v>
                </c:pt>
                <c:pt idx="139">
                  <c:v>1869</c:v>
                </c:pt>
                <c:pt idx="140">
                  <c:v>1868</c:v>
                </c:pt>
                <c:pt idx="141">
                  <c:v>1867</c:v>
                </c:pt>
                <c:pt idx="142">
                  <c:v>1866</c:v>
                </c:pt>
                <c:pt idx="143">
                  <c:v>1865</c:v>
                </c:pt>
                <c:pt idx="144">
                  <c:v>1864</c:v>
                </c:pt>
                <c:pt idx="145">
                  <c:v>1863</c:v>
                </c:pt>
                <c:pt idx="146">
                  <c:v>1862</c:v>
                </c:pt>
                <c:pt idx="147">
                  <c:v>1861</c:v>
                </c:pt>
                <c:pt idx="148">
                  <c:v>1860</c:v>
                </c:pt>
                <c:pt idx="149">
                  <c:v>1859</c:v>
                </c:pt>
                <c:pt idx="150">
                  <c:v>1858</c:v>
                </c:pt>
                <c:pt idx="151">
                  <c:v>1857</c:v>
                </c:pt>
                <c:pt idx="152">
                  <c:v>1856</c:v>
                </c:pt>
                <c:pt idx="153">
                  <c:v>1855</c:v>
                </c:pt>
                <c:pt idx="154">
                  <c:v>1854</c:v>
                </c:pt>
                <c:pt idx="155">
                  <c:v>1853</c:v>
                </c:pt>
                <c:pt idx="156">
                  <c:v>1852</c:v>
                </c:pt>
                <c:pt idx="157">
                  <c:v>1851</c:v>
                </c:pt>
                <c:pt idx="158">
                  <c:v>1850</c:v>
                </c:pt>
                <c:pt idx="159">
                  <c:v>1849</c:v>
                </c:pt>
                <c:pt idx="160">
                  <c:v>1848</c:v>
                </c:pt>
                <c:pt idx="161">
                  <c:v>1847</c:v>
                </c:pt>
                <c:pt idx="162">
                  <c:v>1846</c:v>
                </c:pt>
                <c:pt idx="163">
                  <c:v>1845</c:v>
                </c:pt>
                <c:pt idx="164">
                  <c:v>1844</c:v>
                </c:pt>
                <c:pt idx="165">
                  <c:v>1843</c:v>
                </c:pt>
                <c:pt idx="166">
                  <c:v>1842</c:v>
                </c:pt>
                <c:pt idx="167">
                  <c:v>1841</c:v>
                </c:pt>
                <c:pt idx="168">
                  <c:v>1840</c:v>
                </c:pt>
                <c:pt idx="169">
                  <c:v>1839</c:v>
                </c:pt>
                <c:pt idx="170">
                  <c:v>1838</c:v>
                </c:pt>
                <c:pt idx="171">
                  <c:v>1837</c:v>
                </c:pt>
                <c:pt idx="172">
                  <c:v>1836</c:v>
                </c:pt>
                <c:pt idx="173">
                  <c:v>1835</c:v>
                </c:pt>
                <c:pt idx="174">
                  <c:v>1834</c:v>
                </c:pt>
                <c:pt idx="175">
                  <c:v>1833</c:v>
                </c:pt>
                <c:pt idx="176">
                  <c:v>1832</c:v>
                </c:pt>
                <c:pt idx="177">
                  <c:v>1831</c:v>
                </c:pt>
                <c:pt idx="178">
                  <c:v>1830</c:v>
                </c:pt>
                <c:pt idx="179">
                  <c:v>1829</c:v>
                </c:pt>
                <c:pt idx="180">
                  <c:v>1828</c:v>
                </c:pt>
                <c:pt idx="181">
                  <c:v>1827</c:v>
                </c:pt>
                <c:pt idx="182">
                  <c:v>1826</c:v>
                </c:pt>
                <c:pt idx="183">
                  <c:v>1825</c:v>
                </c:pt>
                <c:pt idx="184">
                  <c:v>1824</c:v>
                </c:pt>
                <c:pt idx="185">
                  <c:v>1823</c:v>
                </c:pt>
                <c:pt idx="186">
                  <c:v>1822</c:v>
                </c:pt>
                <c:pt idx="187">
                  <c:v>1821</c:v>
                </c:pt>
                <c:pt idx="188">
                  <c:v>1820</c:v>
                </c:pt>
                <c:pt idx="189">
                  <c:v>1819</c:v>
                </c:pt>
                <c:pt idx="190">
                  <c:v>1818</c:v>
                </c:pt>
                <c:pt idx="191">
                  <c:v>1817</c:v>
                </c:pt>
                <c:pt idx="192">
                  <c:v>1816</c:v>
                </c:pt>
                <c:pt idx="193">
                  <c:v>1815</c:v>
                </c:pt>
                <c:pt idx="194">
                  <c:v>1814</c:v>
                </c:pt>
                <c:pt idx="195">
                  <c:v>1813</c:v>
                </c:pt>
                <c:pt idx="196">
                  <c:v>1812</c:v>
                </c:pt>
                <c:pt idx="197">
                  <c:v>1811</c:v>
                </c:pt>
                <c:pt idx="198">
                  <c:v>1810</c:v>
                </c:pt>
                <c:pt idx="199">
                  <c:v>1809</c:v>
                </c:pt>
                <c:pt idx="200">
                  <c:v>1808</c:v>
                </c:pt>
                <c:pt idx="201">
                  <c:v>1807</c:v>
                </c:pt>
                <c:pt idx="202">
                  <c:v>1806</c:v>
                </c:pt>
                <c:pt idx="203">
                  <c:v>1805</c:v>
                </c:pt>
                <c:pt idx="204">
                  <c:v>1804</c:v>
                </c:pt>
                <c:pt idx="205">
                  <c:v>1803</c:v>
                </c:pt>
                <c:pt idx="206">
                  <c:v>1802</c:v>
                </c:pt>
                <c:pt idx="207">
                  <c:v>1801</c:v>
                </c:pt>
                <c:pt idx="208">
                  <c:v>1800</c:v>
                </c:pt>
              </c:numCache>
            </c:numRef>
          </c:cat>
          <c:val>
            <c:numRef>
              <c:f>'European Alps'!$Y$61:$Y$269</c:f>
              <c:numCache>
                <c:formatCode>General</c:formatCode>
                <c:ptCount val="209"/>
                <c:pt idx="0">
                  <c:v>440.63499999999999</c:v>
                </c:pt>
                <c:pt idx="1">
                  <c:v>505.64499999999998</c:v>
                </c:pt>
                <c:pt idx="2">
                  <c:v>501.62700000000001</c:v>
                </c:pt>
                <c:pt idx="3">
                  <c:v>461.08600000000001</c:v>
                </c:pt>
                <c:pt idx="4">
                  <c:v>447.62599999999998</c:v>
                </c:pt>
                <c:pt idx="5">
                  <c:v>507.57299999999998</c:v>
                </c:pt>
                <c:pt idx="6">
                  <c:v>431.51499999999999</c:v>
                </c:pt>
                <c:pt idx="7">
                  <c:v>487.72500000000002</c:v>
                </c:pt>
                <c:pt idx="8">
                  <c:v>551.12699999999995</c:v>
                </c:pt>
                <c:pt idx="9">
                  <c:v>512.07299999999998</c:v>
                </c:pt>
                <c:pt idx="10">
                  <c:v>528.024</c:v>
                </c:pt>
                <c:pt idx="11">
                  <c:v>553.9</c:v>
                </c:pt>
                <c:pt idx="12">
                  <c:v>543.41300000000001</c:v>
                </c:pt>
                <c:pt idx="13">
                  <c:v>464.34100000000001</c:v>
                </c:pt>
                <c:pt idx="14">
                  <c:v>475.952</c:v>
                </c:pt>
                <c:pt idx="15">
                  <c:v>489.89499999999998</c:v>
                </c:pt>
                <c:pt idx="16">
                  <c:v>506.16699999999997</c:v>
                </c:pt>
                <c:pt idx="17">
                  <c:v>482.08</c:v>
                </c:pt>
                <c:pt idx="18">
                  <c:v>466.79199999999997</c:v>
                </c:pt>
                <c:pt idx="19">
                  <c:v>536.221</c:v>
                </c:pt>
                <c:pt idx="20">
                  <c:v>534.57399999999996</c:v>
                </c:pt>
                <c:pt idx="21">
                  <c:v>485.47500000000002</c:v>
                </c:pt>
                <c:pt idx="22">
                  <c:v>490.779</c:v>
                </c:pt>
                <c:pt idx="23">
                  <c:v>573.50699999999995</c:v>
                </c:pt>
                <c:pt idx="24">
                  <c:v>687.01300000000003</c:v>
                </c:pt>
                <c:pt idx="25">
                  <c:v>550.20299999999997</c:v>
                </c:pt>
                <c:pt idx="26">
                  <c:v>602.19500000000005</c:v>
                </c:pt>
                <c:pt idx="27">
                  <c:v>531.68100000000004</c:v>
                </c:pt>
                <c:pt idx="28">
                  <c:v>582.66800000000001</c:v>
                </c:pt>
                <c:pt idx="29">
                  <c:v>504.84100000000001</c:v>
                </c:pt>
                <c:pt idx="30">
                  <c:v>511.67200000000003</c:v>
                </c:pt>
                <c:pt idx="31">
                  <c:v>539.596</c:v>
                </c:pt>
                <c:pt idx="32">
                  <c:v>478.28300000000002</c:v>
                </c:pt>
                <c:pt idx="33">
                  <c:v>465.74700000000001</c:v>
                </c:pt>
                <c:pt idx="34">
                  <c:v>508.53800000000001</c:v>
                </c:pt>
                <c:pt idx="35">
                  <c:v>494.13299999999998</c:v>
                </c:pt>
                <c:pt idx="36">
                  <c:v>470.40800000000002</c:v>
                </c:pt>
                <c:pt idx="37">
                  <c:v>473.14</c:v>
                </c:pt>
                <c:pt idx="38">
                  <c:v>454.33600000000001</c:v>
                </c:pt>
                <c:pt idx="39">
                  <c:v>448.67099999999999</c:v>
                </c:pt>
                <c:pt idx="40">
                  <c:v>441.11700000000002</c:v>
                </c:pt>
                <c:pt idx="41">
                  <c:v>529.75199999999995</c:v>
                </c:pt>
                <c:pt idx="42">
                  <c:v>449.03300000000002</c:v>
                </c:pt>
                <c:pt idx="43">
                  <c:v>478.685</c:v>
                </c:pt>
                <c:pt idx="44">
                  <c:v>444.33199999999999</c:v>
                </c:pt>
                <c:pt idx="45">
                  <c:v>545.18100000000004</c:v>
                </c:pt>
                <c:pt idx="46">
                  <c:v>457.22899999999998</c:v>
                </c:pt>
                <c:pt idx="47">
                  <c:v>436.899</c:v>
                </c:pt>
                <c:pt idx="48">
                  <c:v>452.44799999999998</c:v>
                </c:pt>
                <c:pt idx="49">
                  <c:v>545.18100000000004</c:v>
                </c:pt>
                <c:pt idx="50">
                  <c:v>510.30599999999998</c:v>
                </c:pt>
                <c:pt idx="51">
                  <c:v>518.02</c:v>
                </c:pt>
                <c:pt idx="52">
                  <c:v>574.11</c:v>
                </c:pt>
                <c:pt idx="53">
                  <c:v>481.29599999999999</c:v>
                </c:pt>
                <c:pt idx="54">
                  <c:v>521.91700000000003</c:v>
                </c:pt>
                <c:pt idx="55">
                  <c:v>510.30599999999998</c:v>
                </c:pt>
                <c:pt idx="56">
                  <c:v>535.37699999999995</c:v>
                </c:pt>
                <c:pt idx="57">
                  <c:v>502.55099999999999</c:v>
                </c:pt>
                <c:pt idx="58">
                  <c:v>492.90800000000002</c:v>
                </c:pt>
                <c:pt idx="59">
                  <c:v>494.83699999999999</c:v>
                </c:pt>
                <c:pt idx="60">
                  <c:v>502.55099999999999</c:v>
                </c:pt>
                <c:pt idx="61">
                  <c:v>508.37700000000001</c:v>
                </c:pt>
                <c:pt idx="62">
                  <c:v>458.19299999999998</c:v>
                </c:pt>
                <c:pt idx="63">
                  <c:v>441.358</c:v>
                </c:pt>
                <c:pt idx="64">
                  <c:v>444.01</c:v>
                </c:pt>
                <c:pt idx="65">
                  <c:v>465.74700000000001</c:v>
                </c:pt>
                <c:pt idx="66">
                  <c:v>447.22500000000002</c:v>
                </c:pt>
                <c:pt idx="67">
                  <c:v>460.16199999999998</c:v>
                </c:pt>
                <c:pt idx="68">
                  <c:v>485.95699999999999</c:v>
                </c:pt>
                <c:pt idx="69">
                  <c:v>446.50099999999998</c:v>
                </c:pt>
                <c:pt idx="70">
                  <c:v>452.28699999999998</c:v>
                </c:pt>
                <c:pt idx="71">
                  <c:v>450.358</c:v>
                </c:pt>
                <c:pt idx="72">
                  <c:v>461.93</c:v>
                </c:pt>
                <c:pt idx="73">
                  <c:v>506.44799999999998</c:v>
                </c:pt>
                <c:pt idx="74">
                  <c:v>458.07299999999998</c:v>
                </c:pt>
                <c:pt idx="75">
                  <c:v>465.827</c:v>
                </c:pt>
                <c:pt idx="76">
                  <c:v>465.54599999999999</c:v>
                </c:pt>
                <c:pt idx="77">
                  <c:v>556.06899999999996</c:v>
                </c:pt>
                <c:pt idx="78">
                  <c:v>448.149</c:v>
                </c:pt>
                <c:pt idx="79">
                  <c:v>522.68100000000004</c:v>
                </c:pt>
                <c:pt idx="80">
                  <c:v>601.51199999999994</c:v>
                </c:pt>
                <c:pt idx="81">
                  <c:v>640.32500000000005</c:v>
                </c:pt>
                <c:pt idx="82">
                  <c:v>536.34199999999998</c:v>
                </c:pt>
                <c:pt idx="83">
                  <c:v>496.88600000000002</c:v>
                </c:pt>
                <c:pt idx="84">
                  <c:v>520.59100000000001</c:v>
                </c:pt>
                <c:pt idx="85">
                  <c:v>593.55600000000004</c:v>
                </c:pt>
                <c:pt idx="86">
                  <c:v>458.31400000000002</c:v>
                </c:pt>
                <c:pt idx="87">
                  <c:v>477.15800000000002</c:v>
                </c:pt>
                <c:pt idx="88">
                  <c:v>506.77</c:v>
                </c:pt>
                <c:pt idx="89">
                  <c:v>470.36799999999999</c:v>
                </c:pt>
                <c:pt idx="90">
                  <c:v>560.12800000000004</c:v>
                </c:pt>
                <c:pt idx="91">
                  <c:v>554.101</c:v>
                </c:pt>
                <c:pt idx="92">
                  <c:v>558.07799999999997</c:v>
                </c:pt>
                <c:pt idx="93">
                  <c:v>487.60399999999998</c:v>
                </c:pt>
                <c:pt idx="94">
                  <c:v>548.07399999999996</c:v>
                </c:pt>
                <c:pt idx="95">
                  <c:v>672.46799999999996</c:v>
                </c:pt>
                <c:pt idx="96">
                  <c:v>503.51499999999999</c:v>
                </c:pt>
                <c:pt idx="97">
                  <c:v>571.86</c:v>
                </c:pt>
                <c:pt idx="98">
                  <c:v>532.48400000000004</c:v>
                </c:pt>
                <c:pt idx="99">
                  <c:v>554.14099999999996</c:v>
                </c:pt>
                <c:pt idx="100">
                  <c:v>477.19799999999998</c:v>
                </c:pt>
                <c:pt idx="101">
                  <c:v>508.73899999999998</c:v>
                </c:pt>
                <c:pt idx="102">
                  <c:v>455.46100000000001</c:v>
                </c:pt>
                <c:pt idx="103">
                  <c:v>538.30999999999995</c:v>
                </c:pt>
                <c:pt idx="104">
                  <c:v>569.24800000000005</c:v>
                </c:pt>
                <c:pt idx="105">
                  <c:v>492.988</c:v>
                </c:pt>
                <c:pt idx="106">
                  <c:v>459.47899999999998</c:v>
                </c:pt>
                <c:pt idx="107">
                  <c:v>569.89099999999996</c:v>
                </c:pt>
                <c:pt idx="108">
                  <c:v>585.68100000000004</c:v>
                </c:pt>
                <c:pt idx="109">
                  <c:v>547.30999999999995</c:v>
                </c:pt>
                <c:pt idx="110">
                  <c:v>483.10399999999998</c:v>
                </c:pt>
                <c:pt idx="111">
                  <c:v>492.50599999999997</c:v>
                </c:pt>
                <c:pt idx="112">
                  <c:v>467.51499999999999</c:v>
                </c:pt>
                <c:pt idx="113">
                  <c:v>479.12700000000001</c:v>
                </c:pt>
                <c:pt idx="114">
                  <c:v>552.13199999999995</c:v>
                </c:pt>
                <c:pt idx="115">
                  <c:v>449.55500000000001</c:v>
                </c:pt>
                <c:pt idx="116">
                  <c:v>463.37599999999998</c:v>
                </c:pt>
                <c:pt idx="117">
                  <c:v>449.67500000000001</c:v>
                </c:pt>
                <c:pt idx="118">
                  <c:v>509.02</c:v>
                </c:pt>
                <c:pt idx="119">
                  <c:v>502.10899999999998</c:v>
                </c:pt>
                <c:pt idx="120">
                  <c:v>487.04199999999997</c:v>
                </c:pt>
                <c:pt idx="121">
                  <c:v>530.47500000000002</c:v>
                </c:pt>
                <c:pt idx="122">
                  <c:v>518.58199999999999</c:v>
                </c:pt>
                <c:pt idx="123">
                  <c:v>496.88600000000002</c:v>
                </c:pt>
                <c:pt idx="124">
                  <c:v>441.68</c:v>
                </c:pt>
                <c:pt idx="125">
                  <c:v>518.62300000000005</c:v>
                </c:pt>
                <c:pt idx="126">
                  <c:v>455.50099999999998</c:v>
                </c:pt>
                <c:pt idx="127">
                  <c:v>483.10399999999998</c:v>
                </c:pt>
                <c:pt idx="128">
                  <c:v>523.404</c:v>
                </c:pt>
                <c:pt idx="129">
                  <c:v>463.577</c:v>
                </c:pt>
                <c:pt idx="130">
                  <c:v>553.73900000000003</c:v>
                </c:pt>
                <c:pt idx="131">
                  <c:v>538.10900000000004</c:v>
                </c:pt>
                <c:pt idx="132">
                  <c:v>526.49800000000005</c:v>
                </c:pt>
                <c:pt idx="133">
                  <c:v>552.13199999999995</c:v>
                </c:pt>
                <c:pt idx="134">
                  <c:v>502.31</c:v>
                </c:pt>
                <c:pt idx="135">
                  <c:v>476.67599999999999</c:v>
                </c:pt>
                <c:pt idx="136">
                  <c:v>526.096</c:v>
                </c:pt>
                <c:pt idx="137">
                  <c:v>688.25800000000004</c:v>
                </c:pt>
                <c:pt idx="138">
                  <c:v>534.37300000000005</c:v>
                </c:pt>
                <c:pt idx="139">
                  <c:v>562.01599999999996</c:v>
                </c:pt>
                <c:pt idx="140">
                  <c:v>436.29599999999999</c:v>
                </c:pt>
                <c:pt idx="141">
                  <c:v>455.50099999999998</c:v>
                </c:pt>
                <c:pt idx="142">
                  <c:v>522.55999999999995</c:v>
                </c:pt>
                <c:pt idx="143">
                  <c:v>479.12700000000001</c:v>
                </c:pt>
                <c:pt idx="144">
                  <c:v>504.96199999999999</c:v>
                </c:pt>
                <c:pt idx="145">
                  <c:v>530.03300000000002</c:v>
                </c:pt>
                <c:pt idx="146">
                  <c:v>494.91699999999997</c:v>
                </c:pt>
                <c:pt idx="147">
                  <c:v>467.47500000000002</c:v>
                </c:pt>
                <c:pt idx="148">
                  <c:v>469.84500000000003</c:v>
                </c:pt>
                <c:pt idx="149">
                  <c:v>478.00200000000001</c:v>
                </c:pt>
                <c:pt idx="150">
                  <c:v>480.97500000000002</c:v>
                </c:pt>
                <c:pt idx="151">
                  <c:v>496.685</c:v>
                </c:pt>
                <c:pt idx="152">
                  <c:v>504.31900000000002</c:v>
                </c:pt>
                <c:pt idx="153">
                  <c:v>475.59100000000001</c:v>
                </c:pt>
                <c:pt idx="154">
                  <c:v>501.06400000000002</c:v>
                </c:pt>
                <c:pt idx="155">
                  <c:v>465.34500000000003</c:v>
                </c:pt>
                <c:pt idx="156">
                  <c:v>496.92599999999999</c:v>
                </c:pt>
                <c:pt idx="157">
                  <c:v>474.62700000000001</c:v>
                </c:pt>
                <c:pt idx="158">
                  <c:v>493.029</c:v>
                </c:pt>
                <c:pt idx="159">
                  <c:v>481.13600000000002</c:v>
                </c:pt>
                <c:pt idx="160">
                  <c:v>494.91699999999997</c:v>
                </c:pt>
                <c:pt idx="161">
                  <c:v>477.19799999999998</c:v>
                </c:pt>
                <c:pt idx="162">
                  <c:v>483.10399999999998</c:v>
                </c:pt>
                <c:pt idx="163">
                  <c:v>489.01100000000002</c:v>
                </c:pt>
                <c:pt idx="164">
                  <c:v>528.46600000000001</c:v>
                </c:pt>
                <c:pt idx="165">
                  <c:v>510.70699999999999</c:v>
                </c:pt>
                <c:pt idx="166">
                  <c:v>487.04199999999997</c:v>
                </c:pt>
                <c:pt idx="167">
                  <c:v>498.29199999999997</c:v>
                </c:pt>
                <c:pt idx="168">
                  <c:v>496.88600000000002</c:v>
                </c:pt>
                <c:pt idx="169">
                  <c:v>477.19799999999998</c:v>
                </c:pt>
                <c:pt idx="170">
                  <c:v>433.80500000000001</c:v>
                </c:pt>
                <c:pt idx="171">
                  <c:v>449.55500000000001</c:v>
                </c:pt>
                <c:pt idx="172">
                  <c:v>455.58199999999999</c:v>
                </c:pt>
                <c:pt idx="173">
                  <c:v>470.93</c:v>
                </c:pt>
                <c:pt idx="174">
                  <c:v>502.83199999999999</c:v>
                </c:pt>
                <c:pt idx="175">
                  <c:v>516.05100000000004</c:v>
                </c:pt>
                <c:pt idx="176">
                  <c:v>536.38199999999995</c:v>
                </c:pt>
                <c:pt idx="177">
                  <c:v>773.07600000000002</c:v>
                </c:pt>
                <c:pt idx="178">
                  <c:v>483.10399999999998</c:v>
                </c:pt>
                <c:pt idx="179">
                  <c:v>485.07299999999998</c:v>
                </c:pt>
                <c:pt idx="180">
                  <c:v>498.89499999999998</c:v>
                </c:pt>
                <c:pt idx="181">
                  <c:v>538.35</c:v>
                </c:pt>
                <c:pt idx="182">
                  <c:v>575.83699999999999</c:v>
                </c:pt>
                <c:pt idx="183">
                  <c:v>536.34199999999998</c:v>
                </c:pt>
                <c:pt idx="184">
                  <c:v>554.14099999999996</c:v>
                </c:pt>
                <c:pt idx="185">
                  <c:v>623.89200000000005</c:v>
                </c:pt>
                <c:pt idx="186">
                  <c:v>489.01100000000002</c:v>
                </c:pt>
                <c:pt idx="187">
                  <c:v>599.50300000000004</c:v>
                </c:pt>
                <c:pt idx="188">
                  <c:v>544.45799999999997</c:v>
                </c:pt>
                <c:pt idx="189">
                  <c:v>459.399</c:v>
                </c:pt>
                <c:pt idx="190">
                  <c:v>593.63699999999994</c:v>
                </c:pt>
                <c:pt idx="191">
                  <c:v>489.01100000000002</c:v>
                </c:pt>
                <c:pt idx="192">
                  <c:v>536.34199999999998</c:v>
                </c:pt>
                <c:pt idx="193">
                  <c:v>546.46699999999998</c:v>
                </c:pt>
                <c:pt idx="194">
                  <c:v>513.721</c:v>
                </c:pt>
                <c:pt idx="195">
                  <c:v>430.91199999999998</c:v>
                </c:pt>
                <c:pt idx="196">
                  <c:v>485.07299999999998</c:v>
                </c:pt>
                <c:pt idx="197">
                  <c:v>467.31400000000002</c:v>
                </c:pt>
                <c:pt idx="198">
                  <c:v>494.91699999999997</c:v>
                </c:pt>
                <c:pt idx="199">
                  <c:v>534.37300000000005</c:v>
                </c:pt>
                <c:pt idx="200">
                  <c:v>530.51599999999996</c:v>
                </c:pt>
                <c:pt idx="201">
                  <c:v>554.101</c:v>
                </c:pt>
                <c:pt idx="202">
                  <c:v>559.56500000000005</c:v>
                </c:pt>
                <c:pt idx="203">
                  <c:v>530.03300000000002</c:v>
                </c:pt>
                <c:pt idx="204">
                  <c:v>457.63099999999997</c:v>
                </c:pt>
                <c:pt idx="205">
                  <c:v>463.37599999999998</c:v>
                </c:pt>
                <c:pt idx="206">
                  <c:v>473.22</c:v>
                </c:pt>
                <c:pt idx="207">
                  <c:v>469.28300000000002</c:v>
                </c:pt>
                <c:pt idx="208">
                  <c:v>485.07299999999998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B-46A2-9277-6F46199F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4"/>
        <c:axId val="514499224"/>
        <c:axId val="514496600"/>
      </c:barChart>
      <c:catAx>
        <c:axId val="395649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Year (AD)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49544"/>
        <c:crossesAt val="0"/>
        <c:auto val="1"/>
        <c:lblAlgn val="ctr"/>
        <c:lblOffset val="100"/>
        <c:tickMarkSkip val="9"/>
        <c:noMultiLvlLbl val="1"/>
      </c:catAx>
      <c:valAx>
        <c:axId val="395649544"/>
        <c:scaling>
          <c:orientation val="minMax"/>
          <c:min val="400"/>
        </c:scaling>
        <c:delete val="1"/>
        <c:axPos val="r"/>
        <c:numFmt formatCode="General" sourceLinked="1"/>
        <c:majorTickMark val="out"/>
        <c:minorTickMark val="none"/>
        <c:tickLblPos val="nextTo"/>
        <c:crossAx val="395649216"/>
        <c:crosses val="autoZero"/>
        <c:crossBetween val="between"/>
      </c:valAx>
      <c:valAx>
        <c:axId val="514496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MJJA Precipitation</a:t>
                </a:r>
                <a:r>
                  <a:rPr lang="en-GB" b="0" baseline="0"/>
                  <a:t> (mm)</a:t>
                </a:r>
                <a:endParaRPr lang="en-GB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499224"/>
        <c:crosses val="autoZero"/>
        <c:crossBetween val="between"/>
      </c:valAx>
      <c:catAx>
        <c:axId val="514499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49660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4762</xdr:rowOff>
    </xdr:from>
    <xdr:to>
      <xdr:col>5</xdr:col>
      <xdr:colOff>485775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ED848-CE07-4710-B791-43610D8C6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</xdr:colOff>
      <xdr:row>16</xdr:row>
      <xdr:rowOff>57150</xdr:rowOff>
    </xdr:from>
    <xdr:to>
      <xdr:col>5</xdr:col>
      <xdr:colOff>495300</xdr:colOff>
      <xdr:row>28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40596-5E95-4749-810F-E9C714B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122464</xdr:colOff>
      <xdr:row>3</xdr:row>
      <xdr:rowOff>176892</xdr:rowOff>
    </xdr:from>
    <xdr:to>
      <xdr:col>20</xdr:col>
      <xdr:colOff>580344</xdr:colOff>
      <xdr:row>17</xdr:row>
      <xdr:rowOff>122463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F5AB8-B5B8-4622-8FE7-3304E3E2E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561975</xdr:colOff>
      <xdr:row>3</xdr:row>
      <xdr:rowOff>152400</xdr:rowOff>
    </xdr:from>
    <xdr:to>
      <xdr:col>12</xdr:col>
      <xdr:colOff>361950</xdr:colOff>
      <xdr:row>15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688CD-1756-4CE5-B2D7-1F582B98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33</xdr:row>
      <xdr:rowOff>66675</xdr:rowOff>
    </xdr:from>
    <xdr:to>
      <xdr:col>12</xdr:col>
      <xdr:colOff>285750</xdr:colOff>
      <xdr:row>47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E6DCCD-59E3-4F93-AD51-E4843EC78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108857</xdr:colOff>
      <xdr:row>18</xdr:row>
      <xdr:rowOff>6804</xdr:rowOff>
    </xdr:from>
    <xdr:to>
      <xdr:col>20</xdr:col>
      <xdr:colOff>590550</xdr:colOff>
      <xdr:row>31</xdr:row>
      <xdr:rowOff>136072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DD8221-CBEA-4BC1-988F-FBA266F73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66675</xdr:colOff>
      <xdr:row>1</xdr:row>
      <xdr:rowOff>80962</xdr:rowOff>
    </xdr:from>
    <xdr:to>
      <xdr:col>33</xdr:col>
      <xdr:colOff>371475</xdr:colOff>
      <xdr:row>15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AF71C-E3FC-4A49-A99E-380C12C1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90487</xdr:colOff>
      <xdr:row>43</xdr:row>
      <xdr:rowOff>23812</xdr:rowOff>
    </xdr:from>
    <xdr:to>
      <xdr:col>33</xdr:col>
      <xdr:colOff>395287</xdr:colOff>
      <xdr:row>57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2B4B30-3B9D-4E94-B5E5-483247DDC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85725</xdr:colOff>
      <xdr:row>16</xdr:row>
      <xdr:rowOff>47625</xdr:rowOff>
    </xdr:from>
    <xdr:to>
      <xdr:col>33</xdr:col>
      <xdr:colOff>390525</xdr:colOff>
      <xdr:row>30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1E1F70-6C13-42E9-8440-72E79AD71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12247</xdr:colOff>
      <xdr:row>16</xdr:row>
      <xdr:rowOff>153760</xdr:rowOff>
    </xdr:from>
    <xdr:to>
      <xdr:col>12</xdr:col>
      <xdr:colOff>190500</xdr:colOff>
      <xdr:row>28</xdr:row>
      <xdr:rowOff>115660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F51BBB-3DE4-4945-94C4-D9A77906D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19050</xdr:colOff>
      <xdr:row>2</xdr:row>
      <xdr:rowOff>0</xdr:rowOff>
    </xdr:from>
    <xdr:to>
      <xdr:col>44</xdr:col>
      <xdr:colOff>304800</xdr:colOff>
      <xdr:row>16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F4166A-7D4E-4C6A-B65C-272B7BD0A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16</xdr:row>
      <xdr:rowOff>128588</xdr:rowOff>
    </xdr:from>
    <xdr:to>
      <xdr:col>44</xdr:col>
      <xdr:colOff>285750</xdr:colOff>
      <xdr:row>31</xdr:row>
      <xdr:rowOff>14288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68A79F-9DBB-49C1-B38D-71E335C87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19050</xdr:colOff>
      <xdr:row>2</xdr:row>
      <xdr:rowOff>0</xdr:rowOff>
    </xdr:from>
    <xdr:to>
      <xdr:col>54</xdr:col>
      <xdr:colOff>304800</xdr:colOff>
      <xdr:row>16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454EFC-F2A9-4CAD-821A-99A861CA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0</xdr:colOff>
      <xdr:row>16</xdr:row>
      <xdr:rowOff>157163</xdr:rowOff>
    </xdr:from>
    <xdr:to>
      <xdr:col>54</xdr:col>
      <xdr:colOff>285750</xdr:colOff>
      <xdr:row>31</xdr:row>
      <xdr:rowOff>42863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43EF3B-3079-4B9A-BB67-6028D85DB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19050</xdr:colOff>
      <xdr:row>5</xdr:row>
      <xdr:rowOff>42862</xdr:rowOff>
    </xdr:from>
    <xdr:to>
      <xdr:col>66</xdr:col>
      <xdr:colOff>323850</xdr:colOff>
      <xdr:row>19</xdr:row>
      <xdr:rowOff>119062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CBC8FC-0569-4D4D-9899-1A4B55295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0</xdr:colOff>
      <xdr:row>19</xdr:row>
      <xdr:rowOff>171450</xdr:rowOff>
    </xdr:from>
    <xdr:to>
      <xdr:col>66</xdr:col>
      <xdr:colOff>304800</xdr:colOff>
      <xdr:row>34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67FC2C-470F-4A1C-BB4F-C7CE6EC8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66</xdr:col>
      <xdr:colOff>421821</xdr:colOff>
      <xdr:row>5</xdr:row>
      <xdr:rowOff>0</xdr:rowOff>
    </xdr:from>
    <xdr:to>
      <xdr:col>74</xdr:col>
      <xdr:colOff>114300</xdr:colOff>
      <xdr:row>19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3FAD128-5F9A-4D45-923A-F9C525433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66</xdr:col>
      <xdr:colOff>421821</xdr:colOff>
      <xdr:row>20</xdr:row>
      <xdr:rowOff>0</xdr:rowOff>
    </xdr:from>
    <xdr:to>
      <xdr:col>74</xdr:col>
      <xdr:colOff>114300</xdr:colOff>
      <xdr:row>34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A51C1D-051D-4D73-805A-4636E44A7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8</xdr:row>
      <xdr:rowOff>128586</xdr:rowOff>
    </xdr:from>
    <xdr:to>
      <xdr:col>7</xdr:col>
      <xdr:colOff>685800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9EF32-8D79-4E37-A8D1-08AE6C01D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1000125</xdr:colOff>
      <xdr:row>8</xdr:row>
      <xdr:rowOff>133350</xdr:rowOff>
    </xdr:from>
    <xdr:to>
      <xdr:col>16</xdr:col>
      <xdr:colOff>42863</xdr:colOff>
      <xdr:row>23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D2BA8-D3F7-4DC1-A3E9-62A3EBAD8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180975</xdr:colOff>
      <xdr:row>23</xdr:row>
      <xdr:rowOff>161925</xdr:rowOff>
    </xdr:from>
    <xdr:to>
      <xdr:col>7</xdr:col>
      <xdr:colOff>700088</xdr:colOff>
      <xdr:row>38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7A42A-49EC-4120-B589-4C55ACA1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299357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C3C11-A3B6-4706-80CA-DC21AACB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470957</xdr:colOff>
      <xdr:row>17</xdr:row>
      <xdr:rowOff>88899</xdr:rowOff>
    </xdr:from>
    <xdr:to>
      <xdr:col>18</xdr:col>
      <xdr:colOff>328084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F8E7C-B994-4ABE-A0F3-81614B03E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529167</xdr:colOff>
      <xdr:row>11</xdr:row>
      <xdr:rowOff>137584</xdr:rowOff>
    </xdr:from>
    <xdr:to>
      <xdr:col>30</xdr:col>
      <xdr:colOff>21167</xdr:colOff>
      <xdr:row>29</xdr:row>
      <xdr:rowOff>74084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17368-CADB-4185-BD81-45496E5C5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%20temperature%20Alps%20data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%20precipitation%20alps%20datas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%20temperature%20datasets%20Al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1658</v>
          </cell>
          <cell r="D2">
            <v>2.5099999999999998</v>
          </cell>
        </row>
        <row r="3">
          <cell r="A3">
            <v>1659</v>
          </cell>
          <cell r="D3">
            <v>1.9</v>
          </cell>
        </row>
        <row r="4">
          <cell r="A4">
            <v>1660</v>
          </cell>
          <cell r="D4">
            <v>-1.53</v>
          </cell>
        </row>
        <row r="5">
          <cell r="A5">
            <v>1661</v>
          </cell>
          <cell r="D5">
            <v>6.21</v>
          </cell>
        </row>
        <row r="6">
          <cell r="A6">
            <v>1662</v>
          </cell>
          <cell r="D6">
            <v>4.66</v>
          </cell>
        </row>
        <row r="7">
          <cell r="A7">
            <v>1663</v>
          </cell>
          <cell r="D7">
            <v>-0.57999999999999996</v>
          </cell>
        </row>
        <row r="8">
          <cell r="A8">
            <v>1664</v>
          </cell>
          <cell r="D8">
            <v>3.01</v>
          </cell>
        </row>
        <row r="9">
          <cell r="A9">
            <v>1665</v>
          </cell>
          <cell r="D9">
            <v>-1.75</v>
          </cell>
        </row>
        <row r="10">
          <cell r="A10">
            <v>1666</v>
          </cell>
          <cell r="D10">
            <v>0.67</v>
          </cell>
        </row>
        <row r="11">
          <cell r="A11">
            <v>1667</v>
          </cell>
          <cell r="D11">
            <v>5.93</v>
          </cell>
        </row>
        <row r="12">
          <cell r="A12">
            <v>1668</v>
          </cell>
          <cell r="D12">
            <v>4.7</v>
          </cell>
        </row>
        <row r="13">
          <cell r="A13">
            <v>1669</v>
          </cell>
          <cell r="D13">
            <v>3.6</v>
          </cell>
        </row>
        <row r="14">
          <cell r="A14">
            <v>1670</v>
          </cell>
          <cell r="D14">
            <v>-2.94</v>
          </cell>
        </row>
        <row r="15">
          <cell r="A15">
            <v>1671</v>
          </cell>
          <cell r="D15">
            <v>5.59</v>
          </cell>
        </row>
        <row r="16">
          <cell r="A16">
            <v>1672</v>
          </cell>
          <cell r="D16">
            <v>-0.68</v>
          </cell>
        </row>
        <row r="17">
          <cell r="A17">
            <v>1673</v>
          </cell>
          <cell r="D17">
            <v>3.58</v>
          </cell>
        </row>
        <row r="18">
          <cell r="A18">
            <v>1674</v>
          </cell>
          <cell r="D18">
            <v>-0.88</v>
          </cell>
        </row>
        <row r="19">
          <cell r="A19">
            <v>1675</v>
          </cell>
          <cell r="D19">
            <v>2.2599999999999998</v>
          </cell>
        </row>
        <row r="20">
          <cell r="A20">
            <v>1676</v>
          </cell>
          <cell r="D20">
            <v>4.01</v>
          </cell>
        </row>
        <row r="21">
          <cell r="A21">
            <v>1677</v>
          </cell>
          <cell r="D21">
            <v>2.19</v>
          </cell>
        </row>
        <row r="22">
          <cell r="A22">
            <v>1678</v>
          </cell>
          <cell r="D22">
            <v>3.15</v>
          </cell>
        </row>
        <row r="23">
          <cell r="A23">
            <v>1679</v>
          </cell>
          <cell r="D23">
            <v>-0.98</v>
          </cell>
        </row>
        <row r="24">
          <cell r="A24">
            <v>1680</v>
          </cell>
          <cell r="D24">
            <v>4.3</v>
          </cell>
        </row>
        <row r="25">
          <cell r="A25">
            <v>1681</v>
          </cell>
          <cell r="D25">
            <v>-0.09</v>
          </cell>
        </row>
        <row r="26">
          <cell r="A26">
            <v>1682</v>
          </cell>
          <cell r="D26">
            <v>2.52</v>
          </cell>
        </row>
        <row r="27">
          <cell r="A27">
            <v>1683</v>
          </cell>
          <cell r="D27">
            <v>1.85</v>
          </cell>
        </row>
        <row r="28">
          <cell r="A28">
            <v>1684</v>
          </cell>
          <cell r="D28">
            <v>-2.74</v>
          </cell>
        </row>
        <row r="29">
          <cell r="A29">
            <v>1685</v>
          </cell>
          <cell r="D29">
            <v>0.61</v>
          </cell>
        </row>
        <row r="30">
          <cell r="A30">
            <v>1686</v>
          </cell>
          <cell r="D30">
            <v>3.2</v>
          </cell>
        </row>
        <row r="31">
          <cell r="A31">
            <v>1687</v>
          </cell>
          <cell r="D31">
            <v>1.0900000000000001</v>
          </cell>
        </row>
        <row r="32">
          <cell r="A32">
            <v>1688</v>
          </cell>
          <cell r="D32">
            <v>-0.62</v>
          </cell>
        </row>
        <row r="33">
          <cell r="A33">
            <v>1689</v>
          </cell>
          <cell r="D33">
            <v>1.98</v>
          </cell>
        </row>
        <row r="34">
          <cell r="A34">
            <v>1690</v>
          </cell>
          <cell r="D34">
            <v>3.23</v>
          </cell>
        </row>
        <row r="35">
          <cell r="A35">
            <v>1691</v>
          </cell>
          <cell r="D35">
            <v>-1.17</v>
          </cell>
        </row>
        <row r="36">
          <cell r="A36">
            <v>1692</v>
          </cell>
          <cell r="D36">
            <v>0.23</v>
          </cell>
        </row>
        <row r="37">
          <cell r="A37">
            <v>1693</v>
          </cell>
          <cell r="D37">
            <v>4.13</v>
          </cell>
        </row>
        <row r="38">
          <cell r="A38">
            <v>1694</v>
          </cell>
          <cell r="D38">
            <v>2.5</v>
          </cell>
        </row>
        <row r="39">
          <cell r="A39">
            <v>1695</v>
          </cell>
          <cell r="D39">
            <v>-1.95</v>
          </cell>
        </row>
        <row r="40">
          <cell r="A40">
            <v>1696</v>
          </cell>
          <cell r="D40">
            <v>4.53</v>
          </cell>
        </row>
        <row r="41">
          <cell r="A41">
            <v>1697</v>
          </cell>
          <cell r="D41">
            <v>-2.97</v>
          </cell>
        </row>
        <row r="42">
          <cell r="A42">
            <v>1698</v>
          </cell>
          <cell r="D42">
            <v>-0.04</v>
          </cell>
        </row>
        <row r="43">
          <cell r="A43">
            <v>1699</v>
          </cell>
          <cell r="D43">
            <v>2.7</v>
          </cell>
        </row>
        <row r="44">
          <cell r="A44">
            <v>1700</v>
          </cell>
          <cell r="D44">
            <v>2.3199999999999998</v>
          </cell>
        </row>
        <row r="45">
          <cell r="A45">
            <v>1701</v>
          </cell>
          <cell r="D45">
            <v>2.2000000000000002</v>
          </cell>
        </row>
        <row r="46">
          <cell r="A46">
            <v>1702</v>
          </cell>
          <cell r="D46">
            <v>6.18</v>
          </cell>
        </row>
        <row r="47">
          <cell r="A47">
            <v>1703</v>
          </cell>
          <cell r="D47">
            <v>2.87</v>
          </cell>
        </row>
        <row r="48">
          <cell r="A48">
            <v>1704</v>
          </cell>
          <cell r="D48">
            <v>1.85</v>
          </cell>
        </row>
        <row r="49">
          <cell r="A49">
            <v>1705</v>
          </cell>
          <cell r="D49">
            <v>1.64</v>
          </cell>
        </row>
        <row r="50">
          <cell r="A50">
            <v>1706</v>
          </cell>
          <cell r="D50">
            <v>2.76</v>
          </cell>
        </row>
        <row r="51">
          <cell r="A51">
            <v>1707</v>
          </cell>
          <cell r="D51">
            <v>4.68</v>
          </cell>
        </row>
        <row r="52">
          <cell r="A52">
            <v>1708</v>
          </cell>
          <cell r="D52">
            <v>4.32</v>
          </cell>
        </row>
        <row r="53">
          <cell r="A53">
            <v>1709</v>
          </cell>
          <cell r="D53">
            <v>-2.13</v>
          </cell>
        </row>
        <row r="54">
          <cell r="A54">
            <v>1710</v>
          </cell>
          <cell r="D54">
            <v>1.93</v>
          </cell>
        </row>
        <row r="55">
          <cell r="A55">
            <v>1711</v>
          </cell>
          <cell r="D55">
            <v>1.03</v>
          </cell>
        </row>
        <row r="56">
          <cell r="A56">
            <v>1712</v>
          </cell>
          <cell r="D56">
            <v>2.57</v>
          </cell>
        </row>
        <row r="57">
          <cell r="A57">
            <v>1713</v>
          </cell>
          <cell r="D57">
            <v>5.43</v>
          </cell>
        </row>
        <row r="58">
          <cell r="A58">
            <v>1714</v>
          </cell>
          <cell r="D58">
            <v>1.89</v>
          </cell>
        </row>
        <row r="59">
          <cell r="A59">
            <v>1715</v>
          </cell>
          <cell r="D59">
            <v>2.79</v>
          </cell>
        </row>
        <row r="60">
          <cell r="A60">
            <v>1716</v>
          </cell>
          <cell r="D60">
            <v>1.21</v>
          </cell>
        </row>
        <row r="61">
          <cell r="A61">
            <v>1717</v>
          </cell>
          <cell r="D61">
            <v>1.52</v>
          </cell>
        </row>
        <row r="62">
          <cell r="A62">
            <v>1718</v>
          </cell>
          <cell r="D62">
            <v>-1.48</v>
          </cell>
        </row>
        <row r="63">
          <cell r="A63">
            <v>1719</v>
          </cell>
          <cell r="D63">
            <v>4.47</v>
          </cell>
        </row>
        <row r="64">
          <cell r="A64">
            <v>1720</v>
          </cell>
          <cell r="D64">
            <v>1.6</v>
          </cell>
        </row>
        <row r="65">
          <cell r="A65">
            <v>1721</v>
          </cell>
          <cell r="D65">
            <v>-0.46</v>
          </cell>
        </row>
        <row r="66">
          <cell r="A66">
            <v>1722</v>
          </cell>
          <cell r="D66">
            <v>4.57</v>
          </cell>
        </row>
        <row r="67">
          <cell r="A67">
            <v>1723</v>
          </cell>
          <cell r="D67">
            <v>1.38</v>
          </cell>
        </row>
        <row r="68">
          <cell r="A68">
            <v>1724</v>
          </cell>
          <cell r="D68">
            <v>2.92</v>
          </cell>
        </row>
        <row r="69">
          <cell r="A69">
            <v>1725</v>
          </cell>
          <cell r="D69">
            <v>-0.11</v>
          </cell>
        </row>
        <row r="70">
          <cell r="A70">
            <v>1726</v>
          </cell>
          <cell r="D70">
            <v>1.4</v>
          </cell>
        </row>
        <row r="71">
          <cell r="A71">
            <v>1727</v>
          </cell>
          <cell r="D71">
            <v>3.13</v>
          </cell>
        </row>
        <row r="72">
          <cell r="A72">
            <v>1728</v>
          </cell>
          <cell r="D72">
            <v>1.27</v>
          </cell>
        </row>
        <row r="73">
          <cell r="A73">
            <v>1729</v>
          </cell>
          <cell r="D73">
            <v>2.2599999999999998</v>
          </cell>
        </row>
        <row r="74">
          <cell r="A74">
            <v>1730</v>
          </cell>
          <cell r="D74">
            <v>2.4300000000000002</v>
          </cell>
        </row>
        <row r="75">
          <cell r="A75">
            <v>1731</v>
          </cell>
          <cell r="D75">
            <v>-1.31</v>
          </cell>
        </row>
        <row r="76">
          <cell r="A76">
            <v>1732</v>
          </cell>
          <cell r="D76">
            <v>3.96</v>
          </cell>
        </row>
        <row r="77">
          <cell r="A77">
            <v>1733</v>
          </cell>
          <cell r="D77">
            <v>4.47</v>
          </cell>
        </row>
        <row r="78">
          <cell r="A78">
            <v>1734</v>
          </cell>
          <cell r="D78">
            <v>4.8099999999999996</v>
          </cell>
        </row>
        <row r="79">
          <cell r="A79">
            <v>1735</v>
          </cell>
          <cell r="D79">
            <v>1.67</v>
          </cell>
        </row>
        <row r="80">
          <cell r="A80">
            <v>1736</v>
          </cell>
          <cell r="D80">
            <v>1.47</v>
          </cell>
        </row>
        <row r="81">
          <cell r="A81">
            <v>1737</v>
          </cell>
          <cell r="D81">
            <v>2.63</v>
          </cell>
        </row>
        <row r="82">
          <cell r="A82">
            <v>1738</v>
          </cell>
          <cell r="D82">
            <v>2.6</v>
          </cell>
        </row>
        <row r="83">
          <cell r="A83">
            <v>1739</v>
          </cell>
          <cell r="D83">
            <v>6.13</v>
          </cell>
        </row>
        <row r="84">
          <cell r="A84">
            <v>1740</v>
          </cell>
          <cell r="D84">
            <v>-4.38</v>
          </cell>
        </row>
        <row r="85">
          <cell r="A85">
            <v>1741</v>
          </cell>
          <cell r="D85">
            <v>5.04</v>
          </cell>
        </row>
        <row r="86">
          <cell r="A86">
            <v>1742</v>
          </cell>
          <cell r="D86">
            <v>3.26</v>
          </cell>
        </row>
        <row r="87">
          <cell r="A87">
            <v>1743</v>
          </cell>
          <cell r="D87">
            <v>2.84</v>
          </cell>
        </row>
        <row r="88">
          <cell r="A88">
            <v>1744</v>
          </cell>
          <cell r="D88">
            <v>-1.7</v>
          </cell>
        </row>
        <row r="89">
          <cell r="A89">
            <v>1745</v>
          </cell>
          <cell r="D89">
            <v>1.1299999999999999</v>
          </cell>
        </row>
        <row r="90">
          <cell r="A90">
            <v>1746</v>
          </cell>
          <cell r="D90">
            <v>0.31</v>
          </cell>
        </row>
        <row r="91">
          <cell r="A91">
            <v>1747</v>
          </cell>
          <cell r="D91">
            <v>7.89</v>
          </cell>
        </row>
        <row r="92">
          <cell r="A92">
            <v>1748</v>
          </cell>
          <cell r="D92">
            <v>-0.9</v>
          </cell>
        </row>
        <row r="93">
          <cell r="A93">
            <v>1749</v>
          </cell>
          <cell r="D93">
            <v>2.4900000000000002</v>
          </cell>
        </row>
        <row r="94">
          <cell r="A94">
            <v>1750</v>
          </cell>
          <cell r="D94">
            <v>4.17</v>
          </cell>
        </row>
        <row r="95">
          <cell r="A95">
            <v>1751</v>
          </cell>
          <cell r="D95">
            <v>0.54</v>
          </cell>
        </row>
        <row r="96">
          <cell r="A96">
            <v>1752</v>
          </cell>
          <cell r="D96">
            <v>3.03</v>
          </cell>
        </row>
        <row r="97">
          <cell r="A97">
            <v>1753</v>
          </cell>
          <cell r="D97">
            <v>2.71</v>
          </cell>
        </row>
        <row r="98">
          <cell r="A98">
            <v>1754</v>
          </cell>
          <cell r="D98">
            <v>0.27</v>
          </cell>
        </row>
        <row r="99">
          <cell r="A99">
            <v>1755</v>
          </cell>
          <cell r="D99">
            <v>-1.63</v>
          </cell>
        </row>
        <row r="100">
          <cell r="A100">
            <v>1756</v>
          </cell>
          <cell r="D100">
            <v>4.3899999999999997</v>
          </cell>
        </row>
        <row r="101">
          <cell r="A101">
            <v>1757</v>
          </cell>
          <cell r="D101">
            <v>1.84</v>
          </cell>
        </row>
        <row r="102">
          <cell r="A102">
            <v>1758</v>
          </cell>
          <cell r="D102">
            <v>2.0299999999999998</v>
          </cell>
        </row>
        <row r="103">
          <cell r="A103">
            <v>1759</v>
          </cell>
          <cell r="D103">
            <v>3.7</v>
          </cell>
        </row>
        <row r="104">
          <cell r="A104">
            <v>1760</v>
          </cell>
          <cell r="D104">
            <v>2.08</v>
          </cell>
        </row>
        <row r="105">
          <cell r="A105">
            <v>1761</v>
          </cell>
          <cell r="D105">
            <v>4.2300000000000004</v>
          </cell>
        </row>
        <row r="106">
          <cell r="A106">
            <v>1762</v>
          </cell>
          <cell r="D106">
            <v>1.82</v>
          </cell>
        </row>
        <row r="107">
          <cell r="A107">
            <v>1763</v>
          </cell>
          <cell r="D107">
            <v>5.42</v>
          </cell>
        </row>
        <row r="108">
          <cell r="A108">
            <v>1764</v>
          </cell>
          <cell r="D108">
            <v>4.88</v>
          </cell>
        </row>
        <row r="109">
          <cell r="A109">
            <v>1765</v>
          </cell>
          <cell r="D109">
            <v>-0.4</v>
          </cell>
        </row>
        <row r="110">
          <cell r="A110">
            <v>1766</v>
          </cell>
          <cell r="D110">
            <v>0.43</v>
          </cell>
        </row>
        <row r="111">
          <cell r="A111">
            <v>1767</v>
          </cell>
          <cell r="D111">
            <v>5.78</v>
          </cell>
        </row>
        <row r="112">
          <cell r="A112">
            <v>1768</v>
          </cell>
          <cell r="D112">
            <v>3.29</v>
          </cell>
        </row>
        <row r="113">
          <cell r="A113">
            <v>1769</v>
          </cell>
          <cell r="D113">
            <v>2.74</v>
          </cell>
        </row>
        <row r="114">
          <cell r="A114">
            <v>1770</v>
          </cell>
          <cell r="D114">
            <v>1.54</v>
          </cell>
        </row>
        <row r="115">
          <cell r="A115">
            <v>1771</v>
          </cell>
          <cell r="D115">
            <v>1.48</v>
          </cell>
        </row>
        <row r="116">
          <cell r="A116">
            <v>1772</v>
          </cell>
          <cell r="D116">
            <v>4.9000000000000004</v>
          </cell>
        </row>
        <row r="117">
          <cell r="A117">
            <v>1773</v>
          </cell>
          <cell r="D117">
            <v>0.26</v>
          </cell>
        </row>
        <row r="118">
          <cell r="A118">
            <v>1774</v>
          </cell>
          <cell r="D118">
            <v>3.37</v>
          </cell>
        </row>
        <row r="119">
          <cell r="A119">
            <v>1775</v>
          </cell>
          <cell r="D119">
            <v>5.51</v>
          </cell>
        </row>
        <row r="120">
          <cell r="A120">
            <v>1776</v>
          </cell>
          <cell r="D120">
            <v>4.17</v>
          </cell>
        </row>
        <row r="121">
          <cell r="A121">
            <v>1777</v>
          </cell>
          <cell r="D121">
            <v>0.74</v>
          </cell>
        </row>
        <row r="122">
          <cell r="A122">
            <v>1778</v>
          </cell>
          <cell r="D122">
            <v>1.02</v>
          </cell>
        </row>
        <row r="123">
          <cell r="A123">
            <v>1779</v>
          </cell>
          <cell r="D123">
            <v>4</v>
          </cell>
        </row>
        <row r="124">
          <cell r="A124">
            <v>1780</v>
          </cell>
          <cell r="D124">
            <v>0.24</v>
          </cell>
        </row>
        <row r="125">
          <cell r="A125">
            <v>1781</v>
          </cell>
          <cell r="D125">
            <v>3.98</v>
          </cell>
        </row>
        <row r="126">
          <cell r="A126">
            <v>1782</v>
          </cell>
          <cell r="D126">
            <v>-1.1200000000000001</v>
          </cell>
        </row>
        <row r="127">
          <cell r="A127">
            <v>1783</v>
          </cell>
          <cell r="D127">
            <v>4.4800000000000004</v>
          </cell>
        </row>
        <row r="128">
          <cell r="A128">
            <v>1784</v>
          </cell>
          <cell r="D128">
            <v>-0.42</v>
          </cell>
        </row>
        <row r="129">
          <cell r="A129">
            <v>1785</v>
          </cell>
          <cell r="D129">
            <v>-0.83</v>
          </cell>
        </row>
        <row r="130">
          <cell r="A130">
            <v>1786</v>
          </cell>
          <cell r="D130">
            <v>2.2599999999999998</v>
          </cell>
        </row>
        <row r="131">
          <cell r="A131">
            <v>1787</v>
          </cell>
          <cell r="D131">
            <v>3.01</v>
          </cell>
        </row>
        <row r="132">
          <cell r="A132">
            <v>1788</v>
          </cell>
          <cell r="D132">
            <v>3.7</v>
          </cell>
        </row>
        <row r="133">
          <cell r="A133">
            <v>1789</v>
          </cell>
          <cell r="D133">
            <v>4.22</v>
          </cell>
        </row>
        <row r="134">
          <cell r="A134">
            <v>1790</v>
          </cell>
          <cell r="D134">
            <v>4.34</v>
          </cell>
        </row>
        <row r="135">
          <cell r="A135">
            <v>1791</v>
          </cell>
          <cell r="D135">
            <v>2.59</v>
          </cell>
        </row>
        <row r="136">
          <cell r="A136">
            <v>1792</v>
          </cell>
          <cell r="D136">
            <v>1.88</v>
          </cell>
        </row>
        <row r="137">
          <cell r="A137">
            <v>1793</v>
          </cell>
          <cell r="D137">
            <v>3.8</v>
          </cell>
        </row>
        <row r="138">
          <cell r="A138">
            <v>1794</v>
          </cell>
          <cell r="D138">
            <v>5.58</v>
          </cell>
        </row>
        <row r="139">
          <cell r="A139">
            <v>1795</v>
          </cell>
          <cell r="D139">
            <v>2.9</v>
          </cell>
        </row>
        <row r="140">
          <cell r="A140">
            <v>1796</v>
          </cell>
          <cell r="D140">
            <v>3.37</v>
          </cell>
        </row>
        <row r="141">
          <cell r="A141">
            <v>1797</v>
          </cell>
          <cell r="D141">
            <v>2.52</v>
          </cell>
        </row>
        <row r="142">
          <cell r="A142">
            <v>1798</v>
          </cell>
          <cell r="D142">
            <v>3.12</v>
          </cell>
        </row>
        <row r="143">
          <cell r="A143">
            <v>1799</v>
          </cell>
          <cell r="D143">
            <v>3.89</v>
          </cell>
        </row>
        <row r="144">
          <cell r="A144">
            <v>1800</v>
          </cell>
          <cell r="D144">
            <v>1.1499999999999999</v>
          </cell>
        </row>
        <row r="145">
          <cell r="A145">
            <v>1801</v>
          </cell>
          <cell r="D145">
            <v>2.58</v>
          </cell>
        </row>
        <row r="146">
          <cell r="A146">
            <v>1802</v>
          </cell>
          <cell r="D146">
            <v>2.2400000000000002</v>
          </cell>
        </row>
        <row r="147">
          <cell r="A147">
            <v>1803</v>
          </cell>
          <cell r="D147">
            <v>0.28999999999999998</v>
          </cell>
        </row>
        <row r="148">
          <cell r="A148">
            <v>1804</v>
          </cell>
          <cell r="D148">
            <v>1.31</v>
          </cell>
        </row>
        <row r="149">
          <cell r="A149">
            <v>1805</v>
          </cell>
          <cell r="D149">
            <v>2.2999999999999998</v>
          </cell>
        </row>
        <row r="150">
          <cell r="A150">
            <v>1806</v>
          </cell>
          <cell r="D150">
            <v>4.75</v>
          </cell>
        </row>
        <row r="151">
          <cell r="A151">
            <v>1807</v>
          </cell>
          <cell r="D151">
            <v>3.5</v>
          </cell>
        </row>
        <row r="152">
          <cell r="A152">
            <v>1808</v>
          </cell>
          <cell r="D152">
            <v>0.76</v>
          </cell>
        </row>
        <row r="153">
          <cell r="A153">
            <v>1809</v>
          </cell>
          <cell r="D153">
            <v>5.89</v>
          </cell>
        </row>
        <row r="154">
          <cell r="A154">
            <v>1810</v>
          </cell>
          <cell r="D154">
            <v>-0.08</v>
          </cell>
        </row>
        <row r="155">
          <cell r="A155">
            <v>1811</v>
          </cell>
          <cell r="D155">
            <v>3.86</v>
          </cell>
        </row>
        <row r="156">
          <cell r="A156">
            <v>1812</v>
          </cell>
          <cell r="D156">
            <v>3.99</v>
          </cell>
        </row>
        <row r="157">
          <cell r="A157">
            <v>1813</v>
          </cell>
          <cell r="D157">
            <v>4.42</v>
          </cell>
        </row>
        <row r="158">
          <cell r="A158">
            <v>1814</v>
          </cell>
          <cell r="D158">
            <v>-1.61</v>
          </cell>
        </row>
        <row r="159">
          <cell r="A159">
            <v>1815</v>
          </cell>
          <cell r="D159">
            <v>4.79</v>
          </cell>
        </row>
        <row r="160">
          <cell r="A160">
            <v>1816</v>
          </cell>
          <cell r="D160">
            <v>0.76</v>
          </cell>
        </row>
        <row r="161">
          <cell r="A161">
            <v>1817</v>
          </cell>
          <cell r="D161">
            <v>4.88</v>
          </cell>
        </row>
        <row r="162">
          <cell r="A162">
            <v>1818</v>
          </cell>
          <cell r="D162">
            <v>2.97</v>
          </cell>
        </row>
        <row r="163">
          <cell r="A163">
            <v>1819</v>
          </cell>
          <cell r="D163">
            <v>3.54</v>
          </cell>
        </row>
        <row r="164">
          <cell r="A164">
            <v>1820</v>
          </cell>
          <cell r="D164">
            <v>2.71</v>
          </cell>
        </row>
        <row r="165">
          <cell r="A165">
            <v>1821</v>
          </cell>
          <cell r="D165">
            <v>0.28000000000000003</v>
          </cell>
        </row>
        <row r="166">
          <cell r="A166">
            <v>1822</v>
          </cell>
          <cell r="D166">
            <v>4.41</v>
          </cell>
        </row>
        <row r="167">
          <cell r="A167">
            <v>1823</v>
          </cell>
          <cell r="D167">
            <v>4.24</v>
          </cell>
        </row>
        <row r="168">
          <cell r="A168">
            <v>1824</v>
          </cell>
          <cell r="D168">
            <v>3.54</v>
          </cell>
        </row>
        <row r="169">
          <cell r="A169">
            <v>1825</v>
          </cell>
          <cell r="D169">
            <v>2.21</v>
          </cell>
        </row>
        <row r="170">
          <cell r="A170">
            <v>1826</v>
          </cell>
          <cell r="D170">
            <v>3.34</v>
          </cell>
        </row>
        <row r="171">
          <cell r="A171">
            <v>1827</v>
          </cell>
          <cell r="D171">
            <v>-2.5</v>
          </cell>
        </row>
        <row r="172">
          <cell r="A172">
            <v>1828</v>
          </cell>
          <cell r="D172">
            <v>2.74</v>
          </cell>
        </row>
        <row r="173">
          <cell r="A173">
            <v>1829</v>
          </cell>
          <cell r="D173">
            <v>-0.12</v>
          </cell>
        </row>
        <row r="174">
          <cell r="A174">
            <v>1830</v>
          </cell>
          <cell r="D174">
            <v>0.35</v>
          </cell>
        </row>
        <row r="175">
          <cell r="A175">
            <v>1831</v>
          </cell>
          <cell r="D175">
            <v>3.25</v>
          </cell>
        </row>
        <row r="176">
          <cell r="A176">
            <v>1832</v>
          </cell>
          <cell r="D176">
            <v>2.3199999999999998</v>
          </cell>
        </row>
        <row r="177">
          <cell r="A177">
            <v>1833</v>
          </cell>
          <cell r="D177">
            <v>5.45</v>
          </cell>
        </row>
        <row r="178">
          <cell r="A178">
            <v>1834</v>
          </cell>
          <cell r="D178">
            <v>2.79</v>
          </cell>
        </row>
        <row r="179">
          <cell r="A179">
            <v>1835</v>
          </cell>
          <cell r="D179">
            <v>3.98</v>
          </cell>
        </row>
        <row r="180">
          <cell r="A180">
            <v>1836</v>
          </cell>
          <cell r="D180">
            <v>1.84</v>
          </cell>
        </row>
        <row r="181">
          <cell r="A181">
            <v>1837</v>
          </cell>
          <cell r="D181">
            <v>2.59</v>
          </cell>
        </row>
        <row r="182">
          <cell r="A182">
            <v>1838</v>
          </cell>
          <cell r="D182">
            <v>0.42</v>
          </cell>
        </row>
        <row r="183">
          <cell r="A183">
            <v>1839</v>
          </cell>
          <cell r="D183">
            <v>3.12</v>
          </cell>
        </row>
        <row r="184">
          <cell r="A184">
            <v>1840</v>
          </cell>
          <cell r="D184">
            <v>2.0099999999999998</v>
          </cell>
        </row>
        <row r="185">
          <cell r="A185">
            <v>1841</v>
          </cell>
          <cell r="D185">
            <v>0.56000000000000005</v>
          </cell>
        </row>
        <row r="186">
          <cell r="A186">
            <v>1842</v>
          </cell>
          <cell r="D186">
            <v>0.24</v>
          </cell>
        </row>
        <row r="187">
          <cell r="A187">
            <v>1843</v>
          </cell>
          <cell r="D187">
            <v>4.0999999999999996</v>
          </cell>
        </row>
        <row r="188">
          <cell r="A188">
            <v>1844</v>
          </cell>
          <cell r="D188">
            <v>1.31</v>
          </cell>
        </row>
        <row r="189">
          <cell r="A189">
            <v>1845</v>
          </cell>
          <cell r="D189">
            <v>-2.71</v>
          </cell>
        </row>
        <row r="190">
          <cell r="A190">
            <v>1846</v>
          </cell>
          <cell r="D190">
            <v>4.67</v>
          </cell>
        </row>
        <row r="191">
          <cell r="A191">
            <v>1847</v>
          </cell>
          <cell r="D191">
            <v>0.59</v>
          </cell>
        </row>
        <row r="192">
          <cell r="A192">
            <v>1848</v>
          </cell>
          <cell r="D192">
            <v>4.55</v>
          </cell>
        </row>
        <row r="193">
          <cell r="A193">
            <v>1849</v>
          </cell>
          <cell r="D193">
            <v>4.43</v>
          </cell>
        </row>
        <row r="194">
          <cell r="A194">
            <v>1850</v>
          </cell>
          <cell r="D194">
            <v>5.21</v>
          </cell>
        </row>
        <row r="195">
          <cell r="A195">
            <v>1851</v>
          </cell>
          <cell r="D195">
            <v>1.86</v>
          </cell>
        </row>
        <row r="196">
          <cell r="A196">
            <v>1852</v>
          </cell>
          <cell r="D196">
            <v>2.66</v>
          </cell>
        </row>
        <row r="197">
          <cell r="A197">
            <v>1853</v>
          </cell>
          <cell r="D197">
            <v>-0.21</v>
          </cell>
        </row>
        <row r="198">
          <cell r="A198">
            <v>1854</v>
          </cell>
          <cell r="D198">
            <v>0.32</v>
          </cell>
        </row>
        <row r="199">
          <cell r="A199">
            <v>1855</v>
          </cell>
          <cell r="D199">
            <v>0.54</v>
          </cell>
        </row>
        <row r="200">
          <cell r="A200">
            <v>1856</v>
          </cell>
          <cell r="D200">
            <v>3.96</v>
          </cell>
        </row>
        <row r="201">
          <cell r="A201">
            <v>1857</v>
          </cell>
          <cell r="D201">
            <v>1.05</v>
          </cell>
        </row>
        <row r="202">
          <cell r="A202">
            <v>1858</v>
          </cell>
          <cell r="D202">
            <v>0.17</v>
          </cell>
        </row>
        <row r="203">
          <cell r="A203">
            <v>1859</v>
          </cell>
          <cell r="D203">
            <v>3.47</v>
          </cell>
        </row>
        <row r="204">
          <cell r="A204">
            <v>1860</v>
          </cell>
          <cell r="D204">
            <v>-0.4</v>
          </cell>
        </row>
        <row r="205">
          <cell r="A205">
            <v>1861</v>
          </cell>
          <cell r="D205">
            <v>4.5199999999999996</v>
          </cell>
        </row>
        <row r="206">
          <cell r="A206">
            <v>1862</v>
          </cell>
          <cell r="D206">
            <v>2.96</v>
          </cell>
        </row>
        <row r="207">
          <cell r="A207">
            <v>1863</v>
          </cell>
          <cell r="D207">
            <v>3.19</v>
          </cell>
        </row>
        <row r="208">
          <cell r="A208">
            <v>1864</v>
          </cell>
          <cell r="D208">
            <v>1.57</v>
          </cell>
        </row>
        <row r="209">
          <cell r="A209">
            <v>1865</v>
          </cell>
          <cell r="D209">
            <v>-0.24</v>
          </cell>
        </row>
        <row r="210">
          <cell r="A210">
            <v>1866</v>
          </cell>
          <cell r="D210">
            <v>5.19</v>
          </cell>
        </row>
        <row r="211">
          <cell r="A211">
            <v>1867</v>
          </cell>
          <cell r="D211">
            <v>5.85</v>
          </cell>
        </row>
        <row r="212">
          <cell r="A212">
            <v>1868</v>
          </cell>
          <cell r="D212">
            <v>4.51</v>
          </cell>
        </row>
        <row r="213">
          <cell r="A213">
            <v>1869</v>
          </cell>
          <cell r="D213">
            <v>7</v>
          </cell>
        </row>
        <row r="214">
          <cell r="A214">
            <v>1870</v>
          </cell>
          <cell r="D214">
            <v>-0.75</v>
          </cell>
        </row>
        <row r="215">
          <cell r="A215">
            <v>1871</v>
          </cell>
          <cell r="D215">
            <v>3.43</v>
          </cell>
        </row>
        <row r="216">
          <cell r="A216">
            <v>1872</v>
          </cell>
          <cell r="D216">
            <v>3.51</v>
          </cell>
        </row>
        <row r="217">
          <cell r="A217">
            <v>1873</v>
          </cell>
          <cell r="D217">
            <v>1.24</v>
          </cell>
        </row>
        <row r="218">
          <cell r="A218">
            <v>1874</v>
          </cell>
          <cell r="D218">
            <v>1.76</v>
          </cell>
        </row>
        <row r="219">
          <cell r="A219">
            <v>1875</v>
          </cell>
          <cell r="D219">
            <v>-1.04</v>
          </cell>
        </row>
        <row r="220">
          <cell r="A220">
            <v>1876</v>
          </cell>
          <cell r="D220">
            <v>3.3</v>
          </cell>
        </row>
        <row r="221">
          <cell r="A221">
            <v>1877</v>
          </cell>
          <cell r="D221">
            <v>4.9800000000000004</v>
          </cell>
        </row>
        <row r="222">
          <cell r="A222">
            <v>1878</v>
          </cell>
          <cell r="D222">
            <v>3.04</v>
          </cell>
        </row>
        <row r="223">
          <cell r="A223">
            <v>1879</v>
          </cell>
          <cell r="D223">
            <v>3.2</v>
          </cell>
        </row>
        <row r="224">
          <cell r="A224">
            <v>1880</v>
          </cell>
          <cell r="D224">
            <v>2.5</v>
          </cell>
        </row>
        <row r="225">
          <cell r="A225">
            <v>1881</v>
          </cell>
          <cell r="D225">
            <v>3.55</v>
          </cell>
        </row>
        <row r="226">
          <cell r="A226">
            <v>1882</v>
          </cell>
          <cell r="D226">
            <v>2.99</v>
          </cell>
        </row>
        <row r="227">
          <cell r="A227">
            <v>1883</v>
          </cell>
          <cell r="D227">
            <v>4.34</v>
          </cell>
        </row>
        <row r="228">
          <cell r="A228">
            <v>1884</v>
          </cell>
          <cell r="D228">
            <v>4.24</v>
          </cell>
        </row>
        <row r="229">
          <cell r="A229">
            <v>1885</v>
          </cell>
          <cell r="D229">
            <v>5.44</v>
          </cell>
        </row>
        <row r="230">
          <cell r="A230">
            <v>1886</v>
          </cell>
          <cell r="D230">
            <v>0.03</v>
          </cell>
        </row>
        <row r="231">
          <cell r="A231">
            <v>1887</v>
          </cell>
          <cell r="D231">
            <v>0.66</v>
          </cell>
        </row>
        <row r="232">
          <cell r="A232">
            <v>1888</v>
          </cell>
          <cell r="D232">
            <v>0.02</v>
          </cell>
        </row>
        <row r="233">
          <cell r="A233">
            <v>1889</v>
          </cell>
          <cell r="D233">
            <v>0.42</v>
          </cell>
        </row>
        <row r="234">
          <cell r="A234">
            <v>1890</v>
          </cell>
          <cell r="D234">
            <v>-7.0000000000000007E-2</v>
          </cell>
        </row>
        <row r="235">
          <cell r="A235">
            <v>1891</v>
          </cell>
          <cell r="D235">
            <v>0.53</v>
          </cell>
        </row>
        <row r="236">
          <cell r="A236">
            <v>1892</v>
          </cell>
          <cell r="D236">
            <v>3.22</v>
          </cell>
        </row>
        <row r="237">
          <cell r="A237">
            <v>1893</v>
          </cell>
          <cell r="D237">
            <v>4.34</v>
          </cell>
        </row>
        <row r="238">
          <cell r="A238">
            <v>1894</v>
          </cell>
          <cell r="D238">
            <v>3.49</v>
          </cell>
        </row>
        <row r="239">
          <cell r="A239">
            <v>1895</v>
          </cell>
          <cell r="D239">
            <v>-3.79</v>
          </cell>
        </row>
        <row r="240">
          <cell r="A240">
            <v>1896</v>
          </cell>
          <cell r="D240">
            <v>1.3</v>
          </cell>
        </row>
        <row r="241">
          <cell r="A241">
            <v>1897</v>
          </cell>
          <cell r="D241">
            <v>4.8</v>
          </cell>
        </row>
        <row r="242">
          <cell r="A242">
            <v>1898</v>
          </cell>
          <cell r="D242">
            <v>2.69</v>
          </cell>
        </row>
        <row r="243">
          <cell r="A243">
            <v>1899</v>
          </cell>
          <cell r="D243">
            <v>3.93</v>
          </cell>
        </row>
        <row r="244">
          <cell r="A244">
            <v>1900</v>
          </cell>
          <cell r="D244">
            <v>4.2699999999999996</v>
          </cell>
        </row>
        <row r="245">
          <cell r="A245">
            <v>1901</v>
          </cell>
          <cell r="D245">
            <v>-2.2999999999999998</v>
          </cell>
        </row>
        <row r="246">
          <cell r="A246">
            <v>1902</v>
          </cell>
          <cell r="D246">
            <v>0.9</v>
          </cell>
        </row>
        <row r="247">
          <cell r="A247">
            <v>1903</v>
          </cell>
          <cell r="D247">
            <v>4</v>
          </cell>
        </row>
        <row r="248">
          <cell r="A248">
            <v>1904</v>
          </cell>
          <cell r="D248">
            <v>2.8</v>
          </cell>
        </row>
        <row r="249">
          <cell r="A249">
            <v>1905</v>
          </cell>
          <cell r="D249">
            <v>2.5</v>
          </cell>
        </row>
        <row r="250">
          <cell r="A250">
            <v>1906</v>
          </cell>
          <cell r="D250">
            <v>-0.2</v>
          </cell>
        </row>
        <row r="251">
          <cell r="A251">
            <v>1907</v>
          </cell>
          <cell r="D251">
            <v>-0.4</v>
          </cell>
        </row>
        <row r="252">
          <cell r="A252">
            <v>1908</v>
          </cell>
          <cell r="D252">
            <v>2.9</v>
          </cell>
        </row>
        <row r="253">
          <cell r="A253">
            <v>1909</v>
          </cell>
          <cell r="D253">
            <v>0.4</v>
          </cell>
        </row>
        <row r="254">
          <cell r="A254">
            <v>1910</v>
          </cell>
          <cell r="D254">
            <v>4.0999999999999996</v>
          </cell>
        </row>
        <row r="255">
          <cell r="A255">
            <v>1911</v>
          </cell>
          <cell r="D255">
            <v>3.3</v>
          </cell>
        </row>
        <row r="256">
          <cell r="A256">
            <v>1912</v>
          </cell>
          <cell r="D256">
            <v>5.5</v>
          </cell>
        </row>
        <row r="257">
          <cell r="A257">
            <v>1913</v>
          </cell>
          <cell r="D257">
            <v>3.7</v>
          </cell>
        </row>
        <row r="258">
          <cell r="A258">
            <v>1914</v>
          </cell>
          <cell r="D258">
            <v>5.3</v>
          </cell>
        </row>
        <row r="259">
          <cell r="A259">
            <v>1915</v>
          </cell>
          <cell r="D259">
            <v>3.2</v>
          </cell>
        </row>
        <row r="260">
          <cell r="A260">
            <v>1916</v>
          </cell>
          <cell r="D260">
            <v>4</v>
          </cell>
        </row>
        <row r="261">
          <cell r="A261">
            <v>1917</v>
          </cell>
          <cell r="D261">
            <v>-1.3</v>
          </cell>
        </row>
        <row r="262">
          <cell r="A262">
            <v>1918</v>
          </cell>
          <cell r="D262">
            <v>4.2</v>
          </cell>
        </row>
        <row r="263">
          <cell r="A263">
            <v>1919</v>
          </cell>
          <cell r="D263">
            <v>2.2000000000000002</v>
          </cell>
        </row>
        <row r="264">
          <cell r="A264">
            <v>1920</v>
          </cell>
          <cell r="D264">
            <v>5.0999999999999996</v>
          </cell>
        </row>
        <row r="265">
          <cell r="A265">
            <v>1921</v>
          </cell>
          <cell r="D265">
            <v>3.7</v>
          </cell>
        </row>
        <row r="266">
          <cell r="A266">
            <v>1922</v>
          </cell>
          <cell r="D266">
            <v>3.3</v>
          </cell>
        </row>
        <row r="267">
          <cell r="A267">
            <v>1923</v>
          </cell>
          <cell r="D267">
            <v>5.5</v>
          </cell>
        </row>
        <row r="268">
          <cell r="A268">
            <v>1924</v>
          </cell>
          <cell r="D268">
            <v>1.1000000000000001</v>
          </cell>
        </row>
        <row r="269">
          <cell r="A269">
            <v>1925</v>
          </cell>
          <cell r="D269">
            <v>6</v>
          </cell>
        </row>
        <row r="270">
          <cell r="A270">
            <v>1926</v>
          </cell>
          <cell r="D270">
            <v>7.9</v>
          </cell>
        </row>
        <row r="271">
          <cell r="A271">
            <v>1927</v>
          </cell>
          <cell r="D271">
            <v>3.3</v>
          </cell>
        </row>
        <row r="272">
          <cell r="A272">
            <v>1928</v>
          </cell>
          <cell r="D272">
            <v>4.7</v>
          </cell>
        </row>
        <row r="273">
          <cell r="A273">
            <v>1929</v>
          </cell>
          <cell r="D273">
            <v>-3.8</v>
          </cell>
        </row>
        <row r="274">
          <cell r="A274">
            <v>1930</v>
          </cell>
          <cell r="D274">
            <v>2.5</v>
          </cell>
        </row>
        <row r="275">
          <cell r="A275">
            <v>1931</v>
          </cell>
          <cell r="D275">
            <v>1.1000000000000001</v>
          </cell>
        </row>
        <row r="276">
          <cell r="A276">
            <v>1932</v>
          </cell>
          <cell r="D276">
            <v>0.2</v>
          </cell>
        </row>
        <row r="277">
          <cell r="A277">
            <v>1933</v>
          </cell>
          <cell r="D277">
            <v>2.5</v>
          </cell>
        </row>
        <row r="278">
          <cell r="A278">
            <v>1934</v>
          </cell>
          <cell r="D278">
            <v>2</v>
          </cell>
        </row>
        <row r="279">
          <cell r="A279">
            <v>1935</v>
          </cell>
          <cell r="D279">
            <v>3.9</v>
          </cell>
        </row>
        <row r="280">
          <cell r="A280">
            <v>1936</v>
          </cell>
          <cell r="D280">
            <v>2.4</v>
          </cell>
        </row>
        <row r="281">
          <cell r="A281">
            <v>1937</v>
          </cell>
          <cell r="D281">
            <v>5.2</v>
          </cell>
        </row>
        <row r="282">
          <cell r="A282">
            <v>1938</v>
          </cell>
          <cell r="D282">
            <v>2.2000000000000002</v>
          </cell>
        </row>
        <row r="283">
          <cell r="A283">
            <v>1939</v>
          </cell>
          <cell r="D283">
            <v>2.8</v>
          </cell>
        </row>
        <row r="284">
          <cell r="A284">
            <v>1940</v>
          </cell>
          <cell r="D284">
            <v>1.1000000000000001</v>
          </cell>
        </row>
        <row r="285">
          <cell r="A285">
            <v>1941</v>
          </cell>
          <cell r="D285">
            <v>2.2999999999999998</v>
          </cell>
        </row>
        <row r="286">
          <cell r="A286">
            <v>1942</v>
          </cell>
          <cell r="D286">
            <v>-3</v>
          </cell>
        </row>
        <row r="287">
          <cell r="A287">
            <v>1943</v>
          </cell>
          <cell r="D287">
            <v>4.5</v>
          </cell>
        </row>
        <row r="288">
          <cell r="A288">
            <v>1944</v>
          </cell>
          <cell r="D288">
            <v>0.8</v>
          </cell>
        </row>
        <row r="289">
          <cell r="A289">
            <v>1945</v>
          </cell>
          <cell r="D289">
            <v>6</v>
          </cell>
        </row>
        <row r="290">
          <cell r="A290">
            <v>1946</v>
          </cell>
          <cell r="D290">
            <v>5.2</v>
          </cell>
        </row>
        <row r="291">
          <cell r="A291">
            <v>1947</v>
          </cell>
          <cell r="D291">
            <v>-2</v>
          </cell>
        </row>
        <row r="292">
          <cell r="A292">
            <v>1948</v>
          </cell>
          <cell r="D292">
            <v>3</v>
          </cell>
        </row>
        <row r="293">
          <cell r="A293">
            <v>1949</v>
          </cell>
          <cell r="D293">
            <v>2.9</v>
          </cell>
        </row>
        <row r="294">
          <cell r="A294">
            <v>1950</v>
          </cell>
          <cell r="D294">
            <v>5.3</v>
          </cell>
        </row>
        <row r="295">
          <cell r="A295">
            <v>1951</v>
          </cell>
          <cell r="D295">
            <v>3.9</v>
          </cell>
        </row>
        <row r="296">
          <cell r="A296">
            <v>1952</v>
          </cell>
          <cell r="D296">
            <v>1.2</v>
          </cell>
        </row>
        <row r="297">
          <cell r="A297">
            <v>1953</v>
          </cell>
          <cell r="D297">
            <v>1.5</v>
          </cell>
        </row>
        <row r="298">
          <cell r="A298">
            <v>1954</v>
          </cell>
          <cell r="D298">
            <v>-0.5</v>
          </cell>
        </row>
        <row r="299">
          <cell r="A299">
            <v>1955</v>
          </cell>
          <cell r="D299">
            <v>1.2</v>
          </cell>
        </row>
        <row r="300">
          <cell r="A300">
            <v>1956</v>
          </cell>
          <cell r="D300">
            <v>-4.4000000000000004</v>
          </cell>
        </row>
        <row r="301">
          <cell r="A301">
            <v>1957</v>
          </cell>
          <cell r="D301">
            <v>6.2</v>
          </cell>
        </row>
        <row r="302">
          <cell r="A302">
            <v>1958</v>
          </cell>
          <cell r="D302">
            <v>4.9000000000000004</v>
          </cell>
        </row>
        <row r="303">
          <cell r="A303">
            <v>1959</v>
          </cell>
          <cell r="D303">
            <v>0.8</v>
          </cell>
        </row>
        <row r="304">
          <cell r="A304">
            <v>1960</v>
          </cell>
          <cell r="D304">
            <v>3.4</v>
          </cell>
        </row>
        <row r="305">
          <cell r="A305">
            <v>1961</v>
          </cell>
          <cell r="D305">
            <v>6.6</v>
          </cell>
        </row>
        <row r="306">
          <cell r="A306">
            <v>1962</v>
          </cell>
          <cell r="D306">
            <v>2.2000000000000002</v>
          </cell>
        </row>
        <row r="307">
          <cell r="A307">
            <v>1963</v>
          </cell>
          <cell r="D307">
            <v>-3.4</v>
          </cell>
        </row>
        <row r="308">
          <cell r="A308">
            <v>1964</v>
          </cell>
          <cell r="D308">
            <v>4.0999999999999996</v>
          </cell>
        </row>
        <row r="309">
          <cell r="A309">
            <v>1965</v>
          </cell>
          <cell r="D309">
            <v>0.2</v>
          </cell>
        </row>
        <row r="310">
          <cell r="A310">
            <v>1966</v>
          </cell>
          <cell r="D310">
            <v>7.1</v>
          </cell>
        </row>
        <row r="311">
          <cell r="A311">
            <v>1967</v>
          </cell>
          <cell r="D311">
            <v>4.4000000000000004</v>
          </cell>
        </row>
        <row r="312">
          <cell r="A312">
            <v>1968</v>
          </cell>
          <cell r="D312">
            <v>3.1</v>
          </cell>
        </row>
        <row r="313">
          <cell r="A313">
            <v>1969</v>
          </cell>
          <cell r="D313">
            <v>0.4</v>
          </cell>
        </row>
        <row r="314">
          <cell r="A314">
            <v>1970</v>
          </cell>
          <cell r="D314">
            <v>2.5</v>
          </cell>
        </row>
        <row r="315">
          <cell r="A315">
            <v>1971</v>
          </cell>
          <cell r="D315">
            <v>2.8</v>
          </cell>
        </row>
        <row r="316">
          <cell r="A316">
            <v>1972</v>
          </cell>
          <cell r="D316">
            <v>4.4000000000000004</v>
          </cell>
        </row>
        <row r="317">
          <cell r="A317">
            <v>1973</v>
          </cell>
          <cell r="D317">
            <v>2.1</v>
          </cell>
        </row>
        <row r="318">
          <cell r="A318">
            <v>1974</v>
          </cell>
          <cell r="D318">
            <v>4.7</v>
          </cell>
        </row>
        <row r="319">
          <cell r="A319">
            <v>1975</v>
          </cell>
          <cell r="D319">
            <v>3.1</v>
          </cell>
        </row>
        <row r="320">
          <cell r="A320">
            <v>1976</v>
          </cell>
          <cell r="D320">
            <v>2.5</v>
          </cell>
        </row>
        <row r="321">
          <cell r="A321">
            <v>1977</v>
          </cell>
          <cell r="D321">
            <v>5.7</v>
          </cell>
        </row>
        <row r="322">
          <cell r="A322">
            <v>1978</v>
          </cell>
          <cell r="D322">
            <v>1.2</v>
          </cell>
        </row>
        <row r="323">
          <cell r="A323">
            <v>1979</v>
          </cell>
          <cell r="D323">
            <v>2.1</v>
          </cell>
        </row>
        <row r="324">
          <cell r="A324">
            <v>1980</v>
          </cell>
          <cell r="D324">
            <v>5.0999999999999996</v>
          </cell>
        </row>
        <row r="325">
          <cell r="A325">
            <v>1981</v>
          </cell>
          <cell r="D325">
            <v>1.1000000000000001</v>
          </cell>
        </row>
        <row r="326">
          <cell r="A326">
            <v>1982</v>
          </cell>
          <cell r="D326">
            <v>2.2999999999999998</v>
          </cell>
        </row>
        <row r="327">
          <cell r="A327">
            <v>1983</v>
          </cell>
          <cell r="D327">
            <v>0.7</v>
          </cell>
        </row>
        <row r="328">
          <cell r="A328">
            <v>1984</v>
          </cell>
          <cell r="D328">
            <v>1.9</v>
          </cell>
        </row>
        <row r="329">
          <cell r="A329">
            <v>1985</v>
          </cell>
          <cell r="D329">
            <v>0.4</v>
          </cell>
        </row>
        <row r="330">
          <cell r="A330">
            <v>1986</v>
          </cell>
          <cell r="D330">
            <v>-4.5</v>
          </cell>
        </row>
        <row r="331">
          <cell r="A331">
            <v>1987</v>
          </cell>
          <cell r="D331">
            <v>1.7</v>
          </cell>
        </row>
        <row r="332">
          <cell r="A332">
            <v>1988</v>
          </cell>
          <cell r="D332">
            <v>3.4</v>
          </cell>
        </row>
        <row r="333">
          <cell r="A333">
            <v>1989</v>
          </cell>
          <cell r="D333">
            <v>3.6</v>
          </cell>
        </row>
        <row r="334">
          <cell r="A334">
            <v>1990</v>
          </cell>
          <cell r="D334">
            <v>7.6</v>
          </cell>
        </row>
        <row r="335">
          <cell r="A335">
            <v>1991</v>
          </cell>
          <cell r="D335">
            <v>-0.7</v>
          </cell>
        </row>
        <row r="336">
          <cell r="A336">
            <v>1992</v>
          </cell>
          <cell r="D336">
            <v>3.7</v>
          </cell>
        </row>
        <row r="337">
          <cell r="A337">
            <v>1993</v>
          </cell>
          <cell r="D337">
            <v>0.8</v>
          </cell>
        </row>
        <row r="338">
          <cell r="A338">
            <v>1994</v>
          </cell>
          <cell r="D338">
            <v>3.1</v>
          </cell>
        </row>
        <row r="339">
          <cell r="A339">
            <v>1995</v>
          </cell>
          <cell r="D339">
            <v>6.8</v>
          </cell>
        </row>
        <row r="340">
          <cell r="A340">
            <v>1996</v>
          </cell>
          <cell r="D340">
            <v>1.2</v>
          </cell>
        </row>
        <row r="341">
          <cell r="A341">
            <v>1997</v>
          </cell>
          <cell r="D341">
            <v>5.9</v>
          </cell>
        </row>
        <row r="342">
          <cell r="A342">
            <v>1998</v>
          </cell>
          <cell r="D342">
            <v>3.8</v>
          </cell>
        </row>
        <row r="343">
          <cell r="A343">
            <v>1999</v>
          </cell>
          <cell r="D343">
            <v>2.8</v>
          </cell>
        </row>
        <row r="344">
          <cell r="A344">
            <v>2000</v>
          </cell>
          <cell r="D344">
            <v>5.7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1658</v>
          </cell>
          <cell r="C2">
            <v>95.91</v>
          </cell>
        </row>
        <row r="3">
          <cell r="A3">
            <v>1659</v>
          </cell>
          <cell r="C3">
            <v>91.99</v>
          </cell>
        </row>
        <row r="4">
          <cell r="A4">
            <v>1660</v>
          </cell>
          <cell r="C4">
            <v>83.01</v>
          </cell>
        </row>
        <row r="5">
          <cell r="A5">
            <v>1661</v>
          </cell>
          <cell r="C5">
            <v>82.9</v>
          </cell>
        </row>
        <row r="6">
          <cell r="A6">
            <v>1662</v>
          </cell>
          <cell r="C6">
            <v>68.900000000000006</v>
          </cell>
        </row>
        <row r="7">
          <cell r="A7">
            <v>1663</v>
          </cell>
          <cell r="C7">
            <v>83.03</v>
          </cell>
        </row>
        <row r="8">
          <cell r="A8">
            <v>1664</v>
          </cell>
          <cell r="C8">
            <v>78.08</v>
          </cell>
        </row>
        <row r="9">
          <cell r="A9">
            <v>1665</v>
          </cell>
          <cell r="C9">
            <v>117.43</v>
          </cell>
        </row>
        <row r="10">
          <cell r="A10">
            <v>1666</v>
          </cell>
          <cell r="C10">
            <v>63.79</v>
          </cell>
        </row>
        <row r="11">
          <cell r="A11">
            <v>1667</v>
          </cell>
          <cell r="C11">
            <v>92</v>
          </cell>
        </row>
        <row r="12">
          <cell r="A12">
            <v>1668</v>
          </cell>
          <cell r="C12">
            <v>94.51</v>
          </cell>
        </row>
        <row r="13">
          <cell r="A13">
            <v>1669</v>
          </cell>
          <cell r="C13">
            <v>91.99</v>
          </cell>
        </row>
        <row r="14">
          <cell r="A14">
            <v>1670</v>
          </cell>
          <cell r="C14">
            <v>95.57</v>
          </cell>
        </row>
        <row r="15">
          <cell r="A15">
            <v>1671</v>
          </cell>
          <cell r="C15">
            <v>95.61</v>
          </cell>
        </row>
        <row r="16">
          <cell r="A16">
            <v>1672</v>
          </cell>
          <cell r="C16">
            <v>51.17</v>
          </cell>
        </row>
        <row r="17">
          <cell r="A17">
            <v>1673</v>
          </cell>
          <cell r="C17">
            <v>77.73</v>
          </cell>
        </row>
        <row r="18">
          <cell r="A18">
            <v>1674</v>
          </cell>
          <cell r="C18">
            <v>83.07</v>
          </cell>
        </row>
        <row r="19">
          <cell r="A19">
            <v>1675</v>
          </cell>
          <cell r="C19">
            <v>65.58</v>
          </cell>
        </row>
        <row r="20">
          <cell r="A20">
            <v>1676</v>
          </cell>
          <cell r="C20">
            <v>63.12</v>
          </cell>
        </row>
        <row r="21">
          <cell r="A21">
            <v>1677</v>
          </cell>
          <cell r="C21">
            <v>94.08</v>
          </cell>
        </row>
        <row r="22">
          <cell r="A22">
            <v>1678</v>
          </cell>
          <cell r="C22">
            <v>77.84</v>
          </cell>
        </row>
        <row r="23">
          <cell r="A23">
            <v>1679</v>
          </cell>
          <cell r="C23">
            <v>97.94</v>
          </cell>
        </row>
        <row r="24">
          <cell r="A24">
            <v>1680</v>
          </cell>
          <cell r="C24">
            <v>65</v>
          </cell>
        </row>
        <row r="25">
          <cell r="A25">
            <v>1681</v>
          </cell>
          <cell r="C25">
            <v>58.95</v>
          </cell>
        </row>
        <row r="26">
          <cell r="A26">
            <v>1682</v>
          </cell>
          <cell r="C26">
            <v>98.4</v>
          </cell>
        </row>
        <row r="27">
          <cell r="A27">
            <v>1683</v>
          </cell>
          <cell r="C27">
            <v>97.74</v>
          </cell>
        </row>
        <row r="28">
          <cell r="A28">
            <v>1684</v>
          </cell>
          <cell r="C28">
            <v>51.73</v>
          </cell>
        </row>
        <row r="29">
          <cell r="A29">
            <v>1685</v>
          </cell>
          <cell r="C29">
            <v>64.540000000000006</v>
          </cell>
        </row>
        <row r="30">
          <cell r="A30">
            <v>1686</v>
          </cell>
          <cell r="C30">
            <v>47.85</v>
          </cell>
        </row>
        <row r="31">
          <cell r="A31">
            <v>1687</v>
          </cell>
          <cell r="C31">
            <v>91.47</v>
          </cell>
        </row>
        <row r="32">
          <cell r="A32">
            <v>1688</v>
          </cell>
          <cell r="C32">
            <v>40.68</v>
          </cell>
        </row>
        <row r="33">
          <cell r="A33">
            <v>1689</v>
          </cell>
          <cell r="C33">
            <v>68.63</v>
          </cell>
        </row>
        <row r="34">
          <cell r="A34">
            <v>1690</v>
          </cell>
          <cell r="C34">
            <v>122.74</v>
          </cell>
        </row>
        <row r="35">
          <cell r="A35">
            <v>1691</v>
          </cell>
          <cell r="C35">
            <v>20.51</v>
          </cell>
        </row>
        <row r="36">
          <cell r="A36">
            <v>1692</v>
          </cell>
          <cell r="C36">
            <v>50.54</v>
          </cell>
        </row>
        <row r="37">
          <cell r="A37">
            <v>1693</v>
          </cell>
          <cell r="C37">
            <v>102.79</v>
          </cell>
        </row>
        <row r="38">
          <cell r="A38">
            <v>1694</v>
          </cell>
          <cell r="C38">
            <v>85.44</v>
          </cell>
        </row>
        <row r="39">
          <cell r="A39">
            <v>1695</v>
          </cell>
          <cell r="C39">
            <v>76.42</v>
          </cell>
        </row>
        <row r="40">
          <cell r="A40">
            <v>1696</v>
          </cell>
          <cell r="C40">
            <v>60.17</v>
          </cell>
        </row>
        <row r="41">
          <cell r="A41">
            <v>1697</v>
          </cell>
          <cell r="C41">
            <v>43.3</v>
          </cell>
        </row>
        <row r="42">
          <cell r="A42">
            <v>1698</v>
          </cell>
          <cell r="C42">
            <v>78.58</v>
          </cell>
        </row>
        <row r="43">
          <cell r="A43">
            <v>1699</v>
          </cell>
          <cell r="C43">
            <v>52.93</v>
          </cell>
        </row>
        <row r="44">
          <cell r="A44">
            <v>1700</v>
          </cell>
          <cell r="C44">
            <v>82.02</v>
          </cell>
        </row>
        <row r="45">
          <cell r="A45">
            <v>1701</v>
          </cell>
          <cell r="C45">
            <v>81.569999999999993</v>
          </cell>
        </row>
        <row r="46">
          <cell r="A46">
            <v>1702</v>
          </cell>
          <cell r="C46">
            <v>71.27</v>
          </cell>
        </row>
        <row r="47">
          <cell r="A47">
            <v>1703</v>
          </cell>
          <cell r="C47">
            <v>77.349999999999994</v>
          </cell>
        </row>
        <row r="48">
          <cell r="A48">
            <v>1704</v>
          </cell>
          <cell r="C48">
            <v>57.35</v>
          </cell>
        </row>
        <row r="49">
          <cell r="A49">
            <v>1705</v>
          </cell>
          <cell r="C49">
            <v>45.43</v>
          </cell>
        </row>
        <row r="50">
          <cell r="A50">
            <v>1706</v>
          </cell>
          <cell r="C50">
            <v>21.3</v>
          </cell>
        </row>
        <row r="51">
          <cell r="A51">
            <v>1707</v>
          </cell>
          <cell r="C51">
            <v>47</v>
          </cell>
        </row>
        <row r="52">
          <cell r="A52">
            <v>1708</v>
          </cell>
          <cell r="C52">
            <v>81.06</v>
          </cell>
        </row>
        <row r="53">
          <cell r="A53">
            <v>1709</v>
          </cell>
          <cell r="C53">
            <v>101.38</v>
          </cell>
        </row>
        <row r="54">
          <cell r="A54">
            <v>1710</v>
          </cell>
          <cell r="C54">
            <v>53.7</v>
          </cell>
        </row>
        <row r="55">
          <cell r="A55">
            <v>1711</v>
          </cell>
          <cell r="C55">
            <v>82.43</v>
          </cell>
        </row>
        <row r="56">
          <cell r="A56">
            <v>1712</v>
          </cell>
          <cell r="C56">
            <v>106.8</v>
          </cell>
        </row>
        <row r="57">
          <cell r="A57">
            <v>1713</v>
          </cell>
          <cell r="C57">
            <v>119.11</v>
          </cell>
        </row>
        <row r="58">
          <cell r="A58">
            <v>1714</v>
          </cell>
          <cell r="C58">
            <v>62.03</v>
          </cell>
        </row>
        <row r="59">
          <cell r="A59">
            <v>1715</v>
          </cell>
          <cell r="C59">
            <v>80.53</v>
          </cell>
        </row>
        <row r="60">
          <cell r="A60">
            <v>1716</v>
          </cell>
          <cell r="C60">
            <v>132.66999999999999</v>
          </cell>
        </row>
        <row r="61">
          <cell r="A61">
            <v>1717</v>
          </cell>
          <cell r="C61">
            <v>52.5</v>
          </cell>
        </row>
        <row r="62">
          <cell r="A62">
            <v>1718</v>
          </cell>
          <cell r="C62">
            <v>64.400000000000006</v>
          </cell>
        </row>
        <row r="63">
          <cell r="A63">
            <v>1719</v>
          </cell>
          <cell r="C63">
            <v>90.69</v>
          </cell>
        </row>
        <row r="64">
          <cell r="A64">
            <v>1720</v>
          </cell>
          <cell r="C64">
            <v>123.34</v>
          </cell>
        </row>
        <row r="65">
          <cell r="A65">
            <v>1721</v>
          </cell>
          <cell r="C65">
            <v>102.4</v>
          </cell>
        </row>
        <row r="66">
          <cell r="A66">
            <v>1722</v>
          </cell>
          <cell r="C66">
            <v>69.84</v>
          </cell>
        </row>
        <row r="67">
          <cell r="A67">
            <v>1723</v>
          </cell>
          <cell r="C67">
            <v>100.84</v>
          </cell>
        </row>
        <row r="68">
          <cell r="A68">
            <v>1724</v>
          </cell>
          <cell r="C68">
            <v>44.86</v>
          </cell>
        </row>
        <row r="69">
          <cell r="A69">
            <v>1725</v>
          </cell>
          <cell r="C69">
            <v>105.14</v>
          </cell>
        </row>
        <row r="70">
          <cell r="A70">
            <v>1726</v>
          </cell>
          <cell r="C70">
            <v>138.19</v>
          </cell>
        </row>
        <row r="71">
          <cell r="A71">
            <v>1727</v>
          </cell>
          <cell r="C71">
            <v>118</v>
          </cell>
        </row>
        <row r="72">
          <cell r="A72">
            <v>1728</v>
          </cell>
          <cell r="C72">
            <v>126.65</v>
          </cell>
        </row>
        <row r="73">
          <cell r="A73">
            <v>1729</v>
          </cell>
          <cell r="C73">
            <v>121.62</v>
          </cell>
        </row>
        <row r="74">
          <cell r="A74">
            <v>1730</v>
          </cell>
          <cell r="C74">
            <v>86.11</v>
          </cell>
        </row>
        <row r="75">
          <cell r="A75">
            <v>1731</v>
          </cell>
          <cell r="C75">
            <v>98.7</v>
          </cell>
        </row>
        <row r="76">
          <cell r="A76">
            <v>1732</v>
          </cell>
          <cell r="C76">
            <v>93.18</v>
          </cell>
        </row>
        <row r="77">
          <cell r="A77">
            <v>1733</v>
          </cell>
          <cell r="C77">
            <v>92.24</v>
          </cell>
        </row>
        <row r="78">
          <cell r="A78">
            <v>1734</v>
          </cell>
          <cell r="C78">
            <v>107.35</v>
          </cell>
        </row>
        <row r="79">
          <cell r="A79">
            <v>1735</v>
          </cell>
          <cell r="C79">
            <v>124.96</v>
          </cell>
        </row>
        <row r="80">
          <cell r="A80">
            <v>1736</v>
          </cell>
          <cell r="C80">
            <v>53.68</v>
          </cell>
        </row>
        <row r="81">
          <cell r="A81">
            <v>1737</v>
          </cell>
          <cell r="C81">
            <v>82.47</v>
          </cell>
        </row>
        <row r="82">
          <cell r="A82">
            <v>1738</v>
          </cell>
          <cell r="C82">
            <v>50.96</v>
          </cell>
        </row>
        <row r="83">
          <cell r="A83">
            <v>1739</v>
          </cell>
          <cell r="C83">
            <v>84.4</v>
          </cell>
        </row>
        <row r="84">
          <cell r="A84">
            <v>1740</v>
          </cell>
          <cell r="C84">
            <v>22.5</v>
          </cell>
        </row>
        <row r="85">
          <cell r="A85">
            <v>1741</v>
          </cell>
          <cell r="C85">
            <v>78.61</v>
          </cell>
        </row>
        <row r="86">
          <cell r="A86">
            <v>1742</v>
          </cell>
          <cell r="C86">
            <v>59.11</v>
          </cell>
        </row>
        <row r="87">
          <cell r="A87">
            <v>1743</v>
          </cell>
          <cell r="C87">
            <v>29.89</v>
          </cell>
        </row>
        <row r="88">
          <cell r="A88">
            <v>1744</v>
          </cell>
          <cell r="C88">
            <v>14.03</v>
          </cell>
        </row>
        <row r="89">
          <cell r="A89">
            <v>1745</v>
          </cell>
          <cell r="C89">
            <v>44.36</v>
          </cell>
        </row>
        <row r="90">
          <cell r="A90">
            <v>1746</v>
          </cell>
          <cell r="C90">
            <v>50.28</v>
          </cell>
        </row>
        <row r="91">
          <cell r="A91">
            <v>1747</v>
          </cell>
          <cell r="C91">
            <v>59.79</v>
          </cell>
        </row>
        <row r="92">
          <cell r="A92">
            <v>1748</v>
          </cell>
          <cell r="C92">
            <v>45.1</v>
          </cell>
        </row>
        <row r="93">
          <cell r="A93">
            <v>1749</v>
          </cell>
          <cell r="C93">
            <v>109.52</v>
          </cell>
        </row>
        <row r="94">
          <cell r="A94">
            <v>1750</v>
          </cell>
          <cell r="C94">
            <v>33.99</v>
          </cell>
        </row>
        <row r="95">
          <cell r="A95">
            <v>1751</v>
          </cell>
          <cell r="C95">
            <v>82.49</v>
          </cell>
        </row>
        <row r="96">
          <cell r="A96">
            <v>1752</v>
          </cell>
          <cell r="C96">
            <v>80.95</v>
          </cell>
        </row>
        <row r="97">
          <cell r="A97">
            <v>1753</v>
          </cell>
          <cell r="C97">
            <v>29.3</v>
          </cell>
        </row>
        <row r="98">
          <cell r="A98">
            <v>1754</v>
          </cell>
          <cell r="C98">
            <v>46.49</v>
          </cell>
        </row>
        <row r="99">
          <cell r="A99">
            <v>1755</v>
          </cell>
          <cell r="C99">
            <v>18.829999999999998</v>
          </cell>
        </row>
        <row r="100">
          <cell r="A100">
            <v>1756</v>
          </cell>
          <cell r="C100">
            <v>99.01</v>
          </cell>
        </row>
        <row r="101">
          <cell r="A101">
            <v>1757</v>
          </cell>
          <cell r="C101">
            <v>55.01</v>
          </cell>
        </row>
        <row r="102">
          <cell r="A102">
            <v>1758</v>
          </cell>
          <cell r="C102">
            <v>63.69</v>
          </cell>
        </row>
        <row r="103">
          <cell r="A103">
            <v>1759</v>
          </cell>
          <cell r="C103">
            <v>71.92</v>
          </cell>
        </row>
        <row r="104">
          <cell r="A104">
            <v>1760</v>
          </cell>
          <cell r="C104">
            <v>69.569999999999993</v>
          </cell>
        </row>
        <row r="105">
          <cell r="A105">
            <v>1761</v>
          </cell>
          <cell r="C105">
            <v>28.87</v>
          </cell>
        </row>
        <row r="106">
          <cell r="A106">
            <v>1762</v>
          </cell>
          <cell r="C106">
            <v>93.91</v>
          </cell>
        </row>
        <row r="107">
          <cell r="A107">
            <v>1763</v>
          </cell>
          <cell r="C107">
            <v>14.39</v>
          </cell>
        </row>
        <row r="108">
          <cell r="A108">
            <v>1764</v>
          </cell>
          <cell r="C108">
            <v>140.56</v>
          </cell>
        </row>
        <row r="109">
          <cell r="A109">
            <v>1765</v>
          </cell>
          <cell r="C109">
            <v>53.62</v>
          </cell>
        </row>
        <row r="110">
          <cell r="A110">
            <v>1766</v>
          </cell>
          <cell r="C110">
            <v>21.8</v>
          </cell>
        </row>
        <row r="111">
          <cell r="A111">
            <v>1767</v>
          </cell>
          <cell r="C111">
            <v>91.82</v>
          </cell>
        </row>
        <row r="112">
          <cell r="A112">
            <v>1768</v>
          </cell>
          <cell r="C112">
            <v>45.33</v>
          </cell>
        </row>
        <row r="113">
          <cell r="A113">
            <v>1769</v>
          </cell>
          <cell r="C113">
            <v>47.06</v>
          </cell>
        </row>
        <row r="114">
          <cell r="A114">
            <v>1770</v>
          </cell>
          <cell r="C114">
            <v>62.41</v>
          </cell>
        </row>
        <row r="115">
          <cell r="A115">
            <v>1771</v>
          </cell>
          <cell r="C115">
            <v>82.23</v>
          </cell>
        </row>
        <row r="116">
          <cell r="A116">
            <v>1772</v>
          </cell>
          <cell r="C116">
            <v>90.61</v>
          </cell>
        </row>
        <row r="117">
          <cell r="A117">
            <v>1773</v>
          </cell>
          <cell r="C117">
            <v>97.66</v>
          </cell>
        </row>
        <row r="118">
          <cell r="A118">
            <v>1774</v>
          </cell>
          <cell r="C118">
            <v>92.2</v>
          </cell>
        </row>
        <row r="119">
          <cell r="A119">
            <v>1775</v>
          </cell>
          <cell r="C119">
            <v>65.23</v>
          </cell>
        </row>
        <row r="120">
          <cell r="A120">
            <v>1776</v>
          </cell>
          <cell r="C120">
            <v>49.83</v>
          </cell>
        </row>
        <row r="121">
          <cell r="A121">
            <v>1777</v>
          </cell>
          <cell r="C121">
            <v>58.39</v>
          </cell>
        </row>
        <row r="122">
          <cell r="A122">
            <v>1778</v>
          </cell>
          <cell r="C122">
            <v>64.44</v>
          </cell>
        </row>
        <row r="123">
          <cell r="A123">
            <v>1779</v>
          </cell>
          <cell r="C123">
            <v>12.26</v>
          </cell>
        </row>
        <row r="124">
          <cell r="A124">
            <v>1780</v>
          </cell>
          <cell r="C124">
            <v>66.540000000000006</v>
          </cell>
        </row>
        <row r="125">
          <cell r="A125">
            <v>1781</v>
          </cell>
          <cell r="C125">
            <v>84.6</v>
          </cell>
        </row>
        <row r="126">
          <cell r="A126">
            <v>1782</v>
          </cell>
          <cell r="C126">
            <v>91.74</v>
          </cell>
        </row>
        <row r="127">
          <cell r="A127">
            <v>1783</v>
          </cell>
          <cell r="C127">
            <v>124.2</v>
          </cell>
        </row>
        <row r="128">
          <cell r="A128">
            <v>1784</v>
          </cell>
          <cell r="C128">
            <v>91.08</v>
          </cell>
        </row>
        <row r="129">
          <cell r="A129">
            <v>1785</v>
          </cell>
          <cell r="C129">
            <v>44.29</v>
          </cell>
        </row>
        <row r="130">
          <cell r="A130">
            <v>1786</v>
          </cell>
          <cell r="C130">
            <v>72.31</v>
          </cell>
        </row>
        <row r="131">
          <cell r="A131">
            <v>1787</v>
          </cell>
          <cell r="C131">
            <v>17.920000000000002</v>
          </cell>
        </row>
        <row r="132">
          <cell r="A132">
            <v>1788</v>
          </cell>
          <cell r="C132">
            <v>67.23</v>
          </cell>
        </row>
        <row r="133">
          <cell r="A133">
            <v>1789</v>
          </cell>
          <cell r="C133">
            <v>90.12</v>
          </cell>
        </row>
        <row r="134">
          <cell r="A134">
            <v>1790</v>
          </cell>
          <cell r="C134">
            <v>113.52</v>
          </cell>
        </row>
        <row r="135">
          <cell r="A135">
            <v>1791</v>
          </cell>
          <cell r="C135">
            <v>134.80000000000001</v>
          </cell>
        </row>
        <row r="136">
          <cell r="A136">
            <v>1792</v>
          </cell>
          <cell r="C136">
            <v>72.75</v>
          </cell>
        </row>
        <row r="137">
          <cell r="A137">
            <v>1793</v>
          </cell>
          <cell r="C137">
            <v>69.17</v>
          </cell>
        </row>
        <row r="138">
          <cell r="A138">
            <v>1794</v>
          </cell>
          <cell r="C138">
            <v>38.590000000000003</v>
          </cell>
        </row>
        <row r="139">
          <cell r="A139">
            <v>1795</v>
          </cell>
          <cell r="C139">
            <v>27.61</v>
          </cell>
        </row>
        <row r="140">
          <cell r="A140">
            <v>1796</v>
          </cell>
          <cell r="C140">
            <v>57.54</v>
          </cell>
        </row>
        <row r="141">
          <cell r="A141">
            <v>1797</v>
          </cell>
          <cell r="C141">
            <v>59.84</v>
          </cell>
        </row>
        <row r="142">
          <cell r="A142">
            <v>1798</v>
          </cell>
          <cell r="C142">
            <v>72.52</v>
          </cell>
        </row>
        <row r="143">
          <cell r="A143">
            <v>1799</v>
          </cell>
          <cell r="C143">
            <v>44.31</v>
          </cell>
        </row>
        <row r="144">
          <cell r="A144">
            <v>1800</v>
          </cell>
          <cell r="C144">
            <v>76.11</v>
          </cell>
        </row>
        <row r="145">
          <cell r="A145">
            <v>1801</v>
          </cell>
          <cell r="C145">
            <v>74.14</v>
          </cell>
        </row>
        <row r="146">
          <cell r="A146">
            <v>1802</v>
          </cell>
          <cell r="C146">
            <v>55.27</v>
          </cell>
        </row>
        <row r="147">
          <cell r="A147">
            <v>1803</v>
          </cell>
          <cell r="C147">
            <v>23.36</v>
          </cell>
        </row>
        <row r="148">
          <cell r="A148">
            <v>1804</v>
          </cell>
          <cell r="C148">
            <v>103.8</v>
          </cell>
        </row>
        <row r="149">
          <cell r="A149">
            <v>1805</v>
          </cell>
          <cell r="C149">
            <v>75.48</v>
          </cell>
        </row>
        <row r="150">
          <cell r="A150">
            <v>1806</v>
          </cell>
          <cell r="C150">
            <v>138.77000000000001</v>
          </cell>
        </row>
        <row r="151">
          <cell r="A151">
            <v>1807</v>
          </cell>
          <cell r="C151">
            <v>50.35</v>
          </cell>
        </row>
        <row r="152">
          <cell r="A152">
            <v>1808</v>
          </cell>
          <cell r="C152">
            <v>112.5</v>
          </cell>
        </row>
        <row r="153">
          <cell r="A153">
            <v>1809</v>
          </cell>
          <cell r="C153">
            <v>128.15</v>
          </cell>
        </row>
        <row r="154">
          <cell r="A154">
            <v>1810</v>
          </cell>
          <cell r="C154">
            <v>15.88</v>
          </cell>
        </row>
        <row r="155">
          <cell r="A155">
            <v>1811</v>
          </cell>
          <cell r="C155">
            <v>62.37</v>
          </cell>
        </row>
        <row r="156">
          <cell r="A156">
            <v>1812</v>
          </cell>
          <cell r="C156">
            <v>50.64</v>
          </cell>
        </row>
        <row r="157">
          <cell r="A157">
            <v>1813</v>
          </cell>
          <cell r="C157">
            <v>28.43</v>
          </cell>
        </row>
        <row r="158">
          <cell r="A158">
            <v>1814</v>
          </cell>
          <cell r="C158">
            <v>112.18</v>
          </cell>
        </row>
        <row r="159">
          <cell r="A159">
            <v>1815</v>
          </cell>
          <cell r="C159">
            <v>45.93</v>
          </cell>
        </row>
        <row r="160">
          <cell r="A160">
            <v>1816</v>
          </cell>
          <cell r="C160">
            <v>82.91</v>
          </cell>
        </row>
        <row r="161">
          <cell r="A161">
            <v>1817</v>
          </cell>
          <cell r="C161">
            <v>73.72</v>
          </cell>
        </row>
        <row r="162">
          <cell r="A162">
            <v>1818</v>
          </cell>
          <cell r="C162">
            <v>64.98</v>
          </cell>
        </row>
        <row r="163">
          <cell r="A163">
            <v>1819</v>
          </cell>
          <cell r="C163">
            <v>60.42</v>
          </cell>
        </row>
        <row r="164">
          <cell r="A164">
            <v>1820</v>
          </cell>
          <cell r="C164">
            <v>70.48</v>
          </cell>
        </row>
        <row r="165">
          <cell r="A165">
            <v>1821</v>
          </cell>
          <cell r="C165">
            <v>84.25</v>
          </cell>
        </row>
        <row r="166">
          <cell r="A166">
            <v>1822</v>
          </cell>
          <cell r="C166">
            <v>79.75</v>
          </cell>
        </row>
        <row r="167">
          <cell r="A167">
            <v>1823</v>
          </cell>
          <cell r="C167">
            <v>86.94</v>
          </cell>
        </row>
        <row r="168">
          <cell r="A168">
            <v>1824</v>
          </cell>
          <cell r="C168">
            <v>55.46</v>
          </cell>
        </row>
        <row r="169">
          <cell r="A169">
            <v>1825</v>
          </cell>
          <cell r="C169">
            <v>56.03</v>
          </cell>
        </row>
        <row r="170">
          <cell r="A170">
            <v>1826</v>
          </cell>
          <cell r="C170">
            <v>25.07</v>
          </cell>
        </row>
        <row r="171">
          <cell r="A171">
            <v>1827</v>
          </cell>
          <cell r="C171">
            <v>104.38</v>
          </cell>
        </row>
        <row r="172">
          <cell r="A172">
            <v>1828</v>
          </cell>
          <cell r="C172">
            <v>69.59</v>
          </cell>
        </row>
        <row r="173">
          <cell r="A173">
            <v>1829</v>
          </cell>
          <cell r="C173">
            <v>81.09</v>
          </cell>
        </row>
        <row r="174">
          <cell r="A174">
            <v>1830</v>
          </cell>
          <cell r="C174">
            <v>35.49</v>
          </cell>
        </row>
        <row r="175">
          <cell r="A175">
            <v>1831</v>
          </cell>
          <cell r="C175">
            <v>55.25</v>
          </cell>
        </row>
        <row r="176">
          <cell r="A176">
            <v>1832</v>
          </cell>
          <cell r="C176">
            <v>55.27</v>
          </cell>
        </row>
        <row r="177">
          <cell r="A177">
            <v>1833</v>
          </cell>
          <cell r="C177">
            <v>21.17</v>
          </cell>
        </row>
        <row r="178">
          <cell r="A178">
            <v>1834</v>
          </cell>
          <cell r="C178">
            <v>123.86</v>
          </cell>
        </row>
        <row r="179">
          <cell r="A179">
            <v>1835</v>
          </cell>
          <cell r="C179">
            <v>67.78</v>
          </cell>
        </row>
        <row r="180">
          <cell r="A180">
            <v>1836</v>
          </cell>
          <cell r="C180">
            <v>105.88</v>
          </cell>
        </row>
        <row r="181">
          <cell r="A181">
            <v>1837</v>
          </cell>
          <cell r="C181">
            <v>54.22</v>
          </cell>
        </row>
        <row r="182">
          <cell r="A182">
            <v>1838</v>
          </cell>
          <cell r="C182">
            <v>49.86</v>
          </cell>
        </row>
        <row r="183">
          <cell r="A183">
            <v>1839</v>
          </cell>
          <cell r="C183">
            <v>126.25</v>
          </cell>
        </row>
        <row r="184">
          <cell r="A184">
            <v>1840</v>
          </cell>
          <cell r="C184">
            <v>98.77</v>
          </cell>
        </row>
        <row r="185">
          <cell r="A185">
            <v>1841</v>
          </cell>
          <cell r="C185">
            <v>97.62</v>
          </cell>
        </row>
        <row r="186">
          <cell r="A186">
            <v>1842</v>
          </cell>
          <cell r="C186">
            <v>45.39</v>
          </cell>
        </row>
        <row r="187">
          <cell r="A187">
            <v>1843</v>
          </cell>
          <cell r="C187">
            <v>132.02000000000001</v>
          </cell>
        </row>
        <row r="188">
          <cell r="A188">
            <v>1844</v>
          </cell>
          <cell r="C188">
            <v>87.71</v>
          </cell>
        </row>
        <row r="189">
          <cell r="A189">
            <v>1845</v>
          </cell>
          <cell r="C189">
            <v>51.34</v>
          </cell>
        </row>
        <row r="190">
          <cell r="A190">
            <v>1846</v>
          </cell>
          <cell r="C190">
            <v>107.03</v>
          </cell>
        </row>
        <row r="191">
          <cell r="A191">
            <v>1847</v>
          </cell>
          <cell r="C191">
            <v>67.48</v>
          </cell>
        </row>
        <row r="192">
          <cell r="A192">
            <v>1848</v>
          </cell>
          <cell r="C192">
            <v>29.55</v>
          </cell>
        </row>
        <row r="193">
          <cell r="A193">
            <v>1849</v>
          </cell>
          <cell r="C193">
            <v>101.82</v>
          </cell>
        </row>
        <row r="194">
          <cell r="A194">
            <v>1850</v>
          </cell>
          <cell r="C194">
            <v>68.510000000000005</v>
          </cell>
        </row>
        <row r="195">
          <cell r="A195">
            <v>1851</v>
          </cell>
          <cell r="C195">
            <v>44.15</v>
          </cell>
        </row>
        <row r="196">
          <cell r="A196">
            <v>1852</v>
          </cell>
          <cell r="C196">
            <v>74.319999999999993</v>
          </cell>
        </row>
        <row r="197">
          <cell r="A197">
            <v>1853</v>
          </cell>
          <cell r="C197">
            <v>95.07</v>
          </cell>
        </row>
        <row r="198">
          <cell r="A198">
            <v>1854</v>
          </cell>
          <cell r="C198">
            <v>61.07</v>
          </cell>
        </row>
        <row r="199">
          <cell r="A199">
            <v>1855</v>
          </cell>
          <cell r="C199">
            <v>60.29</v>
          </cell>
        </row>
        <row r="200">
          <cell r="A200">
            <v>1856</v>
          </cell>
          <cell r="C200">
            <v>105.49</v>
          </cell>
        </row>
        <row r="201">
          <cell r="A201">
            <v>1857</v>
          </cell>
          <cell r="C201">
            <v>53.43</v>
          </cell>
        </row>
        <row r="202">
          <cell r="A202">
            <v>1858</v>
          </cell>
          <cell r="C202">
            <v>32.9</v>
          </cell>
        </row>
        <row r="203">
          <cell r="A203">
            <v>1859</v>
          </cell>
          <cell r="C203">
            <v>43.87</v>
          </cell>
        </row>
        <row r="204">
          <cell r="A204">
            <v>1860</v>
          </cell>
          <cell r="C204">
            <v>120.17</v>
          </cell>
        </row>
        <row r="205">
          <cell r="A205">
            <v>1861</v>
          </cell>
          <cell r="C205">
            <v>27.52</v>
          </cell>
        </row>
        <row r="206">
          <cell r="A206">
            <v>1862</v>
          </cell>
          <cell r="C206">
            <v>109.99</v>
          </cell>
        </row>
        <row r="207">
          <cell r="A207">
            <v>1863</v>
          </cell>
          <cell r="C207">
            <v>79.459999999999994</v>
          </cell>
        </row>
        <row r="208">
          <cell r="A208">
            <v>1864</v>
          </cell>
          <cell r="C208">
            <v>34.869999999999997</v>
          </cell>
        </row>
        <row r="209">
          <cell r="A209">
            <v>1865</v>
          </cell>
          <cell r="C209">
            <v>97.2</v>
          </cell>
        </row>
        <row r="210">
          <cell r="A210">
            <v>1866</v>
          </cell>
          <cell r="C210">
            <v>79.69</v>
          </cell>
        </row>
        <row r="211">
          <cell r="A211">
            <v>1867</v>
          </cell>
          <cell r="C211">
            <v>155.1</v>
          </cell>
        </row>
        <row r="212">
          <cell r="A212">
            <v>1868</v>
          </cell>
          <cell r="C212">
            <v>71.09</v>
          </cell>
        </row>
        <row r="213">
          <cell r="A213">
            <v>1869</v>
          </cell>
          <cell r="C213">
            <v>41.76</v>
          </cell>
        </row>
        <row r="214">
          <cell r="A214">
            <v>1870</v>
          </cell>
          <cell r="C214">
            <v>39.130000000000003</v>
          </cell>
        </row>
        <row r="215">
          <cell r="A215">
            <v>1871</v>
          </cell>
          <cell r="C215">
            <v>54.85</v>
          </cell>
        </row>
        <row r="216">
          <cell r="A216">
            <v>1872</v>
          </cell>
          <cell r="C216">
            <v>53.51</v>
          </cell>
        </row>
        <row r="217">
          <cell r="A217">
            <v>1873</v>
          </cell>
          <cell r="C217">
            <v>58.85</v>
          </cell>
        </row>
        <row r="218">
          <cell r="A218">
            <v>1874</v>
          </cell>
          <cell r="C218">
            <v>33.53</v>
          </cell>
        </row>
        <row r="219">
          <cell r="A219">
            <v>1875</v>
          </cell>
          <cell r="C219">
            <v>111.31</v>
          </cell>
        </row>
        <row r="220">
          <cell r="A220">
            <v>1876</v>
          </cell>
          <cell r="C220">
            <v>29.32</v>
          </cell>
        </row>
        <row r="221">
          <cell r="A221">
            <v>1877</v>
          </cell>
          <cell r="C221">
            <v>75.790000000000006</v>
          </cell>
        </row>
        <row r="222">
          <cell r="A222">
            <v>1878</v>
          </cell>
          <cell r="C222">
            <v>84.55</v>
          </cell>
        </row>
        <row r="223">
          <cell r="A223">
            <v>1879</v>
          </cell>
          <cell r="C223">
            <v>70.59</v>
          </cell>
        </row>
        <row r="224">
          <cell r="A224">
            <v>1880</v>
          </cell>
          <cell r="C224">
            <v>37.18</v>
          </cell>
        </row>
        <row r="225">
          <cell r="A225">
            <v>1881</v>
          </cell>
          <cell r="C225">
            <v>64.33</v>
          </cell>
        </row>
        <row r="226">
          <cell r="A226">
            <v>1882</v>
          </cell>
          <cell r="C226">
            <v>28.42</v>
          </cell>
        </row>
        <row r="227">
          <cell r="A227">
            <v>1883</v>
          </cell>
          <cell r="C227">
            <v>45.38</v>
          </cell>
        </row>
        <row r="228">
          <cell r="A228">
            <v>1884</v>
          </cell>
          <cell r="C228">
            <v>61.44</v>
          </cell>
        </row>
        <row r="229">
          <cell r="A229">
            <v>1885</v>
          </cell>
          <cell r="C229">
            <v>20.68</v>
          </cell>
        </row>
        <row r="230">
          <cell r="A230">
            <v>1886</v>
          </cell>
          <cell r="C230">
            <v>70.260000000000005</v>
          </cell>
        </row>
        <row r="231">
          <cell r="A231">
            <v>1887</v>
          </cell>
          <cell r="C231">
            <v>17.29</v>
          </cell>
        </row>
        <row r="232">
          <cell r="A232">
            <v>1888</v>
          </cell>
          <cell r="C232">
            <v>35.06</v>
          </cell>
        </row>
        <row r="233">
          <cell r="A233">
            <v>1889</v>
          </cell>
          <cell r="C233">
            <v>22.35</v>
          </cell>
        </row>
        <row r="234">
          <cell r="A234">
            <v>1890</v>
          </cell>
          <cell r="C234">
            <v>91.66</v>
          </cell>
        </row>
        <row r="235">
          <cell r="A235">
            <v>1891</v>
          </cell>
          <cell r="C235">
            <v>43.31</v>
          </cell>
        </row>
        <row r="236">
          <cell r="A236">
            <v>1892</v>
          </cell>
          <cell r="C236">
            <v>83.54</v>
          </cell>
        </row>
        <row r="237">
          <cell r="A237">
            <v>1893</v>
          </cell>
          <cell r="C237">
            <v>53.38</v>
          </cell>
        </row>
        <row r="238">
          <cell r="A238">
            <v>1894</v>
          </cell>
          <cell r="C238">
            <v>44.01</v>
          </cell>
        </row>
        <row r="239">
          <cell r="A239">
            <v>1895</v>
          </cell>
          <cell r="C239">
            <v>107.82</v>
          </cell>
        </row>
        <row r="240">
          <cell r="A240">
            <v>1896</v>
          </cell>
          <cell r="C240">
            <v>23.14</v>
          </cell>
        </row>
        <row r="241">
          <cell r="A241">
            <v>1897</v>
          </cell>
          <cell r="C241">
            <v>44.01</v>
          </cell>
        </row>
        <row r="242">
          <cell r="A242">
            <v>1898</v>
          </cell>
          <cell r="C242">
            <v>18.36</v>
          </cell>
        </row>
        <row r="243">
          <cell r="A243">
            <v>1899</v>
          </cell>
          <cell r="C243">
            <v>120.75</v>
          </cell>
        </row>
        <row r="244">
          <cell r="A244">
            <v>1900</v>
          </cell>
          <cell r="C244">
            <v>160.88999999999999</v>
          </cell>
        </row>
        <row r="245">
          <cell r="A245">
            <v>1901</v>
          </cell>
          <cell r="C245">
            <v>45.2</v>
          </cell>
        </row>
        <row r="246">
          <cell r="A246">
            <v>1902</v>
          </cell>
          <cell r="C246">
            <v>62.4</v>
          </cell>
        </row>
        <row r="247">
          <cell r="A247">
            <v>1903</v>
          </cell>
          <cell r="C247">
            <v>65.5</v>
          </cell>
        </row>
        <row r="248">
          <cell r="A248">
            <v>1904</v>
          </cell>
          <cell r="C248">
            <v>58.7</v>
          </cell>
        </row>
        <row r="249">
          <cell r="A249">
            <v>1905</v>
          </cell>
          <cell r="C249">
            <v>62.7</v>
          </cell>
        </row>
        <row r="250">
          <cell r="A250">
            <v>1906</v>
          </cell>
          <cell r="C250">
            <v>96.8</v>
          </cell>
        </row>
        <row r="251">
          <cell r="A251">
            <v>1907</v>
          </cell>
          <cell r="C251">
            <v>46.9</v>
          </cell>
        </row>
        <row r="252">
          <cell r="A252">
            <v>1908</v>
          </cell>
          <cell r="C252">
            <v>53.2</v>
          </cell>
        </row>
        <row r="253">
          <cell r="A253">
            <v>1909</v>
          </cell>
          <cell r="C253">
            <v>41.3</v>
          </cell>
        </row>
        <row r="254">
          <cell r="A254">
            <v>1910</v>
          </cell>
          <cell r="C254">
            <v>118.9</v>
          </cell>
        </row>
        <row r="255">
          <cell r="A255">
            <v>1911</v>
          </cell>
          <cell r="C255">
            <v>17.8</v>
          </cell>
        </row>
        <row r="256">
          <cell r="A256">
            <v>1912</v>
          </cell>
          <cell r="C256">
            <v>88.9</v>
          </cell>
        </row>
        <row r="257">
          <cell r="A257">
            <v>1913</v>
          </cell>
          <cell r="C257">
            <v>94.5</v>
          </cell>
        </row>
        <row r="258">
          <cell r="A258">
            <v>1914</v>
          </cell>
          <cell r="C258">
            <v>58.7</v>
          </cell>
        </row>
        <row r="259">
          <cell r="A259">
            <v>1915</v>
          </cell>
          <cell r="C259">
            <v>139.30000000000001</v>
          </cell>
        </row>
        <row r="260">
          <cell r="A260">
            <v>1916</v>
          </cell>
          <cell r="C260">
            <v>54.5</v>
          </cell>
        </row>
        <row r="261">
          <cell r="A261">
            <v>1917</v>
          </cell>
          <cell r="C261">
            <v>58.6</v>
          </cell>
        </row>
        <row r="262">
          <cell r="A262">
            <v>1918</v>
          </cell>
          <cell r="C262">
            <v>78.2</v>
          </cell>
        </row>
        <row r="263">
          <cell r="A263">
            <v>1919</v>
          </cell>
          <cell r="C263">
            <v>64.099999999999994</v>
          </cell>
        </row>
        <row r="264">
          <cell r="A264">
            <v>1920</v>
          </cell>
          <cell r="C264">
            <v>128.6</v>
          </cell>
        </row>
        <row r="265">
          <cell r="A265">
            <v>1921</v>
          </cell>
          <cell r="C265">
            <v>76.099999999999994</v>
          </cell>
        </row>
        <row r="266">
          <cell r="A266">
            <v>1922</v>
          </cell>
          <cell r="C266">
            <v>78.900000000000006</v>
          </cell>
        </row>
        <row r="267">
          <cell r="A267">
            <v>1923</v>
          </cell>
          <cell r="C267">
            <v>52.3</v>
          </cell>
        </row>
        <row r="268">
          <cell r="A268">
            <v>1924</v>
          </cell>
          <cell r="C268">
            <v>53.8</v>
          </cell>
        </row>
        <row r="269">
          <cell r="A269">
            <v>1925</v>
          </cell>
          <cell r="C269">
            <v>73</v>
          </cell>
        </row>
        <row r="270">
          <cell r="A270">
            <v>1926</v>
          </cell>
          <cell r="C270">
            <v>66.2</v>
          </cell>
        </row>
        <row r="271">
          <cell r="A271">
            <v>1927</v>
          </cell>
          <cell r="C271">
            <v>86.7</v>
          </cell>
        </row>
        <row r="272">
          <cell r="A272">
            <v>1928</v>
          </cell>
          <cell r="C272">
            <v>62</v>
          </cell>
        </row>
        <row r="273">
          <cell r="A273">
            <v>1929</v>
          </cell>
          <cell r="C273">
            <v>16.899999999999999</v>
          </cell>
        </row>
        <row r="274">
          <cell r="A274">
            <v>1930</v>
          </cell>
          <cell r="C274">
            <v>76.8</v>
          </cell>
        </row>
        <row r="275">
          <cell r="A275">
            <v>1931</v>
          </cell>
          <cell r="C275">
            <v>121.7</v>
          </cell>
        </row>
        <row r="276">
          <cell r="A276">
            <v>1932</v>
          </cell>
          <cell r="C276">
            <v>57.6</v>
          </cell>
        </row>
        <row r="277">
          <cell r="A277">
            <v>1933</v>
          </cell>
          <cell r="C277">
            <v>25.2</v>
          </cell>
        </row>
        <row r="278">
          <cell r="A278">
            <v>1934</v>
          </cell>
          <cell r="C278">
            <v>77.2</v>
          </cell>
        </row>
        <row r="279">
          <cell r="A279">
            <v>1935</v>
          </cell>
          <cell r="C279">
            <v>61.3</v>
          </cell>
        </row>
        <row r="280">
          <cell r="A280">
            <v>1936</v>
          </cell>
          <cell r="C280">
            <v>129.19999999999999</v>
          </cell>
        </row>
        <row r="281">
          <cell r="A281">
            <v>1937</v>
          </cell>
          <cell r="C281">
            <v>98.9</v>
          </cell>
        </row>
        <row r="282">
          <cell r="A282">
            <v>1938</v>
          </cell>
          <cell r="C282">
            <v>139.19999999999999</v>
          </cell>
        </row>
        <row r="283">
          <cell r="A283">
            <v>1939</v>
          </cell>
          <cell r="C283">
            <v>106.9</v>
          </cell>
        </row>
        <row r="284">
          <cell r="A284">
            <v>1940</v>
          </cell>
          <cell r="C284">
            <v>66.3</v>
          </cell>
        </row>
        <row r="285">
          <cell r="A285">
            <v>1941</v>
          </cell>
          <cell r="C285">
            <v>106.1</v>
          </cell>
        </row>
        <row r="286">
          <cell r="A286">
            <v>1942</v>
          </cell>
          <cell r="C286">
            <v>73.900000000000006</v>
          </cell>
        </row>
        <row r="287">
          <cell r="A287">
            <v>1943</v>
          </cell>
          <cell r="C287">
            <v>86.3</v>
          </cell>
        </row>
        <row r="288">
          <cell r="A288">
            <v>1944</v>
          </cell>
          <cell r="C288">
            <v>75.900000000000006</v>
          </cell>
        </row>
        <row r="289">
          <cell r="A289">
            <v>1945</v>
          </cell>
          <cell r="C289">
            <v>85.5</v>
          </cell>
        </row>
        <row r="290">
          <cell r="A290">
            <v>1946</v>
          </cell>
          <cell r="C290">
            <v>64.8</v>
          </cell>
        </row>
        <row r="291">
          <cell r="A291">
            <v>1947</v>
          </cell>
          <cell r="C291">
            <v>38.799999999999997</v>
          </cell>
        </row>
        <row r="292">
          <cell r="A292">
            <v>1948</v>
          </cell>
          <cell r="C292">
            <v>177.8</v>
          </cell>
        </row>
        <row r="293">
          <cell r="A293">
            <v>1949</v>
          </cell>
          <cell r="C293">
            <v>44.3</v>
          </cell>
        </row>
        <row r="294">
          <cell r="A294">
            <v>1950</v>
          </cell>
          <cell r="C294">
            <v>36.6</v>
          </cell>
        </row>
        <row r="295">
          <cell r="A295">
            <v>1951</v>
          </cell>
          <cell r="C295">
            <v>65.099999999999994</v>
          </cell>
        </row>
        <row r="296">
          <cell r="A296">
            <v>1952</v>
          </cell>
          <cell r="C296">
            <v>125.9</v>
          </cell>
        </row>
        <row r="297">
          <cell r="A297">
            <v>1953</v>
          </cell>
          <cell r="C297">
            <v>12.5</v>
          </cell>
        </row>
        <row r="298">
          <cell r="A298">
            <v>1954</v>
          </cell>
          <cell r="C298">
            <v>67.3</v>
          </cell>
        </row>
        <row r="299">
          <cell r="A299">
            <v>1955</v>
          </cell>
          <cell r="C299">
            <v>120.7</v>
          </cell>
        </row>
        <row r="300">
          <cell r="A300">
            <v>1956</v>
          </cell>
          <cell r="C300">
            <v>90</v>
          </cell>
        </row>
        <row r="301">
          <cell r="A301">
            <v>1957</v>
          </cell>
          <cell r="C301">
            <v>42.9</v>
          </cell>
        </row>
        <row r="302">
          <cell r="A302">
            <v>1958</v>
          </cell>
          <cell r="C302">
            <v>107.8</v>
          </cell>
        </row>
        <row r="303">
          <cell r="A303">
            <v>1959</v>
          </cell>
          <cell r="C303">
            <v>108.6</v>
          </cell>
        </row>
        <row r="304">
          <cell r="A304">
            <v>1960</v>
          </cell>
          <cell r="C304">
            <v>66.599999999999994</v>
          </cell>
        </row>
        <row r="305">
          <cell r="A305">
            <v>1961</v>
          </cell>
          <cell r="C305">
            <v>94.6</v>
          </cell>
        </row>
        <row r="306">
          <cell r="A306">
            <v>1962</v>
          </cell>
          <cell r="C306">
            <v>105.2</v>
          </cell>
        </row>
        <row r="307">
          <cell r="A307">
            <v>1963</v>
          </cell>
          <cell r="C307">
            <v>35.700000000000003</v>
          </cell>
        </row>
        <row r="308">
          <cell r="A308">
            <v>1964</v>
          </cell>
          <cell r="C308">
            <v>29.3</v>
          </cell>
        </row>
        <row r="309">
          <cell r="A309">
            <v>1965</v>
          </cell>
          <cell r="C309">
            <v>134.6</v>
          </cell>
        </row>
        <row r="310">
          <cell r="A310">
            <v>1966</v>
          </cell>
          <cell r="C310">
            <v>95.6</v>
          </cell>
        </row>
        <row r="311">
          <cell r="A311">
            <v>1967</v>
          </cell>
          <cell r="C311">
            <v>51.6</v>
          </cell>
        </row>
        <row r="312">
          <cell r="A312">
            <v>1968</v>
          </cell>
          <cell r="C312">
            <v>117.3</v>
          </cell>
        </row>
        <row r="313">
          <cell r="A313">
            <v>1969</v>
          </cell>
          <cell r="C313">
            <v>45.8</v>
          </cell>
        </row>
        <row r="314">
          <cell r="A314">
            <v>1970</v>
          </cell>
          <cell r="C314">
            <v>82.8</v>
          </cell>
        </row>
        <row r="315">
          <cell r="A315">
            <v>1971</v>
          </cell>
          <cell r="C315">
            <v>65</v>
          </cell>
        </row>
        <row r="316">
          <cell r="A316">
            <v>1972</v>
          </cell>
          <cell r="C316">
            <v>41.9</v>
          </cell>
        </row>
        <row r="317">
          <cell r="A317">
            <v>1973</v>
          </cell>
          <cell r="C317">
            <v>37.200000000000003</v>
          </cell>
        </row>
        <row r="318">
          <cell r="A318">
            <v>1974</v>
          </cell>
          <cell r="C318">
            <v>50.3</v>
          </cell>
        </row>
        <row r="319">
          <cell r="A319">
            <v>1975</v>
          </cell>
          <cell r="C319">
            <v>79.400000000000006</v>
          </cell>
        </row>
        <row r="320">
          <cell r="A320">
            <v>1976</v>
          </cell>
          <cell r="C320">
            <v>55.2</v>
          </cell>
        </row>
        <row r="321">
          <cell r="A321">
            <v>1977</v>
          </cell>
          <cell r="C321">
            <v>98.5</v>
          </cell>
        </row>
        <row r="322">
          <cell r="A322">
            <v>1978</v>
          </cell>
          <cell r="C322">
            <v>72.2</v>
          </cell>
        </row>
        <row r="323">
          <cell r="A323">
            <v>1979</v>
          </cell>
          <cell r="C323">
            <v>45.3</v>
          </cell>
        </row>
        <row r="324">
          <cell r="A324">
            <v>1980</v>
          </cell>
          <cell r="C324">
            <v>68.900000000000006</v>
          </cell>
        </row>
        <row r="325">
          <cell r="A325">
            <v>1981</v>
          </cell>
          <cell r="C325">
            <v>103.3</v>
          </cell>
        </row>
        <row r="326">
          <cell r="A326">
            <v>1982</v>
          </cell>
          <cell r="C326">
            <v>101.7</v>
          </cell>
        </row>
        <row r="327">
          <cell r="A327">
            <v>1983</v>
          </cell>
          <cell r="C327">
            <v>88.7</v>
          </cell>
        </row>
        <row r="328">
          <cell r="A328">
            <v>1984</v>
          </cell>
          <cell r="C328">
            <v>165.5</v>
          </cell>
        </row>
        <row r="329">
          <cell r="A329">
            <v>1985</v>
          </cell>
          <cell r="C329">
            <v>56.2</v>
          </cell>
        </row>
        <row r="330">
          <cell r="A330">
            <v>1986</v>
          </cell>
          <cell r="C330">
            <v>137.5</v>
          </cell>
        </row>
        <row r="331">
          <cell r="A331">
            <v>1987</v>
          </cell>
          <cell r="C331">
            <v>43</v>
          </cell>
        </row>
        <row r="332">
          <cell r="A332">
            <v>1988</v>
          </cell>
          <cell r="C332">
            <v>138.4</v>
          </cell>
        </row>
        <row r="333">
          <cell r="A333">
            <v>1989</v>
          </cell>
          <cell r="C333">
            <v>25.1</v>
          </cell>
        </row>
        <row r="334">
          <cell r="A334">
            <v>1990</v>
          </cell>
          <cell r="C334">
            <v>47</v>
          </cell>
        </row>
        <row r="335">
          <cell r="A335">
            <v>1991</v>
          </cell>
          <cell r="C335">
            <v>115.7</v>
          </cell>
        </row>
        <row r="336">
          <cell r="A336">
            <v>1992</v>
          </cell>
          <cell r="C336">
            <v>28.1</v>
          </cell>
        </row>
        <row r="337">
          <cell r="A337">
            <v>1993</v>
          </cell>
          <cell r="C337">
            <v>91.8</v>
          </cell>
        </row>
        <row r="338">
          <cell r="A338">
            <v>1994</v>
          </cell>
          <cell r="C338">
            <v>106.7</v>
          </cell>
        </row>
        <row r="339">
          <cell r="A339">
            <v>1995</v>
          </cell>
          <cell r="C339">
            <v>186.3</v>
          </cell>
        </row>
        <row r="340">
          <cell r="A340">
            <v>1996</v>
          </cell>
          <cell r="C340">
            <v>13.9</v>
          </cell>
        </row>
        <row r="341">
          <cell r="A341">
            <v>1997</v>
          </cell>
          <cell r="C341">
            <v>29.4</v>
          </cell>
        </row>
        <row r="342">
          <cell r="A342">
            <v>1998</v>
          </cell>
          <cell r="C342">
            <v>98</v>
          </cell>
        </row>
        <row r="343">
          <cell r="A343">
            <v>1999</v>
          </cell>
          <cell r="C343">
            <v>86.7</v>
          </cell>
        </row>
        <row r="344">
          <cell r="A344">
            <v>2000</v>
          </cell>
          <cell r="C344">
            <v>43.2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Sites"/>
      <sheetName val="Recon Variants"/>
      <sheetName val="Raw"/>
      <sheetName val="Gaussian"/>
    </sheetNames>
    <sheetDataSet>
      <sheetData sheetId="0" refreshError="1"/>
      <sheetData sheetId="1" refreshError="1"/>
      <sheetData sheetId="2" refreshError="1"/>
      <sheetData sheetId="3">
        <row r="5">
          <cell r="B5" t="str">
            <v>NA</v>
          </cell>
        </row>
        <row r="6">
          <cell r="B6" t="str">
            <v>NA</v>
          </cell>
        </row>
        <row r="7">
          <cell r="B7" t="str">
            <v>NA</v>
          </cell>
        </row>
        <row r="8">
          <cell r="B8" t="str">
            <v>NA</v>
          </cell>
        </row>
        <row r="9">
          <cell r="B9" t="str">
            <v>NA</v>
          </cell>
        </row>
        <row r="10">
          <cell r="B10" t="str">
            <v>NA</v>
          </cell>
        </row>
        <row r="11">
          <cell r="B11" t="str">
            <v>NA</v>
          </cell>
        </row>
        <row r="12">
          <cell r="B12" t="str">
            <v>NA</v>
          </cell>
        </row>
        <row r="13">
          <cell r="B13" t="str">
            <v>NA</v>
          </cell>
        </row>
        <row r="14">
          <cell r="B14" t="str">
            <v>NA</v>
          </cell>
        </row>
        <row r="15">
          <cell r="B15" t="str">
            <v>NA</v>
          </cell>
        </row>
        <row r="16">
          <cell r="B16" t="str">
            <v>NA</v>
          </cell>
        </row>
        <row r="17">
          <cell r="B17" t="str">
            <v>NA</v>
          </cell>
        </row>
        <row r="18">
          <cell r="B18" t="str">
            <v>NA</v>
          </cell>
        </row>
        <row r="19">
          <cell r="A19">
            <v>1067</v>
          </cell>
          <cell r="B19">
            <v>-0.5</v>
          </cell>
          <cell r="K19">
            <v>-0.64</v>
          </cell>
        </row>
        <row r="20">
          <cell r="A20">
            <v>1068</v>
          </cell>
          <cell r="B20">
            <v>-1.01</v>
          </cell>
          <cell r="K20">
            <v>-1.31</v>
          </cell>
        </row>
        <row r="21">
          <cell r="A21">
            <v>1069</v>
          </cell>
          <cell r="B21">
            <v>-0.64</v>
          </cell>
          <cell r="K21">
            <v>-0.79</v>
          </cell>
        </row>
        <row r="22">
          <cell r="A22">
            <v>1070</v>
          </cell>
          <cell r="B22">
            <v>0.43</v>
          </cell>
          <cell r="K22">
            <v>0.72</v>
          </cell>
        </row>
        <row r="23">
          <cell r="A23">
            <v>1071</v>
          </cell>
          <cell r="B23">
            <v>-0.04</v>
          </cell>
          <cell r="K23">
            <v>0.05</v>
          </cell>
        </row>
        <row r="24">
          <cell r="A24">
            <v>1072</v>
          </cell>
          <cell r="B24">
            <v>-0.72</v>
          </cell>
          <cell r="K24">
            <v>-0.78</v>
          </cell>
        </row>
        <row r="25">
          <cell r="A25">
            <v>1073</v>
          </cell>
          <cell r="B25">
            <v>-0.21</v>
          </cell>
          <cell r="K25">
            <v>-0.24</v>
          </cell>
        </row>
        <row r="26">
          <cell r="A26">
            <v>1074</v>
          </cell>
          <cell r="B26">
            <v>-0.93</v>
          </cell>
          <cell r="K26">
            <v>-1.01</v>
          </cell>
        </row>
        <row r="27">
          <cell r="A27">
            <v>1075</v>
          </cell>
          <cell r="B27">
            <v>0.23</v>
          </cell>
          <cell r="K27">
            <v>0.47</v>
          </cell>
        </row>
        <row r="28">
          <cell r="A28">
            <v>1076</v>
          </cell>
          <cell r="B28">
            <v>-0.25</v>
          </cell>
          <cell r="K28">
            <v>-0.26</v>
          </cell>
        </row>
        <row r="29">
          <cell r="A29">
            <v>1077</v>
          </cell>
          <cell r="B29">
            <v>-0.24</v>
          </cell>
          <cell r="K29">
            <v>-0.18</v>
          </cell>
        </row>
        <row r="30">
          <cell r="A30">
            <v>1078</v>
          </cell>
          <cell r="B30">
            <v>0.28999999999999998</v>
          </cell>
          <cell r="K30">
            <v>0.54</v>
          </cell>
        </row>
        <row r="31">
          <cell r="A31">
            <v>1079</v>
          </cell>
          <cell r="B31">
            <v>-0.49</v>
          </cell>
          <cell r="K31">
            <v>-0.46</v>
          </cell>
        </row>
        <row r="32">
          <cell r="A32">
            <v>1080</v>
          </cell>
          <cell r="B32">
            <v>-0.21</v>
          </cell>
          <cell r="K32">
            <v>-0.24</v>
          </cell>
        </row>
        <row r="33">
          <cell r="A33">
            <v>1081</v>
          </cell>
          <cell r="B33">
            <v>-0.02</v>
          </cell>
          <cell r="K33">
            <v>-0.12</v>
          </cell>
        </row>
        <row r="34">
          <cell r="A34">
            <v>1082</v>
          </cell>
          <cell r="B34">
            <v>-0.38</v>
          </cell>
          <cell r="K34">
            <v>-0.54</v>
          </cell>
        </row>
        <row r="35">
          <cell r="A35">
            <v>1083</v>
          </cell>
          <cell r="B35">
            <v>0.17</v>
          </cell>
          <cell r="K35">
            <v>0.03</v>
          </cell>
        </row>
        <row r="36">
          <cell r="A36">
            <v>1084</v>
          </cell>
          <cell r="B36">
            <v>0.47</v>
          </cell>
          <cell r="K36">
            <v>0.49</v>
          </cell>
        </row>
        <row r="37">
          <cell r="A37">
            <v>1085</v>
          </cell>
          <cell r="B37">
            <v>0.44</v>
          </cell>
          <cell r="K37">
            <v>0.49</v>
          </cell>
        </row>
        <row r="38">
          <cell r="A38">
            <v>1086</v>
          </cell>
          <cell r="B38">
            <v>0.83</v>
          </cell>
          <cell r="K38">
            <v>0.99</v>
          </cell>
        </row>
        <row r="39">
          <cell r="A39">
            <v>1087</v>
          </cell>
          <cell r="B39">
            <v>0.74</v>
          </cell>
          <cell r="K39">
            <v>0.89</v>
          </cell>
        </row>
        <row r="40">
          <cell r="A40">
            <v>1088</v>
          </cell>
          <cell r="B40">
            <v>-0.4</v>
          </cell>
          <cell r="K40">
            <v>-0.41</v>
          </cell>
        </row>
        <row r="41">
          <cell r="A41">
            <v>1089</v>
          </cell>
          <cell r="B41">
            <v>-0.16</v>
          </cell>
          <cell r="K41">
            <v>-0.2</v>
          </cell>
        </row>
        <row r="42">
          <cell r="A42">
            <v>1090</v>
          </cell>
          <cell r="B42">
            <v>-0.68</v>
          </cell>
          <cell r="K42">
            <v>-0.74</v>
          </cell>
        </row>
        <row r="43">
          <cell r="A43">
            <v>1091</v>
          </cell>
          <cell r="B43">
            <v>-0.25</v>
          </cell>
          <cell r="K43">
            <v>-0.21</v>
          </cell>
        </row>
        <row r="44">
          <cell r="A44">
            <v>1092</v>
          </cell>
          <cell r="B44">
            <v>0.16</v>
          </cell>
          <cell r="K44">
            <v>0.27</v>
          </cell>
        </row>
        <row r="45">
          <cell r="A45">
            <v>1093</v>
          </cell>
          <cell r="B45">
            <v>-0.2</v>
          </cell>
          <cell r="K45">
            <v>-0.23</v>
          </cell>
        </row>
        <row r="46">
          <cell r="A46">
            <v>1094</v>
          </cell>
          <cell r="B46">
            <v>0.19</v>
          </cell>
          <cell r="K46">
            <v>0.32</v>
          </cell>
        </row>
        <row r="47">
          <cell r="A47">
            <v>1095</v>
          </cell>
          <cell r="B47">
            <v>-0.05</v>
          </cell>
          <cell r="K47">
            <v>7.0000000000000007E-2</v>
          </cell>
        </row>
        <row r="48">
          <cell r="A48">
            <v>1096</v>
          </cell>
          <cell r="B48">
            <v>-0.16</v>
          </cell>
          <cell r="K48">
            <v>-0.1</v>
          </cell>
        </row>
        <row r="49">
          <cell r="A49">
            <v>1097</v>
          </cell>
          <cell r="B49">
            <v>0.5</v>
          </cell>
          <cell r="K49">
            <v>0.64</v>
          </cell>
        </row>
        <row r="50">
          <cell r="A50">
            <v>1098</v>
          </cell>
          <cell r="B50">
            <v>-0.11</v>
          </cell>
          <cell r="K50">
            <v>-0.1</v>
          </cell>
        </row>
        <row r="51">
          <cell r="A51">
            <v>1099</v>
          </cell>
          <cell r="B51">
            <v>0.17</v>
          </cell>
          <cell r="K51">
            <v>0.09</v>
          </cell>
        </row>
        <row r="52">
          <cell r="A52">
            <v>1100</v>
          </cell>
          <cell r="B52">
            <v>0.34</v>
          </cell>
          <cell r="K52">
            <v>0.37</v>
          </cell>
        </row>
        <row r="53">
          <cell r="A53">
            <v>1101</v>
          </cell>
          <cell r="B53">
            <v>0</v>
          </cell>
          <cell r="K53">
            <v>-0.02</v>
          </cell>
        </row>
        <row r="54">
          <cell r="A54">
            <v>1102</v>
          </cell>
          <cell r="B54">
            <v>0.47</v>
          </cell>
          <cell r="K54">
            <v>0.54</v>
          </cell>
        </row>
        <row r="55">
          <cell r="A55">
            <v>1103</v>
          </cell>
          <cell r="B55">
            <v>0.13</v>
          </cell>
          <cell r="K55">
            <v>0.24</v>
          </cell>
        </row>
        <row r="56">
          <cell r="A56">
            <v>1104</v>
          </cell>
          <cell r="B56">
            <v>0.14000000000000001</v>
          </cell>
          <cell r="K56">
            <v>0.21</v>
          </cell>
        </row>
        <row r="57">
          <cell r="A57">
            <v>1105</v>
          </cell>
          <cell r="B57">
            <v>0.7</v>
          </cell>
          <cell r="K57">
            <v>0.86</v>
          </cell>
        </row>
        <row r="58">
          <cell r="A58">
            <v>1106</v>
          </cell>
          <cell r="B58">
            <v>0.62</v>
          </cell>
          <cell r="K58">
            <v>0.67</v>
          </cell>
        </row>
        <row r="59">
          <cell r="A59">
            <v>1107</v>
          </cell>
          <cell r="B59">
            <v>-0.88</v>
          </cell>
          <cell r="K59">
            <v>-1.01</v>
          </cell>
        </row>
        <row r="60">
          <cell r="A60">
            <v>1108</v>
          </cell>
          <cell r="B60">
            <v>-0.89</v>
          </cell>
          <cell r="K60">
            <v>-1.07</v>
          </cell>
        </row>
        <row r="61">
          <cell r="A61">
            <v>1109</v>
          </cell>
          <cell r="B61">
            <v>-1.1000000000000001</v>
          </cell>
          <cell r="K61">
            <v>-1.22</v>
          </cell>
        </row>
        <row r="62">
          <cell r="A62">
            <v>1110</v>
          </cell>
          <cell r="B62">
            <v>-0.22</v>
          </cell>
          <cell r="K62">
            <v>-0.16</v>
          </cell>
        </row>
        <row r="63">
          <cell r="A63">
            <v>1111</v>
          </cell>
          <cell r="B63">
            <v>-0.63</v>
          </cell>
          <cell r="K63">
            <v>-0.79</v>
          </cell>
        </row>
        <row r="64">
          <cell r="A64">
            <v>1112</v>
          </cell>
          <cell r="B64">
            <v>-0.15</v>
          </cell>
          <cell r="K64">
            <v>-0.11</v>
          </cell>
        </row>
        <row r="65">
          <cell r="A65">
            <v>1113</v>
          </cell>
          <cell r="B65">
            <v>-0.27</v>
          </cell>
          <cell r="K65">
            <v>-0.39</v>
          </cell>
        </row>
        <row r="66">
          <cell r="A66">
            <v>1114</v>
          </cell>
          <cell r="B66">
            <v>-0.41</v>
          </cell>
          <cell r="K66">
            <v>-0.46</v>
          </cell>
        </row>
        <row r="67">
          <cell r="A67">
            <v>1115</v>
          </cell>
          <cell r="B67">
            <v>0.34</v>
          </cell>
          <cell r="K67">
            <v>0.61</v>
          </cell>
        </row>
        <row r="68">
          <cell r="A68">
            <v>1116</v>
          </cell>
          <cell r="B68">
            <v>-0.82</v>
          </cell>
          <cell r="K68">
            <v>-0.81</v>
          </cell>
        </row>
        <row r="69">
          <cell r="A69">
            <v>1117</v>
          </cell>
          <cell r="B69">
            <v>-1.18</v>
          </cell>
          <cell r="K69">
            <v>-1.28</v>
          </cell>
        </row>
        <row r="70">
          <cell r="A70">
            <v>1118</v>
          </cell>
          <cell r="B70">
            <v>-1.1299999999999999</v>
          </cell>
          <cell r="K70">
            <v>-1.1299999999999999</v>
          </cell>
        </row>
        <row r="71">
          <cell r="A71">
            <v>1119</v>
          </cell>
          <cell r="B71">
            <v>-0.45</v>
          </cell>
          <cell r="K71">
            <v>-0.35</v>
          </cell>
        </row>
        <row r="72">
          <cell r="A72">
            <v>1120</v>
          </cell>
          <cell r="B72">
            <v>0.17</v>
          </cell>
          <cell r="K72">
            <v>0.25</v>
          </cell>
        </row>
        <row r="73">
          <cell r="A73">
            <v>1121</v>
          </cell>
          <cell r="B73">
            <v>0.01</v>
          </cell>
          <cell r="K73">
            <v>0.19</v>
          </cell>
        </row>
        <row r="74">
          <cell r="A74">
            <v>1122</v>
          </cell>
          <cell r="B74">
            <v>0.08</v>
          </cell>
          <cell r="K74">
            <v>0.19</v>
          </cell>
        </row>
        <row r="75">
          <cell r="A75">
            <v>1123</v>
          </cell>
          <cell r="B75">
            <v>0.37</v>
          </cell>
          <cell r="K75">
            <v>0.43</v>
          </cell>
        </row>
        <row r="76">
          <cell r="A76">
            <v>1124</v>
          </cell>
          <cell r="B76">
            <v>0.23</v>
          </cell>
          <cell r="K76">
            <v>0.27</v>
          </cell>
        </row>
        <row r="77">
          <cell r="A77">
            <v>1125</v>
          </cell>
          <cell r="B77">
            <v>0.05</v>
          </cell>
          <cell r="K77">
            <v>-0.05</v>
          </cell>
        </row>
        <row r="78">
          <cell r="A78">
            <v>1126</v>
          </cell>
          <cell r="B78">
            <v>0.28000000000000003</v>
          </cell>
          <cell r="K78">
            <v>0.36</v>
          </cell>
        </row>
        <row r="79">
          <cell r="A79">
            <v>1127</v>
          </cell>
          <cell r="B79">
            <v>-0.61</v>
          </cell>
          <cell r="K79">
            <v>-0.8</v>
          </cell>
        </row>
        <row r="80">
          <cell r="A80">
            <v>1128</v>
          </cell>
          <cell r="B80">
            <v>-7.0000000000000007E-2</v>
          </cell>
          <cell r="K80">
            <v>-0.12</v>
          </cell>
        </row>
        <row r="81">
          <cell r="A81">
            <v>1129</v>
          </cell>
          <cell r="B81">
            <v>-0.69</v>
          </cell>
          <cell r="K81">
            <v>-0.59</v>
          </cell>
        </row>
        <row r="82">
          <cell r="A82">
            <v>1130</v>
          </cell>
          <cell r="B82">
            <v>0.19</v>
          </cell>
          <cell r="K82">
            <v>0.33</v>
          </cell>
        </row>
        <row r="83">
          <cell r="A83">
            <v>1131</v>
          </cell>
          <cell r="B83">
            <v>0.3</v>
          </cell>
          <cell r="K83">
            <v>0.39</v>
          </cell>
        </row>
        <row r="84">
          <cell r="A84">
            <v>1132</v>
          </cell>
          <cell r="B84">
            <v>0.18</v>
          </cell>
          <cell r="K84">
            <v>0.31</v>
          </cell>
        </row>
        <row r="85">
          <cell r="A85">
            <v>1133</v>
          </cell>
          <cell r="B85">
            <v>0.01</v>
          </cell>
          <cell r="K85">
            <v>0.11</v>
          </cell>
        </row>
        <row r="86">
          <cell r="A86">
            <v>1134</v>
          </cell>
          <cell r="B86">
            <v>0.28000000000000003</v>
          </cell>
          <cell r="K86">
            <v>0.38</v>
          </cell>
        </row>
        <row r="87">
          <cell r="A87">
            <v>1135</v>
          </cell>
          <cell r="B87">
            <v>-0.1</v>
          </cell>
          <cell r="K87">
            <v>-0.01</v>
          </cell>
        </row>
        <row r="88">
          <cell r="A88">
            <v>1136</v>
          </cell>
          <cell r="B88">
            <v>0.3</v>
          </cell>
          <cell r="K88">
            <v>0.45</v>
          </cell>
        </row>
        <row r="89">
          <cell r="A89">
            <v>1137</v>
          </cell>
          <cell r="B89">
            <v>-0.12</v>
          </cell>
          <cell r="K89">
            <v>-0.06</v>
          </cell>
        </row>
        <row r="90">
          <cell r="A90">
            <v>1138</v>
          </cell>
          <cell r="B90">
            <v>0.56999999999999995</v>
          </cell>
          <cell r="K90">
            <v>0.65</v>
          </cell>
        </row>
        <row r="91">
          <cell r="A91">
            <v>1139</v>
          </cell>
          <cell r="B91">
            <v>1.48</v>
          </cell>
          <cell r="K91">
            <v>1.65</v>
          </cell>
        </row>
        <row r="92">
          <cell r="A92">
            <v>1140</v>
          </cell>
          <cell r="B92">
            <v>0.33</v>
          </cell>
          <cell r="K92">
            <v>0.46</v>
          </cell>
        </row>
        <row r="93">
          <cell r="A93">
            <v>1141</v>
          </cell>
          <cell r="B93">
            <v>0.13</v>
          </cell>
          <cell r="K93">
            <v>0.25</v>
          </cell>
        </row>
        <row r="94">
          <cell r="A94">
            <v>1142</v>
          </cell>
          <cell r="B94">
            <v>0.37</v>
          </cell>
          <cell r="K94">
            <v>0.47</v>
          </cell>
        </row>
        <row r="95">
          <cell r="A95">
            <v>1143</v>
          </cell>
          <cell r="B95">
            <v>0.47</v>
          </cell>
          <cell r="K95">
            <v>0.56999999999999995</v>
          </cell>
        </row>
        <row r="96">
          <cell r="A96">
            <v>1144</v>
          </cell>
          <cell r="B96">
            <v>-0.71</v>
          </cell>
          <cell r="K96">
            <v>-0.68</v>
          </cell>
        </row>
        <row r="97">
          <cell r="A97">
            <v>1145</v>
          </cell>
          <cell r="B97">
            <v>0.47</v>
          </cell>
          <cell r="K97">
            <v>0.65</v>
          </cell>
        </row>
        <row r="98">
          <cell r="A98">
            <v>1146</v>
          </cell>
          <cell r="B98">
            <v>0.3</v>
          </cell>
          <cell r="K98">
            <v>0.41</v>
          </cell>
        </row>
        <row r="99">
          <cell r="A99">
            <v>1147</v>
          </cell>
          <cell r="B99">
            <v>-1.02</v>
          </cell>
          <cell r="K99">
            <v>-0.76</v>
          </cell>
        </row>
        <row r="100">
          <cell r="A100">
            <v>1148</v>
          </cell>
          <cell r="B100">
            <v>-0.45</v>
          </cell>
          <cell r="K100">
            <v>-0.36</v>
          </cell>
        </row>
        <row r="101">
          <cell r="A101">
            <v>1149</v>
          </cell>
          <cell r="B101">
            <v>0.12</v>
          </cell>
          <cell r="K101">
            <v>0.21</v>
          </cell>
        </row>
        <row r="102">
          <cell r="A102">
            <v>1150</v>
          </cell>
          <cell r="B102">
            <v>0.23</v>
          </cell>
          <cell r="K102">
            <v>0.41</v>
          </cell>
        </row>
        <row r="103">
          <cell r="A103">
            <v>1151</v>
          </cell>
          <cell r="B103">
            <v>-1.79</v>
          </cell>
          <cell r="K103">
            <v>-1.67</v>
          </cell>
        </row>
        <row r="104">
          <cell r="A104">
            <v>1152</v>
          </cell>
          <cell r="B104">
            <v>-1.1000000000000001</v>
          </cell>
          <cell r="K104">
            <v>-0.9</v>
          </cell>
        </row>
        <row r="105">
          <cell r="A105">
            <v>1153</v>
          </cell>
          <cell r="B105">
            <v>0.25</v>
          </cell>
          <cell r="K105">
            <v>0.48</v>
          </cell>
        </row>
        <row r="106">
          <cell r="A106">
            <v>1154</v>
          </cell>
          <cell r="B106">
            <v>-0.66</v>
          </cell>
          <cell r="K106">
            <v>-0.6</v>
          </cell>
        </row>
        <row r="107">
          <cell r="A107">
            <v>1155</v>
          </cell>
          <cell r="B107">
            <v>-0.01</v>
          </cell>
          <cell r="K107">
            <v>0.16</v>
          </cell>
        </row>
        <row r="108">
          <cell r="A108">
            <v>1156</v>
          </cell>
          <cell r="B108">
            <v>-0.08</v>
          </cell>
          <cell r="K108">
            <v>0.02</v>
          </cell>
        </row>
        <row r="109">
          <cell r="A109">
            <v>1157</v>
          </cell>
          <cell r="B109">
            <v>-0.02</v>
          </cell>
          <cell r="K109">
            <v>7.0000000000000007E-2</v>
          </cell>
        </row>
        <row r="110">
          <cell r="A110">
            <v>1158</v>
          </cell>
          <cell r="B110">
            <v>-0.28000000000000003</v>
          </cell>
          <cell r="K110">
            <v>-0.1</v>
          </cell>
        </row>
        <row r="111">
          <cell r="A111">
            <v>1159</v>
          </cell>
          <cell r="B111">
            <v>0.54</v>
          </cell>
          <cell r="K111">
            <v>0.61</v>
          </cell>
        </row>
        <row r="112">
          <cell r="A112">
            <v>1160</v>
          </cell>
          <cell r="B112">
            <v>0.95</v>
          </cell>
          <cell r="K112">
            <v>0.92</v>
          </cell>
        </row>
        <row r="113">
          <cell r="A113">
            <v>1161</v>
          </cell>
          <cell r="B113">
            <v>0.81</v>
          </cell>
          <cell r="K113">
            <v>0.83</v>
          </cell>
        </row>
        <row r="114">
          <cell r="A114">
            <v>1162</v>
          </cell>
          <cell r="B114">
            <v>0.39</v>
          </cell>
          <cell r="K114">
            <v>0.44</v>
          </cell>
        </row>
        <row r="115">
          <cell r="A115">
            <v>1163</v>
          </cell>
          <cell r="B115">
            <v>-0.78</v>
          </cell>
          <cell r="K115">
            <v>-0.77</v>
          </cell>
        </row>
        <row r="116">
          <cell r="A116">
            <v>1164</v>
          </cell>
          <cell r="B116">
            <v>-0.1</v>
          </cell>
          <cell r="K116">
            <v>-0.02</v>
          </cell>
        </row>
        <row r="117">
          <cell r="A117">
            <v>1165</v>
          </cell>
          <cell r="B117">
            <v>0.62</v>
          </cell>
          <cell r="K117">
            <v>0.79</v>
          </cell>
        </row>
        <row r="118">
          <cell r="A118">
            <v>1166</v>
          </cell>
          <cell r="B118">
            <v>0.22</v>
          </cell>
          <cell r="K118">
            <v>0.42</v>
          </cell>
        </row>
        <row r="119">
          <cell r="A119">
            <v>1167</v>
          </cell>
          <cell r="B119">
            <v>-0.26</v>
          </cell>
          <cell r="K119">
            <v>-0.05</v>
          </cell>
        </row>
        <row r="120">
          <cell r="A120">
            <v>1168</v>
          </cell>
          <cell r="B120">
            <v>7.0000000000000007E-2</v>
          </cell>
          <cell r="K120">
            <v>0.3</v>
          </cell>
        </row>
        <row r="121">
          <cell r="A121">
            <v>1169</v>
          </cell>
          <cell r="B121">
            <v>-0.11</v>
          </cell>
          <cell r="K121">
            <v>0</v>
          </cell>
        </row>
        <row r="122">
          <cell r="A122">
            <v>1170</v>
          </cell>
          <cell r="B122">
            <v>0.53</v>
          </cell>
          <cell r="K122">
            <v>0.6</v>
          </cell>
        </row>
        <row r="123">
          <cell r="A123">
            <v>1171</v>
          </cell>
          <cell r="B123">
            <v>-0.68</v>
          </cell>
          <cell r="K123">
            <v>-0.56000000000000005</v>
          </cell>
        </row>
        <row r="124">
          <cell r="A124">
            <v>1172</v>
          </cell>
          <cell r="B124">
            <v>-0.85</v>
          </cell>
          <cell r="K124">
            <v>-0.73</v>
          </cell>
        </row>
        <row r="125">
          <cell r="A125">
            <v>1173</v>
          </cell>
          <cell r="B125">
            <v>-0.18</v>
          </cell>
          <cell r="K125">
            <v>-0.08</v>
          </cell>
        </row>
        <row r="126">
          <cell r="A126">
            <v>1174</v>
          </cell>
          <cell r="B126">
            <v>-1.21</v>
          </cell>
          <cell r="K126">
            <v>-1.1599999999999999</v>
          </cell>
        </row>
        <row r="127">
          <cell r="A127">
            <v>1175</v>
          </cell>
          <cell r="B127">
            <v>-0.18</v>
          </cell>
          <cell r="K127">
            <v>0.02</v>
          </cell>
        </row>
        <row r="128">
          <cell r="A128">
            <v>1176</v>
          </cell>
          <cell r="B128">
            <v>0.13</v>
          </cell>
          <cell r="K128">
            <v>0.21</v>
          </cell>
        </row>
        <row r="129">
          <cell r="A129">
            <v>1177</v>
          </cell>
          <cell r="B129">
            <v>0.39</v>
          </cell>
          <cell r="K129">
            <v>0.44</v>
          </cell>
        </row>
        <row r="130">
          <cell r="A130">
            <v>1178</v>
          </cell>
          <cell r="B130">
            <v>-0.51</v>
          </cell>
          <cell r="K130">
            <v>-0.56000000000000005</v>
          </cell>
        </row>
        <row r="131">
          <cell r="A131">
            <v>1179</v>
          </cell>
          <cell r="B131">
            <v>-0.23</v>
          </cell>
          <cell r="K131">
            <v>-0.17</v>
          </cell>
        </row>
        <row r="132">
          <cell r="A132">
            <v>1180</v>
          </cell>
          <cell r="B132">
            <v>-0.51</v>
          </cell>
          <cell r="K132">
            <v>-0.51</v>
          </cell>
        </row>
        <row r="133">
          <cell r="A133">
            <v>1181</v>
          </cell>
          <cell r="B133">
            <v>-0.69</v>
          </cell>
          <cell r="K133">
            <v>-0.81</v>
          </cell>
        </row>
        <row r="134">
          <cell r="A134">
            <v>1182</v>
          </cell>
          <cell r="B134">
            <v>-0.54</v>
          </cell>
          <cell r="K134">
            <v>-0.62</v>
          </cell>
        </row>
        <row r="135">
          <cell r="A135">
            <v>1183</v>
          </cell>
          <cell r="B135">
            <v>-0.01</v>
          </cell>
          <cell r="K135">
            <v>-0.04</v>
          </cell>
        </row>
        <row r="136">
          <cell r="A136">
            <v>1184</v>
          </cell>
          <cell r="B136">
            <v>-0.1</v>
          </cell>
          <cell r="K136">
            <v>-0.1</v>
          </cell>
        </row>
        <row r="137">
          <cell r="A137">
            <v>1185</v>
          </cell>
          <cell r="B137">
            <v>-0.11</v>
          </cell>
          <cell r="K137">
            <v>-0.13</v>
          </cell>
        </row>
        <row r="138">
          <cell r="A138">
            <v>1186</v>
          </cell>
          <cell r="B138">
            <v>-0.55000000000000004</v>
          </cell>
          <cell r="K138">
            <v>-0.73</v>
          </cell>
        </row>
        <row r="139">
          <cell r="A139">
            <v>1187</v>
          </cell>
          <cell r="B139">
            <v>0.05</v>
          </cell>
          <cell r="K139">
            <v>0.11</v>
          </cell>
        </row>
        <row r="140">
          <cell r="A140">
            <v>1188</v>
          </cell>
          <cell r="B140">
            <v>-0.18</v>
          </cell>
          <cell r="K140">
            <v>-0.16</v>
          </cell>
        </row>
        <row r="141">
          <cell r="A141">
            <v>1189</v>
          </cell>
          <cell r="B141">
            <v>-0.13</v>
          </cell>
          <cell r="K141">
            <v>-0.15</v>
          </cell>
        </row>
        <row r="142">
          <cell r="A142">
            <v>1190</v>
          </cell>
          <cell r="B142">
            <v>-1.1299999999999999</v>
          </cell>
          <cell r="K142">
            <v>-1.19</v>
          </cell>
        </row>
        <row r="143">
          <cell r="A143">
            <v>1191</v>
          </cell>
          <cell r="B143">
            <v>-0.33</v>
          </cell>
          <cell r="K143">
            <v>-0.21</v>
          </cell>
        </row>
        <row r="144">
          <cell r="A144">
            <v>1192</v>
          </cell>
          <cell r="B144">
            <v>-0.86</v>
          </cell>
          <cell r="K144">
            <v>-0.92</v>
          </cell>
        </row>
        <row r="145">
          <cell r="A145">
            <v>1193</v>
          </cell>
          <cell r="B145">
            <v>-0.6</v>
          </cell>
          <cell r="K145">
            <v>-0.67</v>
          </cell>
        </row>
        <row r="146">
          <cell r="A146">
            <v>1194</v>
          </cell>
          <cell r="B146">
            <v>0.32</v>
          </cell>
          <cell r="K146">
            <v>0.41</v>
          </cell>
        </row>
        <row r="147">
          <cell r="A147">
            <v>1195</v>
          </cell>
          <cell r="B147">
            <v>-0.83</v>
          </cell>
          <cell r="K147">
            <v>-0.93</v>
          </cell>
        </row>
        <row r="148">
          <cell r="A148">
            <v>1196</v>
          </cell>
          <cell r="B148">
            <v>-0.64</v>
          </cell>
          <cell r="K148">
            <v>-0.53</v>
          </cell>
        </row>
        <row r="149">
          <cell r="A149">
            <v>1197</v>
          </cell>
          <cell r="B149">
            <v>-1.43</v>
          </cell>
          <cell r="K149">
            <v>-1.27</v>
          </cell>
        </row>
        <row r="150">
          <cell r="A150">
            <v>1198</v>
          </cell>
          <cell r="B150">
            <v>-0.24</v>
          </cell>
          <cell r="K150">
            <v>-0.15</v>
          </cell>
        </row>
        <row r="151">
          <cell r="A151">
            <v>1199</v>
          </cell>
          <cell r="B151">
            <v>-0.5</v>
          </cell>
          <cell r="K151">
            <v>-0.34</v>
          </cell>
        </row>
        <row r="152">
          <cell r="A152">
            <v>1200</v>
          </cell>
          <cell r="B152">
            <v>-0.72</v>
          </cell>
          <cell r="K152">
            <v>-0.6</v>
          </cell>
        </row>
        <row r="153">
          <cell r="A153">
            <v>1201</v>
          </cell>
          <cell r="B153">
            <v>-0.38</v>
          </cell>
          <cell r="K153">
            <v>-0.3</v>
          </cell>
        </row>
        <row r="154">
          <cell r="A154">
            <v>1202</v>
          </cell>
          <cell r="B154">
            <v>0</v>
          </cell>
          <cell r="K154">
            <v>0.14000000000000001</v>
          </cell>
        </row>
        <row r="155">
          <cell r="A155">
            <v>1203</v>
          </cell>
          <cell r="B155">
            <v>0.37</v>
          </cell>
          <cell r="K155">
            <v>0.44</v>
          </cell>
        </row>
        <row r="156">
          <cell r="A156">
            <v>1204</v>
          </cell>
          <cell r="B156">
            <v>-0.34</v>
          </cell>
          <cell r="K156">
            <v>-0.23</v>
          </cell>
        </row>
        <row r="157">
          <cell r="A157">
            <v>1205</v>
          </cell>
          <cell r="B157">
            <v>0.61</v>
          </cell>
          <cell r="K157">
            <v>0.6</v>
          </cell>
        </row>
        <row r="158">
          <cell r="A158">
            <v>1206</v>
          </cell>
          <cell r="B158">
            <v>0.3</v>
          </cell>
          <cell r="K158">
            <v>0.26</v>
          </cell>
        </row>
        <row r="159">
          <cell r="A159">
            <v>1207</v>
          </cell>
          <cell r="B159">
            <v>-0.53</v>
          </cell>
          <cell r="K159">
            <v>-0.56999999999999995</v>
          </cell>
        </row>
        <row r="160">
          <cell r="A160">
            <v>1208</v>
          </cell>
          <cell r="B160">
            <v>-0.47</v>
          </cell>
          <cell r="K160">
            <v>-0.4</v>
          </cell>
        </row>
        <row r="161">
          <cell r="A161">
            <v>1209</v>
          </cell>
          <cell r="B161">
            <v>-0.66</v>
          </cell>
          <cell r="K161">
            <v>-0.68</v>
          </cell>
        </row>
        <row r="162">
          <cell r="A162">
            <v>1210</v>
          </cell>
          <cell r="B162">
            <v>-0.33</v>
          </cell>
          <cell r="K162">
            <v>-0.46</v>
          </cell>
        </row>
        <row r="163">
          <cell r="A163">
            <v>1211</v>
          </cell>
          <cell r="B163">
            <v>-0.11</v>
          </cell>
          <cell r="K163">
            <v>-0.12</v>
          </cell>
        </row>
        <row r="164">
          <cell r="A164">
            <v>1212</v>
          </cell>
          <cell r="B164">
            <v>0.24</v>
          </cell>
          <cell r="K164">
            <v>0.27</v>
          </cell>
        </row>
        <row r="165">
          <cell r="A165">
            <v>1213</v>
          </cell>
          <cell r="B165">
            <v>-0.25</v>
          </cell>
          <cell r="K165">
            <v>-0.23</v>
          </cell>
        </row>
        <row r="166">
          <cell r="A166">
            <v>1214</v>
          </cell>
          <cell r="B166">
            <v>-0.32</v>
          </cell>
          <cell r="K166">
            <v>-0.28999999999999998</v>
          </cell>
        </row>
        <row r="167">
          <cell r="A167">
            <v>1215</v>
          </cell>
          <cell r="B167">
            <v>-0.92</v>
          </cell>
          <cell r="K167">
            <v>-0.96</v>
          </cell>
        </row>
        <row r="168">
          <cell r="A168">
            <v>1216</v>
          </cell>
          <cell r="B168">
            <v>-0.92</v>
          </cell>
          <cell r="K168">
            <v>-0.89</v>
          </cell>
        </row>
        <row r="169">
          <cell r="A169">
            <v>1217</v>
          </cell>
          <cell r="B169">
            <v>-0.97</v>
          </cell>
          <cell r="K169">
            <v>-1.06</v>
          </cell>
        </row>
        <row r="170">
          <cell r="A170">
            <v>1218</v>
          </cell>
          <cell r="B170">
            <v>-0.95</v>
          </cell>
          <cell r="K170">
            <v>-0.92</v>
          </cell>
        </row>
        <row r="171">
          <cell r="A171">
            <v>1219</v>
          </cell>
          <cell r="B171">
            <v>-0.93</v>
          </cell>
          <cell r="K171">
            <v>-0.98</v>
          </cell>
        </row>
        <row r="172">
          <cell r="A172">
            <v>1220</v>
          </cell>
          <cell r="B172">
            <v>-0.43</v>
          </cell>
          <cell r="K172">
            <v>-0.42</v>
          </cell>
        </row>
        <row r="173">
          <cell r="A173">
            <v>1221</v>
          </cell>
          <cell r="B173">
            <v>0.05</v>
          </cell>
          <cell r="K173">
            <v>7.0000000000000007E-2</v>
          </cell>
        </row>
        <row r="174">
          <cell r="A174">
            <v>1222</v>
          </cell>
          <cell r="B174">
            <v>-0.26</v>
          </cell>
          <cell r="K174">
            <v>-0.28000000000000003</v>
          </cell>
        </row>
        <row r="175">
          <cell r="A175">
            <v>1223</v>
          </cell>
          <cell r="B175">
            <v>-0.84</v>
          </cell>
          <cell r="K175">
            <v>-0.96</v>
          </cell>
        </row>
        <row r="176">
          <cell r="A176">
            <v>1224</v>
          </cell>
          <cell r="B176">
            <v>-0.65</v>
          </cell>
          <cell r="K176">
            <v>-0.72</v>
          </cell>
        </row>
        <row r="177">
          <cell r="A177">
            <v>1225</v>
          </cell>
          <cell r="B177">
            <v>-0.47</v>
          </cell>
          <cell r="K177">
            <v>-0.48</v>
          </cell>
        </row>
        <row r="178">
          <cell r="A178">
            <v>1226</v>
          </cell>
          <cell r="B178">
            <v>0.04</v>
          </cell>
          <cell r="K178">
            <v>0.03</v>
          </cell>
        </row>
        <row r="179">
          <cell r="A179">
            <v>1227</v>
          </cell>
          <cell r="B179">
            <v>-0.22</v>
          </cell>
          <cell r="K179">
            <v>-0.28000000000000003</v>
          </cell>
        </row>
        <row r="180">
          <cell r="A180">
            <v>1228</v>
          </cell>
          <cell r="B180">
            <v>-0.05</v>
          </cell>
          <cell r="K180">
            <v>-0.06</v>
          </cell>
        </row>
        <row r="181">
          <cell r="A181">
            <v>1229</v>
          </cell>
          <cell r="B181">
            <v>-0.54</v>
          </cell>
          <cell r="K181">
            <v>-0.68</v>
          </cell>
        </row>
        <row r="182">
          <cell r="A182">
            <v>1230</v>
          </cell>
          <cell r="B182">
            <v>-0.38</v>
          </cell>
          <cell r="K182">
            <v>-0.5</v>
          </cell>
        </row>
        <row r="183">
          <cell r="A183">
            <v>1231</v>
          </cell>
          <cell r="B183">
            <v>-1.28</v>
          </cell>
          <cell r="K183">
            <v>-1.4</v>
          </cell>
        </row>
        <row r="184">
          <cell r="A184">
            <v>1232</v>
          </cell>
          <cell r="B184">
            <v>-0.61</v>
          </cell>
          <cell r="K184">
            <v>-0.62</v>
          </cell>
        </row>
        <row r="185">
          <cell r="A185">
            <v>1233</v>
          </cell>
          <cell r="B185">
            <v>-1.07</v>
          </cell>
          <cell r="K185">
            <v>-1.1000000000000001</v>
          </cell>
        </row>
        <row r="186">
          <cell r="A186">
            <v>1234</v>
          </cell>
          <cell r="B186">
            <v>-0.91</v>
          </cell>
          <cell r="K186">
            <v>-0.83</v>
          </cell>
        </row>
        <row r="187">
          <cell r="A187">
            <v>1235</v>
          </cell>
          <cell r="B187">
            <v>-0.7</v>
          </cell>
          <cell r="K187">
            <v>-0.63</v>
          </cell>
        </row>
        <row r="188">
          <cell r="A188">
            <v>1236</v>
          </cell>
          <cell r="B188">
            <v>-0.62</v>
          </cell>
          <cell r="K188">
            <v>-0.5</v>
          </cell>
        </row>
        <row r="189">
          <cell r="A189">
            <v>1237</v>
          </cell>
          <cell r="B189">
            <v>-0.9</v>
          </cell>
          <cell r="K189">
            <v>-0.9</v>
          </cell>
        </row>
        <row r="190">
          <cell r="A190">
            <v>1238</v>
          </cell>
          <cell r="B190">
            <v>0.32</v>
          </cell>
          <cell r="K190">
            <v>0.28999999999999998</v>
          </cell>
        </row>
        <row r="191">
          <cell r="A191">
            <v>1239</v>
          </cell>
          <cell r="B191">
            <v>-0.11</v>
          </cell>
          <cell r="K191">
            <v>-0.17</v>
          </cell>
        </row>
        <row r="192">
          <cell r="A192">
            <v>1240</v>
          </cell>
          <cell r="B192">
            <v>-0.28000000000000003</v>
          </cell>
          <cell r="K192">
            <v>-0.3</v>
          </cell>
        </row>
        <row r="193">
          <cell r="A193">
            <v>1241</v>
          </cell>
          <cell r="B193">
            <v>0.06</v>
          </cell>
          <cell r="K193">
            <v>0.03</v>
          </cell>
        </row>
        <row r="194">
          <cell r="A194">
            <v>1242</v>
          </cell>
          <cell r="B194">
            <v>-0.61</v>
          </cell>
          <cell r="K194">
            <v>-0.61</v>
          </cell>
        </row>
        <row r="195">
          <cell r="A195">
            <v>1243</v>
          </cell>
          <cell r="B195">
            <v>-0.35</v>
          </cell>
          <cell r="K195">
            <v>-0.42</v>
          </cell>
        </row>
        <row r="196">
          <cell r="A196">
            <v>1244</v>
          </cell>
          <cell r="B196">
            <v>-0.3</v>
          </cell>
          <cell r="K196">
            <v>-0.3</v>
          </cell>
        </row>
        <row r="197">
          <cell r="A197">
            <v>1245</v>
          </cell>
          <cell r="B197">
            <v>-0.01</v>
          </cell>
          <cell r="K197">
            <v>-7.0000000000000007E-2</v>
          </cell>
        </row>
        <row r="198">
          <cell r="A198">
            <v>1246</v>
          </cell>
          <cell r="B198">
            <v>0.18</v>
          </cell>
          <cell r="K198">
            <v>0.28000000000000003</v>
          </cell>
        </row>
        <row r="199">
          <cell r="A199">
            <v>1247</v>
          </cell>
          <cell r="B199">
            <v>0.44</v>
          </cell>
          <cell r="K199">
            <v>0.46</v>
          </cell>
        </row>
        <row r="200">
          <cell r="A200">
            <v>1248</v>
          </cell>
          <cell r="B200">
            <v>-0.34</v>
          </cell>
          <cell r="K200">
            <v>-0.34</v>
          </cell>
        </row>
        <row r="201">
          <cell r="A201">
            <v>1249</v>
          </cell>
          <cell r="B201">
            <v>-0.49</v>
          </cell>
          <cell r="K201">
            <v>-0.56000000000000005</v>
          </cell>
        </row>
        <row r="202">
          <cell r="A202">
            <v>1250</v>
          </cell>
          <cell r="B202">
            <v>-0.84</v>
          </cell>
          <cell r="K202">
            <v>-0.77</v>
          </cell>
        </row>
        <row r="203">
          <cell r="A203">
            <v>1251</v>
          </cell>
          <cell r="B203">
            <v>-0.31</v>
          </cell>
          <cell r="K203">
            <v>-0.25</v>
          </cell>
        </row>
        <row r="204">
          <cell r="A204">
            <v>1252</v>
          </cell>
          <cell r="B204">
            <v>-0.42</v>
          </cell>
          <cell r="K204">
            <v>-0.48</v>
          </cell>
        </row>
        <row r="205">
          <cell r="A205">
            <v>1253</v>
          </cell>
          <cell r="B205">
            <v>-0.13</v>
          </cell>
          <cell r="K205">
            <v>-7.0000000000000007E-2</v>
          </cell>
        </row>
        <row r="206">
          <cell r="A206">
            <v>1254</v>
          </cell>
          <cell r="B206">
            <v>-0.65</v>
          </cell>
          <cell r="K206">
            <v>-0.71</v>
          </cell>
        </row>
        <row r="207">
          <cell r="A207">
            <v>1255</v>
          </cell>
          <cell r="B207">
            <v>0.05</v>
          </cell>
          <cell r="K207">
            <v>-0.02</v>
          </cell>
        </row>
        <row r="208">
          <cell r="A208">
            <v>1256</v>
          </cell>
          <cell r="B208">
            <v>-0.72</v>
          </cell>
          <cell r="K208">
            <v>-0.76</v>
          </cell>
        </row>
        <row r="209">
          <cell r="A209">
            <v>1257</v>
          </cell>
          <cell r="B209">
            <v>-0.12</v>
          </cell>
          <cell r="K209">
            <v>-0.35</v>
          </cell>
        </row>
        <row r="210">
          <cell r="A210">
            <v>1258</v>
          </cell>
          <cell r="B210">
            <v>-1.95</v>
          </cell>
          <cell r="K210">
            <v>-2.16</v>
          </cell>
        </row>
        <row r="211">
          <cell r="A211">
            <v>1259</v>
          </cell>
          <cell r="B211">
            <v>-0.28000000000000003</v>
          </cell>
          <cell r="K211">
            <v>-0.52</v>
          </cell>
        </row>
        <row r="212">
          <cell r="A212">
            <v>1260</v>
          </cell>
          <cell r="B212">
            <v>-0.39</v>
          </cell>
          <cell r="K212">
            <v>-0.59</v>
          </cell>
        </row>
        <row r="213">
          <cell r="A213">
            <v>1261</v>
          </cell>
          <cell r="B213">
            <v>-0.38</v>
          </cell>
          <cell r="K213">
            <v>-0.39</v>
          </cell>
        </row>
        <row r="214">
          <cell r="A214">
            <v>1262</v>
          </cell>
          <cell r="B214">
            <v>0.1</v>
          </cell>
          <cell r="K214">
            <v>0.09</v>
          </cell>
        </row>
        <row r="215">
          <cell r="A215">
            <v>1263</v>
          </cell>
          <cell r="B215">
            <v>-0.5</v>
          </cell>
          <cell r="K215">
            <v>-0.62</v>
          </cell>
        </row>
        <row r="216">
          <cell r="A216">
            <v>1264</v>
          </cell>
          <cell r="B216">
            <v>-0.97</v>
          </cell>
          <cell r="K216">
            <v>-1.0900000000000001</v>
          </cell>
        </row>
        <row r="217">
          <cell r="A217">
            <v>1265</v>
          </cell>
          <cell r="B217">
            <v>-0.74</v>
          </cell>
          <cell r="K217">
            <v>-0.85</v>
          </cell>
        </row>
        <row r="218">
          <cell r="A218">
            <v>1266</v>
          </cell>
          <cell r="B218">
            <v>-0.64</v>
          </cell>
          <cell r="K218">
            <v>-0.78</v>
          </cell>
        </row>
        <row r="219">
          <cell r="A219">
            <v>1267</v>
          </cell>
          <cell r="B219">
            <v>-0.9</v>
          </cell>
          <cell r="K219">
            <v>-0.97</v>
          </cell>
        </row>
        <row r="220">
          <cell r="A220">
            <v>1268</v>
          </cell>
          <cell r="B220">
            <v>-0.7</v>
          </cell>
          <cell r="K220">
            <v>-0.85</v>
          </cell>
        </row>
        <row r="221">
          <cell r="A221">
            <v>1269</v>
          </cell>
          <cell r="B221">
            <v>-0.77</v>
          </cell>
          <cell r="K221">
            <v>-0.93</v>
          </cell>
        </row>
        <row r="222">
          <cell r="A222">
            <v>1270</v>
          </cell>
          <cell r="B222">
            <v>-0.32</v>
          </cell>
          <cell r="K222">
            <v>-0.5</v>
          </cell>
        </row>
        <row r="223">
          <cell r="A223">
            <v>1271</v>
          </cell>
          <cell r="B223">
            <v>-0.28000000000000003</v>
          </cell>
          <cell r="K223">
            <v>-0.45</v>
          </cell>
        </row>
        <row r="224">
          <cell r="A224">
            <v>1272</v>
          </cell>
          <cell r="B224">
            <v>0.05</v>
          </cell>
          <cell r="K224">
            <v>-0.08</v>
          </cell>
        </row>
        <row r="225">
          <cell r="A225">
            <v>1273</v>
          </cell>
          <cell r="B225">
            <v>0.34</v>
          </cell>
          <cell r="K225">
            <v>0.28999999999999998</v>
          </cell>
        </row>
        <row r="226">
          <cell r="A226">
            <v>1274</v>
          </cell>
          <cell r="B226">
            <v>7.0000000000000007E-2</v>
          </cell>
          <cell r="K226">
            <v>-0.13</v>
          </cell>
        </row>
        <row r="227">
          <cell r="A227">
            <v>1275</v>
          </cell>
          <cell r="B227">
            <v>-1.21</v>
          </cell>
          <cell r="K227">
            <v>-1.52</v>
          </cell>
        </row>
        <row r="228">
          <cell r="A228">
            <v>1276</v>
          </cell>
          <cell r="B228">
            <v>-1.1000000000000001</v>
          </cell>
          <cell r="K228">
            <v>-1.26</v>
          </cell>
        </row>
        <row r="229">
          <cell r="A229">
            <v>1277</v>
          </cell>
          <cell r="B229">
            <v>-0.65</v>
          </cell>
          <cell r="K229">
            <v>-0.76</v>
          </cell>
        </row>
        <row r="230">
          <cell r="A230">
            <v>1278</v>
          </cell>
          <cell r="B230">
            <v>-1.04</v>
          </cell>
          <cell r="K230">
            <v>-1.07</v>
          </cell>
        </row>
        <row r="231">
          <cell r="A231">
            <v>1279</v>
          </cell>
          <cell r="B231">
            <v>0.26</v>
          </cell>
          <cell r="K231">
            <v>0.3</v>
          </cell>
        </row>
        <row r="232">
          <cell r="A232">
            <v>1280</v>
          </cell>
          <cell r="B232">
            <v>-0.59</v>
          </cell>
          <cell r="K232">
            <v>-0.68</v>
          </cell>
        </row>
        <row r="233">
          <cell r="A233">
            <v>1281</v>
          </cell>
          <cell r="B233">
            <v>-1.04</v>
          </cell>
          <cell r="K233">
            <v>-1.19</v>
          </cell>
        </row>
        <row r="234">
          <cell r="A234">
            <v>1282</v>
          </cell>
          <cell r="B234">
            <v>-0.73</v>
          </cell>
          <cell r="K234">
            <v>-0.87</v>
          </cell>
        </row>
        <row r="235">
          <cell r="A235">
            <v>1283</v>
          </cell>
          <cell r="B235">
            <v>-1.3</v>
          </cell>
          <cell r="K235">
            <v>-1.41</v>
          </cell>
        </row>
        <row r="236">
          <cell r="A236">
            <v>1284</v>
          </cell>
          <cell r="B236">
            <v>-0.45</v>
          </cell>
          <cell r="K236">
            <v>-0.55000000000000004</v>
          </cell>
        </row>
        <row r="237">
          <cell r="A237">
            <v>1285</v>
          </cell>
          <cell r="B237">
            <v>-0.46</v>
          </cell>
          <cell r="K237">
            <v>-0.6</v>
          </cell>
        </row>
        <row r="238">
          <cell r="A238">
            <v>1286</v>
          </cell>
          <cell r="B238">
            <v>-0.3</v>
          </cell>
          <cell r="K238">
            <v>-0.39</v>
          </cell>
        </row>
        <row r="239">
          <cell r="A239">
            <v>1287</v>
          </cell>
          <cell r="B239">
            <v>-1.23</v>
          </cell>
          <cell r="K239">
            <v>-1.28</v>
          </cell>
        </row>
        <row r="240">
          <cell r="A240">
            <v>1288</v>
          </cell>
          <cell r="B240">
            <v>-0.36</v>
          </cell>
          <cell r="K240">
            <v>-0.45</v>
          </cell>
        </row>
        <row r="241">
          <cell r="A241">
            <v>1289</v>
          </cell>
          <cell r="B241">
            <v>-0.37</v>
          </cell>
          <cell r="K241">
            <v>-0.46</v>
          </cell>
        </row>
        <row r="242">
          <cell r="A242">
            <v>1290</v>
          </cell>
          <cell r="B242">
            <v>-1.58</v>
          </cell>
          <cell r="K242">
            <v>-1.81</v>
          </cell>
        </row>
        <row r="243">
          <cell r="A243">
            <v>1291</v>
          </cell>
          <cell r="B243">
            <v>-1</v>
          </cell>
          <cell r="K243">
            <v>-1.04</v>
          </cell>
        </row>
        <row r="244">
          <cell r="A244">
            <v>1292</v>
          </cell>
          <cell r="B244">
            <v>-1.32</v>
          </cell>
          <cell r="K244">
            <v>-1.5</v>
          </cell>
        </row>
        <row r="245">
          <cell r="A245">
            <v>1293</v>
          </cell>
          <cell r="B245">
            <v>-0.77</v>
          </cell>
          <cell r="K245">
            <v>-0.82</v>
          </cell>
        </row>
        <row r="246">
          <cell r="A246">
            <v>1294</v>
          </cell>
          <cell r="B246">
            <v>-1.64</v>
          </cell>
          <cell r="K246">
            <v>-1.8</v>
          </cell>
        </row>
        <row r="247">
          <cell r="A247">
            <v>1295</v>
          </cell>
          <cell r="B247">
            <v>-0.81</v>
          </cell>
          <cell r="K247">
            <v>-1.04</v>
          </cell>
        </row>
        <row r="248">
          <cell r="A248">
            <v>1296</v>
          </cell>
          <cell r="B248">
            <v>-0.72</v>
          </cell>
          <cell r="K248">
            <v>-0.91</v>
          </cell>
        </row>
        <row r="249">
          <cell r="A249">
            <v>1297</v>
          </cell>
          <cell r="B249">
            <v>-0.38</v>
          </cell>
          <cell r="K249">
            <v>-0.56000000000000005</v>
          </cell>
        </row>
        <row r="250">
          <cell r="A250">
            <v>1298</v>
          </cell>
          <cell r="B250">
            <v>-0.46</v>
          </cell>
          <cell r="K250">
            <v>-0.61</v>
          </cell>
        </row>
        <row r="251">
          <cell r="A251">
            <v>1299</v>
          </cell>
          <cell r="B251">
            <v>-0.56999999999999995</v>
          </cell>
          <cell r="K251">
            <v>-0.65</v>
          </cell>
        </row>
        <row r="252">
          <cell r="A252">
            <v>1300</v>
          </cell>
          <cell r="B252">
            <v>-0.86</v>
          </cell>
          <cell r="K252">
            <v>-0.91</v>
          </cell>
        </row>
        <row r="253">
          <cell r="A253">
            <v>1301</v>
          </cell>
          <cell r="B253">
            <v>-0.89</v>
          </cell>
          <cell r="K253">
            <v>-1.04</v>
          </cell>
        </row>
        <row r="254">
          <cell r="A254">
            <v>1302</v>
          </cell>
          <cell r="B254">
            <v>-1.33</v>
          </cell>
          <cell r="K254">
            <v>-1.53</v>
          </cell>
        </row>
        <row r="255">
          <cell r="A255">
            <v>1303</v>
          </cell>
          <cell r="B255">
            <v>-1.03</v>
          </cell>
          <cell r="K255">
            <v>-1.1200000000000001</v>
          </cell>
        </row>
        <row r="256">
          <cell r="A256">
            <v>1304</v>
          </cell>
          <cell r="B256">
            <v>-0.13</v>
          </cell>
          <cell r="K256">
            <v>-0.11</v>
          </cell>
        </row>
        <row r="257">
          <cell r="A257">
            <v>1305</v>
          </cell>
          <cell r="B257">
            <v>-0.77</v>
          </cell>
          <cell r="K257">
            <v>-0.82</v>
          </cell>
        </row>
        <row r="258">
          <cell r="A258">
            <v>1306</v>
          </cell>
          <cell r="B258">
            <v>-0.11</v>
          </cell>
          <cell r="K258">
            <v>-0.12</v>
          </cell>
        </row>
        <row r="259">
          <cell r="A259">
            <v>1307</v>
          </cell>
          <cell r="B259">
            <v>-1.23</v>
          </cell>
          <cell r="K259">
            <v>-1.31</v>
          </cell>
        </row>
        <row r="260">
          <cell r="A260">
            <v>1308</v>
          </cell>
          <cell r="B260">
            <v>-0.34</v>
          </cell>
          <cell r="K260">
            <v>-0.38</v>
          </cell>
        </row>
        <row r="261">
          <cell r="A261">
            <v>1309</v>
          </cell>
          <cell r="B261">
            <v>-0.13</v>
          </cell>
          <cell r="K261">
            <v>-0.11</v>
          </cell>
        </row>
        <row r="262">
          <cell r="A262">
            <v>1310</v>
          </cell>
          <cell r="B262">
            <v>-1.1200000000000001</v>
          </cell>
          <cell r="K262">
            <v>-1.18</v>
          </cell>
        </row>
        <row r="263">
          <cell r="A263">
            <v>1311</v>
          </cell>
          <cell r="B263">
            <v>-0.13</v>
          </cell>
          <cell r="K263">
            <v>-0.17</v>
          </cell>
        </row>
        <row r="264">
          <cell r="A264">
            <v>1312</v>
          </cell>
          <cell r="B264">
            <v>-0.69</v>
          </cell>
          <cell r="K264">
            <v>-0.84</v>
          </cell>
        </row>
        <row r="265">
          <cell r="A265">
            <v>1313</v>
          </cell>
          <cell r="B265">
            <v>-0.66</v>
          </cell>
          <cell r="K265">
            <v>-0.81</v>
          </cell>
        </row>
        <row r="266">
          <cell r="A266">
            <v>1314</v>
          </cell>
          <cell r="B266">
            <v>-0.6</v>
          </cell>
          <cell r="K266">
            <v>-0.72</v>
          </cell>
        </row>
        <row r="267">
          <cell r="A267">
            <v>1315</v>
          </cell>
          <cell r="B267">
            <v>-1.72</v>
          </cell>
          <cell r="K267">
            <v>-1.89</v>
          </cell>
        </row>
        <row r="268">
          <cell r="A268">
            <v>1316</v>
          </cell>
          <cell r="B268">
            <v>-0.87</v>
          </cell>
          <cell r="K268">
            <v>-0.87</v>
          </cell>
        </row>
        <row r="269">
          <cell r="A269">
            <v>1317</v>
          </cell>
          <cell r="B269">
            <v>-1.24</v>
          </cell>
          <cell r="K269">
            <v>-1.41</v>
          </cell>
        </row>
        <row r="270">
          <cell r="A270">
            <v>1318</v>
          </cell>
          <cell r="B270">
            <v>-0.56999999999999995</v>
          </cell>
          <cell r="K270">
            <v>-0.59</v>
          </cell>
        </row>
        <row r="271">
          <cell r="A271">
            <v>1319</v>
          </cell>
          <cell r="B271">
            <v>-0.8</v>
          </cell>
          <cell r="K271">
            <v>-0.88</v>
          </cell>
        </row>
        <row r="272">
          <cell r="A272">
            <v>1320</v>
          </cell>
          <cell r="B272">
            <v>-1.59</v>
          </cell>
          <cell r="K272">
            <v>-1.87</v>
          </cell>
        </row>
        <row r="273">
          <cell r="A273">
            <v>1321</v>
          </cell>
          <cell r="B273">
            <v>-0.55000000000000004</v>
          </cell>
          <cell r="K273">
            <v>-0.65</v>
          </cell>
        </row>
        <row r="274">
          <cell r="A274">
            <v>1322</v>
          </cell>
          <cell r="B274">
            <v>-0.89</v>
          </cell>
          <cell r="K274">
            <v>-1.07</v>
          </cell>
        </row>
        <row r="275">
          <cell r="A275">
            <v>1323</v>
          </cell>
          <cell r="B275">
            <v>-0.36</v>
          </cell>
          <cell r="K275">
            <v>-0.49</v>
          </cell>
        </row>
        <row r="276">
          <cell r="A276">
            <v>1324</v>
          </cell>
          <cell r="B276">
            <v>0</v>
          </cell>
          <cell r="K276">
            <v>-0.12</v>
          </cell>
        </row>
        <row r="277">
          <cell r="A277">
            <v>1325</v>
          </cell>
          <cell r="B277">
            <v>7.0000000000000007E-2</v>
          </cell>
          <cell r="K277">
            <v>0.04</v>
          </cell>
        </row>
        <row r="278">
          <cell r="A278">
            <v>1326</v>
          </cell>
          <cell r="B278">
            <v>-0.59</v>
          </cell>
          <cell r="K278">
            <v>-0.77</v>
          </cell>
        </row>
        <row r="279">
          <cell r="A279">
            <v>1327</v>
          </cell>
          <cell r="B279">
            <v>-0.88</v>
          </cell>
          <cell r="K279">
            <v>-1.21</v>
          </cell>
        </row>
        <row r="280">
          <cell r="A280">
            <v>1328</v>
          </cell>
          <cell r="B280">
            <v>0.03</v>
          </cell>
          <cell r="K280">
            <v>-0.2</v>
          </cell>
        </row>
        <row r="281">
          <cell r="A281">
            <v>1329</v>
          </cell>
          <cell r="B281">
            <v>-0.47</v>
          </cell>
          <cell r="K281">
            <v>-0.62</v>
          </cell>
        </row>
        <row r="282">
          <cell r="A282">
            <v>1330</v>
          </cell>
          <cell r="B282">
            <v>-0.97</v>
          </cell>
          <cell r="K282">
            <v>-1.0900000000000001</v>
          </cell>
        </row>
        <row r="283">
          <cell r="A283">
            <v>1331</v>
          </cell>
          <cell r="B283">
            <v>-1.78</v>
          </cell>
          <cell r="K283">
            <v>-1.82</v>
          </cell>
        </row>
        <row r="284">
          <cell r="A284">
            <v>1332</v>
          </cell>
          <cell r="B284">
            <v>0.3</v>
          </cell>
          <cell r="K284">
            <v>0.26</v>
          </cell>
        </row>
        <row r="285">
          <cell r="A285">
            <v>1333</v>
          </cell>
          <cell r="B285">
            <v>0.28999999999999998</v>
          </cell>
          <cell r="K285">
            <v>0.32</v>
          </cell>
        </row>
        <row r="286">
          <cell r="A286">
            <v>1334</v>
          </cell>
          <cell r="B286">
            <v>0.13</v>
          </cell>
          <cell r="K286">
            <v>7.0000000000000007E-2</v>
          </cell>
        </row>
        <row r="287">
          <cell r="A287">
            <v>1335</v>
          </cell>
          <cell r="B287">
            <v>-0.75</v>
          </cell>
          <cell r="K287">
            <v>-0.93</v>
          </cell>
        </row>
        <row r="288">
          <cell r="A288">
            <v>1336</v>
          </cell>
          <cell r="B288">
            <v>-0.7</v>
          </cell>
          <cell r="K288">
            <v>-0.74</v>
          </cell>
        </row>
        <row r="289">
          <cell r="A289">
            <v>1337</v>
          </cell>
          <cell r="B289">
            <v>-0.31</v>
          </cell>
          <cell r="K289">
            <v>-0.41</v>
          </cell>
        </row>
        <row r="290">
          <cell r="A290">
            <v>1338</v>
          </cell>
          <cell r="B290">
            <v>-1.06</v>
          </cell>
          <cell r="K290">
            <v>-1.1100000000000001</v>
          </cell>
        </row>
        <row r="291">
          <cell r="A291">
            <v>1339</v>
          </cell>
          <cell r="B291">
            <v>-0.05</v>
          </cell>
          <cell r="K291">
            <v>-0.06</v>
          </cell>
        </row>
        <row r="292">
          <cell r="A292">
            <v>1340</v>
          </cell>
          <cell r="B292">
            <v>-7.0000000000000007E-2</v>
          </cell>
          <cell r="K292">
            <v>-0.1</v>
          </cell>
        </row>
        <row r="293">
          <cell r="A293">
            <v>1341</v>
          </cell>
          <cell r="B293">
            <v>-0.39</v>
          </cell>
          <cell r="K293">
            <v>-0.51</v>
          </cell>
        </row>
        <row r="294">
          <cell r="A294">
            <v>1342</v>
          </cell>
          <cell r="B294">
            <v>-0.54</v>
          </cell>
          <cell r="K294">
            <v>-0.6</v>
          </cell>
        </row>
        <row r="295">
          <cell r="A295">
            <v>1343</v>
          </cell>
          <cell r="B295">
            <v>-0.32</v>
          </cell>
          <cell r="K295">
            <v>-0.41</v>
          </cell>
        </row>
        <row r="296">
          <cell r="A296">
            <v>1344</v>
          </cell>
          <cell r="B296">
            <v>-0.33</v>
          </cell>
          <cell r="K296">
            <v>-0.31</v>
          </cell>
        </row>
        <row r="297">
          <cell r="A297">
            <v>1345</v>
          </cell>
          <cell r="B297">
            <v>-0.63</v>
          </cell>
          <cell r="K297">
            <v>-0.74</v>
          </cell>
        </row>
        <row r="298">
          <cell r="A298">
            <v>1346</v>
          </cell>
          <cell r="B298">
            <v>-1.07</v>
          </cell>
          <cell r="K298">
            <v>-1.21</v>
          </cell>
        </row>
        <row r="299">
          <cell r="A299">
            <v>1347</v>
          </cell>
          <cell r="B299">
            <v>-1.5</v>
          </cell>
          <cell r="K299">
            <v>-1.59</v>
          </cell>
        </row>
        <row r="300">
          <cell r="A300">
            <v>1348</v>
          </cell>
          <cell r="B300">
            <v>-1.1599999999999999</v>
          </cell>
          <cell r="K300">
            <v>-1.18</v>
          </cell>
        </row>
        <row r="301">
          <cell r="A301">
            <v>1349</v>
          </cell>
          <cell r="B301">
            <v>-0.56999999999999995</v>
          </cell>
          <cell r="K301">
            <v>-0.56999999999999995</v>
          </cell>
        </row>
        <row r="302">
          <cell r="A302">
            <v>1350</v>
          </cell>
          <cell r="B302">
            <v>-0.81</v>
          </cell>
          <cell r="K302">
            <v>-0.97</v>
          </cell>
        </row>
        <row r="303">
          <cell r="A303">
            <v>1351</v>
          </cell>
          <cell r="B303">
            <v>-0.22</v>
          </cell>
          <cell r="K303">
            <v>-0.17</v>
          </cell>
        </row>
        <row r="304">
          <cell r="A304">
            <v>1352</v>
          </cell>
          <cell r="B304">
            <v>-0.28000000000000003</v>
          </cell>
          <cell r="K304">
            <v>-0.34</v>
          </cell>
        </row>
        <row r="305">
          <cell r="A305">
            <v>1353</v>
          </cell>
          <cell r="B305">
            <v>-0.77</v>
          </cell>
          <cell r="K305">
            <v>-0.89</v>
          </cell>
        </row>
        <row r="306">
          <cell r="A306">
            <v>1354</v>
          </cell>
          <cell r="B306">
            <v>0.28000000000000003</v>
          </cell>
          <cell r="K306">
            <v>0.27</v>
          </cell>
        </row>
        <row r="307">
          <cell r="A307">
            <v>1355</v>
          </cell>
          <cell r="B307">
            <v>-0.66</v>
          </cell>
          <cell r="K307">
            <v>-0.7</v>
          </cell>
        </row>
        <row r="308">
          <cell r="A308">
            <v>1356</v>
          </cell>
          <cell r="B308">
            <v>-0.51</v>
          </cell>
          <cell r="K308">
            <v>-0.55000000000000004</v>
          </cell>
        </row>
        <row r="309">
          <cell r="A309">
            <v>1357</v>
          </cell>
          <cell r="B309">
            <v>-0.21</v>
          </cell>
          <cell r="K309">
            <v>-0.25</v>
          </cell>
        </row>
        <row r="310">
          <cell r="A310">
            <v>1358</v>
          </cell>
          <cell r="B310">
            <v>-0.61</v>
          </cell>
          <cell r="K310">
            <v>-0.81</v>
          </cell>
        </row>
        <row r="311">
          <cell r="A311">
            <v>1359</v>
          </cell>
          <cell r="B311">
            <v>-0.85</v>
          </cell>
          <cell r="K311">
            <v>-1.1100000000000001</v>
          </cell>
        </row>
        <row r="312">
          <cell r="A312">
            <v>1360</v>
          </cell>
          <cell r="B312">
            <v>-1.1599999999999999</v>
          </cell>
          <cell r="K312">
            <v>-1.59</v>
          </cell>
        </row>
        <row r="313">
          <cell r="A313">
            <v>1361</v>
          </cell>
          <cell r="B313">
            <v>-0.26</v>
          </cell>
          <cell r="K313">
            <v>-0.4</v>
          </cell>
        </row>
        <row r="314">
          <cell r="A314">
            <v>1362</v>
          </cell>
          <cell r="B314">
            <v>-0.71</v>
          </cell>
          <cell r="K314">
            <v>-0.93</v>
          </cell>
        </row>
        <row r="315">
          <cell r="A315">
            <v>1363</v>
          </cell>
          <cell r="B315">
            <v>-0.11</v>
          </cell>
          <cell r="K315">
            <v>-0.23</v>
          </cell>
        </row>
        <row r="316">
          <cell r="A316">
            <v>1364</v>
          </cell>
          <cell r="B316">
            <v>-0.43</v>
          </cell>
          <cell r="K316">
            <v>-0.62</v>
          </cell>
        </row>
        <row r="317">
          <cell r="A317">
            <v>1365</v>
          </cell>
          <cell r="B317">
            <v>0.26</v>
          </cell>
          <cell r="K317">
            <v>0.1</v>
          </cell>
        </row>
        <row r="318">
          <cell r="A318">
            <v>1366</v>
          </cell>
          <cell r="B318">
            <v>-1.27</v>
          </cell>
          <cell r="K318">
            <v>-1.53</v>
          </cell>
        </row>
        <row r="319">
          <cell r="A319">
            <v>1367</v>
          </cell>
          <cell r="B319">
            <v>-0.53</v>
          </cell>
          <cell r="K319">
            <v>-0.73</v>
          </cell>
        </row>
        <row r="320">
          <cell r="A320">
            <v>1368</v>
          </cell>
          <cell r="B320">
            <v>-0.82</v>
          </cell>
          <cell r="K320">
            <v>-1</v>
          </cell>
        </row>
        <row r="321">
          <cell r="A321">
            <v>1369</v>
          </cell>
          <cell r="B321">
            <v>-0.82</v>
          </cell>
          <cell r="K321">
            <v>-0.97</v>
          </cell>
        </row>
        <row r="322">
          <cell r="A322">
            <v>1370</v>
          </cell>
          <cell r="B322">
            <v>-1.08</v>
          </cell>
          <cell r="K322">
            <v>-1.34</v>
          </cell>
        </row>
        <row r="323">
          <cell r="A323">
            <v>1371</v>
          </cell>
          <cell r="B323">
            <v>-0.14000000000000001</v>
          </cell>
          <cell r="K323">
            <v>-0.28000000000000003</v>
          </cell>
        </row>
        <row r="324">
          <cell r="A324">
            <v>1372</v>
          </cell>
          <cell r="B324">
            <v>-0.31</v>
          </cell>
          <cell r="K324">
            <v>-0.55000000000000004</v>
          </cell>
        </row>
        <row r="325">
          <cell r="A325">
            <v>1373</v>
          </cell>
          <cell r="B325">
            <v>-0.1</v>
          </cell>
          <cell r="K325">
            <v>-0.25</v>
          </cell>
        </row>
        <row r="326">
          <cell r="A326">
            <v>1374</v>
          </cell>
          <cell r="B326">
            <v>-0.44</v>
          </cell>
          <cell r="K326">
            <v>-0.59</v>
          </cell>
        </row>
        <row r="327">
          <cell r="A327">
            <v>1375</v>
          </cell>
          <cell r="B327">
            <v>-0.62</v>
          </cell>
          <cell r="K327">
            <v>-0.69</v>
          </cell>
        </row>
        <row r="328">
          <cell r="A328">
            <v>1376</v>
          </cell>
          <cell r="B328">
            <v>-0.95</v>
          </cell>
          <cell r="K328">
            <v>-1.1200000000000001</v>
          </cell>
        </row>
        <row r="329">
          <cell r="A329">
            <v>1377</v>
          </cell>
          <cell r="B329">
            <v>-1.74</v>
          </cell>
          <cell r="K329">
            <v>-1.99</v>
          </cell>
        </row>
        <row r="330">
          <cell r="A330">
            <v>1378</v>
          </cell>
          <cell r="B330">
            <v>-1.05</v>
          </cell>
          <cell r="K330">
            <v>-1.29</v>
          </cell>
        </row>
        <row r="331">
          <cell r="A331">
            <v>1379</v>
          </cell>
          <cell r="B331">
            <v>-0.35</v>
          </cell>
          <cell r="K331">
            <v>-0.41</v>
          </cell>
        </row>
        <row r="332">
          <cell r="A332">
            <v>1380</v>
          </cell>
          <cell r="B332">
            <v>-0.48</v>
          </cell>
          <cell r="K332">
            <v>-0.52</v>
          </cell>
        </row>
        <row r="333">
          <cell r="A333">
            <v>1381</v>
          </cell>
          <cell r="B333">
            <v>0.02</v>
          </cell>
          <cell r="K333">
            <v>0.04</v>
          </cell>
        </row>
        <row r="334">
          <cell r="A334">
            <v>1382</v>
          </cell>
          <cell r="B334">
            <v>-0.5</v>
          </cell>
          <cell r="K334">
            <v>-0.54</v>
          </cell>
        </row>
        <row r="335">
          <cell r="A335">
            <v>1383</v>
          </cell>
          <cell r="B335">
            <v>-0.2</v>
          </cell>
          <cell r="K335">
            <v>-0.28000000000000003</v>
          </cell>
        </row>
        <row r="336">
          <cell r="A336">
            <v>1384</v>
          </cell>
          <cell r="B336">
            <v>-0.12</v>
          </cell>
          <cell r="K336">
            <v>-0.19</v>
          </cell>
        </row>
        <row r="337">
          <cell r="A337">
            <v>1385</v>
          </cell>
          <cell r="B337">
            <v>0.59</v>
          </cell>
          <cell r="K337">
            <v>0.46</v>
          </cell>
        </row>
        <row r="338">
          <cell r="A338">
            <v>1386</v>
          </cell>
          <cell r="B338">
            <v>0.54</v>
          </cell>
          <cell r="K338">
            <v>0.4</v>
          </cell>
        </row>
        <row r="339">
          <cell r="A339">
            <v>1387</v>
          </cell>
          <cell r="B339">
            <v>0.09</v>
          </cell>
          <cell r="K339">
            <v>-0.03</v>
          </cell>
        </row>
        <row r="340">
          <cell r="A340">
            <v>1388</v>
          </cell>
          <cell r="B340">
            <v>-0.05</v>
          </cell>
          <cell r="K340">
            <v>-0.18</v>
          </cell>
        </row>
        <row r="341">
          <cell r="A341">
            <v>1389</v>
          </cell>
          <cell r="B341">
            <v>-0.24</v>
          </cell>
          <cell r="K341">
            <v>-0.3</v>
          </cell>
        </row>
        <row r="342">
          <cell r="A342">
            <v>1390</v>
          </cell>
          <cell r="B342">
            <v>0</v>
          </cell>
          <cell r="K342">
            <v>-0.02</v>
          </cell>
        </row>
        <row r="343">
          <cell r="A343">
            <v>1391</v>
          </cell>
          <cell r="B343">
            <v>-0.04</v>
          </cell>
          <cell r="K343">
            <v>-0.13</v>
          </cell>
        </row>
        <row r="344">
          <cell r="A344">
            <v>1392</v>
          </cell>
          <cell r="B344">
            <v>-1.1399999999999999</v>
          </cell>
          <cell r="K344">
            <v>-1.1000000000000001</v>
          </cell>
        </row>
        <row r="345">
          <cell r="A345">
            <v>1393</v>
          </cell>
          <cell r="B345">
            <v>0.38</v>
          </cell>
          <cell r="K345">
            <v>0.33</v>
          </cell>
        </row>
        <row r="346">
          <cell r="A346">
            <v>1394</v>
          </cell>
          <cell r="B346">
            <v>-0.26</v>
          </cell>
          <cell r="K346">
            <v>-0.24</v>
          </cell>
        </row>
        <row r="347">
          <cell r="A347">
            <v>1395</v>
          </cell>
          <cell r="B347">
            <v>-0.25</v>
          </cell>
          <cell r="K347">
            <v>-0.16</v>
          </cell>
        </row>
        <row r="348">
          <cell r="A348">
            <v>1396</v>
          </cell>
          <cell r="B348">
            <v>-0.45</v>
          </cell>
          <cell r="K348">
            <v>-0.37</v>
          </cell>
        </row>
        <row r="349">
          <cell r="A349">
            <v>1397</v>
          </cell>
          <cell r="B349">
            <v>-0.2</v>
          </cell>
          <cell r="K349">
            <v>-0.24</v>
          </cell>
        </row>
        <row r="350">
          <cell r="A350">
            <v>1398</v>
          </cell>
          <cell r="B350">
            <v>-0.26</v>
          </cell>
          <cell r="K350">
            <v>-0.28999999999999998</v>
          </cell>
        </row>
        <row r="351">
          <cell r="A351">
            <v>1399</v>
          </cell>
          <cell r="B351">
            <v>-0.79</v>
          </cell>
          <cell r="K351">
            <v>-0.89</v>
          </cell>
        </row>
        <row r="352">
          <cell r="A352">
            <v>1400</v>
          </cell>
          <cell r="B352">
            <v>0.06</v>
          </cell>
          <cell r="K352">
            <v>0.16</v>
          </cell>
        </row>
        <row r="353">
          <cell r="A353">
            <v>1401</v>
          </cell>
          <cell r="B353">
            <v>0.02</v>
          </cell>
          <cell r="K353">
            <v>-0.02</v>
          </cell>
        </row>
        <row r="354">
          <cell r="A354">
            <v>1402</v>
          </cell>
          <cell r="B354">
            <v>0.22</v>
          </cell>
          <cell r="K354">
            <v>0.28999999999999998</v>
          </cell>
        </row>
        <row r="355">
          <cell r="A355">
            <v>1403</v>
          </cell>
          <cell r="B355">
            <v>0.71</v>
          </cell>
          <cell r="K355">
            <v>0.7</v>
          </cell>
        </row>
        <row r="356">
          <cell r="A356">
            <v>1404</v>
          </cell>
          <cell r="B356">
            <v>-0.19</v>
          </cell>
          <cell r="K356">
            <v>-0.22</v>
          </cell>
        </row>
        <row r="357">
          <cell r="A357">
            <v>1405</v>
          </cell>
          <cell r="B357">
            <v>0.34</v>
          </cell>
          <cell r="K357">
            <v>0.33</v>
          </cell>
        </row>
        <row r="358">
          <cell r="A358">
            <v>1406</v>
          </cell>
          <cell r="B358">
            <v>-0.75</v>
          </cell>
          <cell r="K358">
            <v>-0.77</v>
          </cell>
        </row>
        <row r="359">
          <cell r="A359">
            <v>1407</v>
          </cell>
          <cell r="B359">
            <v>-0.53</v>
          </cell>
          <cell r="K359">
            <v>-0.55000000000000004</v>
          </cell>
        </row>
        <row r="360">
          <cell r="A360">
            <v>1408</v>
          </cell>
          <cell r="B360">
            <v>-0.63</v>
          </cell>
          <cell r="K360">
            <v>-0.81</v>
          </cell>
        </row>
        <row r="361">
          <cell r="A361">
            <v>1409</v>
          </cell>
          <cell r="B361">
            <v>0.03</v>
          </cell>
          <cell r="K361">
            <v>-0.09</v>
          </cell>
        </row>
        <row r="362">
          <cell r="A362">
            <v>1410</v>
          </cell>
          <cell r="B362">
            <v>-0.59</v>
          </cell>
          <cell r="K362">
            <v>-0.66</v>
          </cell>
        </row>
        <row r="363">
          <cell r="A363">
            <v>1411</v>
          </cell>
          <cell r="B363">
            <v>-0.5</v>
          </cell>
          <cell r="K363">
            <v>-0.54</v>
          </cell>
        </row>
        <row r="364">
          <cell r="A364">
            <v>1412</v>
          </cell>
          <cell r="B364">
            <v>-0.24</v>
          </cell>
          <cell r="K364">
            <v>-0.28000000000000003</v>
          </cell>
        </row>
        <row r="365">
          <cell r="A365">
            <v>1413</v>
          </cell>
          <cell r="B365">
            <v>0.72</v>
          </cell>
          <cell r="K365">
            <v>0.65</v>
          </cell>
        </row>
        <row r="366">
          <cell r="A366">
            <v>1414</v>
          </cell>
          <cell r="B366">
            <v>0</v>
          </cell>
          <cell r="K366">
            <v>7.0000000000000007E-2</v>
          </cell>
        </row>
        <row r="367">
          <cell r="A367">
            <v>1415</v>
          </cell>
          <cell r="B367">
            <v>-0.06</v>
          </cell>
          <cell r="K367">
            <v>-0.1</v>
          </cell>
        </row>
        <row r="368">
          <cell r="A368">
            <v>1416</v>
          </cell>
          <cell r="B368">
            <v>-0.74</v>
          </cell>
          <cell r="K368">
            <v>-0.81</v>
          </cell>
        </row>
        <row r="369">
          <cell r="A369">
            <v>1417</v>
          </cell>
          <cell r="B369">
            <v>-0.21</v>
          </cell>
          <cell r="K369">
            <v>-0.24</v>
          </cell>
        </row>
        <row r="370">
          <cell r="A370">
            <v>1418</v>
          </cell>
          <cell r="B370">
            <v>0.16</v>
          </cell>
          <cell r="K370">
            <v>0.1</v>
          </cell>
        </row>
        <row r="371">
          <cell r="A371">
            <v>1419</v>
          </cell>
          <cell r="B371">
            <v>-0.23</v>
          </cell>
          <cell r="K371">
            <v>-0.3</v>
          </cell>
        </row>
        <row r="372">
          <cell r="A372">
            <v>1420</v>
          </cell>
          <cell r="B372">
            <v>-0.32</v>
          </cell>
          <cell r="K372">
            <v>-0.3</v>
          </cell>
        </row>
        <row r="373">
          <cell r="A373">
            <v>1421</v>
          </cell>
          <cell r="B373">
            <v>0.42</v>
          </cell>
          <cell r="K373">
            <v>0.25</v>
          </cell>
        </row>
        <row r="374">
          <cell r="A374">
            <v>1422</v>
          </cell>
          <cell r="B374">
            <v>-0.06</v>
          </cell>
          <cell r="K374">
            <v>-0.01</v>
          </cell>
        </row>
        <row r="375">
          <cell r="A375">
            <v>1423</v>
          </cell>
          <cell r="B375">
            <v>0.37</v>
          </cell>
          <cell r="K375">
            <v>0.28999999999999998</v>
          </cell>
        </row>
        <row r="376">
          <cell r="A376">
            <v>1424</v>
          </cell>
          <cell r="B376">
            <v>0.47</v>
          </cell>
          <cell r="K376">
            <v>0.43</v>
          </cell>
        </row>
        <row r="377">
          <cell r="A377">
            <v>1425</v>
          </cell>
          <cell r="B377">
            <v>-0.44</v>
          </cell>
          <cell r="K377">
            <v>-0.48</v>
          </cell>
        </row>
        <row r="378">
          <cell r="A378">
            <v>1426</v>
          </cell>
          <cell r="B378">
            <v>-0.47</v>
          </cell>
          <cell r="K378">
            <v>-0.59</v>
          </cell>
        </row>
        <row r="379">
          <cell r="A379">
            <v>1427</v>
          </cell>
          <cell r="B379">
            <v>-7.0000000000000007E-2</v>
          </cell>
          <cell r="K379">
            <v>-0.19</v>
          </cell>
        </row>
        <row r="380">
          <cell r="A380">
            <v>1428</v>
          </cell>
          <cell r="B380">
            <v>-0.42</v>
          </cell>
          <cell r="K380">
            <v>-0.59</v>
          </cell>
        </row>
        <row r="381">
          <cell r="A381">
            <v>1429</v>
          </cell>
          <cell r="B381">
            <v>-0.36</v>
          </cell>
          <cell r="K381">
            <v>-0.43</v>
          </cell>
        </row>
        <row r="382">
          <cell r="A382">
            <v>1430</v>
          </cell>
          <cell r="B382">
            <v>-0.43</v>
          </cell>
          <cell r="K382">
            <v>-0.42</v>
          </cell>
        </row>
        <row r="383">
          <cell r="A383">
            <v>1431</v>
          </cell>
          <cell r="B383">
            <v>0.48</v>
          </cell>
          <cell r="K383">
            <v>0.49</v>
          </cell>
        </row>
        <row r="384">
          <cell r="A384">
            <v>1432</v>
          </cell>
          <cell r="B384">
            <v>0.24</v>
          </cell>
          <cell r="K384">
            <v>0.24</v>
          </cell>
        </row>
        <row r="385">
          <cell r="A385">
            <v>1433</v>
          </cell>
          <cell r="B385">
            <v>0.68</v>
          </cell>
          <cell r="K385">
            <v>0.53</v>
          </cell>
        </row>
        <row r="386">
          <cell r="A386">
            <v>1434</v>
          </cell>
          <cell r="B386">
            <v>-0.24</v>
          </cell>
          <cell r="K386">
            <v>-0.43</v>
          </cell>
        </row>
        <row r="387">
          <cell r="A387">
            <v>1435</v>
          </cell>
          <cell r="B387">
            <v>-0.94</v>
          </cell>
          <cell r="K387">
            <v>-1.03</v>
          </cell>
        </row>
        <row r="388">
          <cell r="A388">
            <v>1436</v>
          </cell>
          <cell r="B388">
            <v>-0.22</v>
          </cell>
          <cell r="K388">
            <v>-0.21</v>
          </cell>
        </row>
        <row r="389">
          <cell r="A389">
            <v>1437</v>
          </cell>
          <cell r="B389">
            <v>-0.35</v>
          </cell>
          <cell r="K389">
            <v>-0.25</v>
          </cell>
        </row>
        <row r="390">
          <cell r="A390">
            <v>1438</v>
          </cell>
          <cell r="B390">
            <v>-0.35</v>
          </cell>
          <cell r="K390">
            <v>-0.26</v>
          </cell>
        </row>
        <row r="391">
          <cell r="A391">
            <v>1439</v>
          </cell>
          <cell r="B391">
            <v>0.64</v>
          </cell>
          <cell r="K391">
            <v>0.59</v>
          </cell>
        </row>
        <row r="392">
          <cell r="A392">
            <v>1440</v>
          </cell>
          <cell r="B392">
            <v>0.01</v>
          </cell>
          <cell r="K392">
            <v>0.08</v>
          </cell>
        </row>
        <row r="393">
          <cell r="A393">
            <v>1441</v>
          </cell>
          <cell r="B393">
            <v>-0.48</v>
          </cell>
          <cell r="K393">
            <v>-0.56000000000000005</v>
          </cell>
        </row>
        <row r="394">
          <cell r="A394">
            <v>1442</v>
          </cell>
          <cell r="B394">
            <v>-0.12</v>
          </cell>
          <cell r="K394">
            <v>-0.24</v>
          </cell>
        </row>
        <row r="395">
          <cell r="A395">
            <v>1443</v>
          </cell>
          <cell r="B395">
            <v>0.23</v>
          </cell>
          <cell r="K395">
            <v>0.12</v>
          </cell>
        </row>
        <row r="396">
          <cell r="A396">
            <v>1444</v>
          </cell>
          <cell r="B396">
            <v>0.38</v>
          </cell>
          <cell r="K396">
            <v>0.39</v>
          </cell>
        </row>
        <row r="397">
          <cell r="A397">
            <v>1445</v>
          </cell>
          <cell r="B397">
            <v>0.83</v>
          </cell>
          <cell r="K397">
            <v>0.72</v>
          </cell>
        </row>
        <row r="398">
          <cell r="A398">
            <v>1446</v>
          </cell>
          <cell r="B398">
            <v>0.03</v>
          </cell>
          <cell r="K398">
            <v>-7.0000000000000007E-2</v>
          </cell>
        </row>
        <row r="399">
          <cell r="A399">
            <v>1447</v>
          </cell>
          <cell r="B399">
            <v>0.48</v>
          </cell>
          <cell r="K399">
            <v>0.46</v>
          </cell>
        </row>
        <row r="400">
          <cell r="A400">
            <v>1448</v>
          </cell>
          <cell r="B400">
            <v>0.12</v>
          </cell>
          <cell r="K400">
            <v>-0.03</v>
          </cell>
        </row>
        <row r="401">
          <cell r="A401">
            <v>1449</v>
          </cell>
          <cell r="B401">
            <v>-0.27</v>
          </cell>
          <cell r="K401">
            <v>-0.34</v>
          </cell>
        </row>
        <row r="402">
          <cell r="A402">
            <v>1450</v>
          </cell>
          <cell r="B402">
            <v>-0.26</v>
          </cell>
          <cell r="K402">
            <v>-0.4</v>
          </cell>
        </row>
        <row r="403">
          <cell r="A403">
            <v>1451</v>
          </cell>
          <cell r="B403">
            <v>-0.63</v>
          </cell>
          <cell r="K403">
            <v>-0.79</v>
          </cell>
        </row>
        <row r="404">
          <cell r="A404">
            <v>1452</v>
          </cell>
          <cell r="B404">
            <v>-0.52</v>
          </cell>
          <cell r="K404">
            <v>-0.61</v>
          </cell>
        </row>
        <row r="405">
          <cell r="A405">
            <v>1453</v>
          </cell>
          <cell r="B405">
            <v>-0.8</v>
          </cell>
          <cell r="K405">
            <v>-0.93</v>
          </cell>
        </row>
        <row r="406">
          <cell r="A406">
            <v>1454</v>
          </cell>
          <cell r="B406">
            <v>-1.24</v>
          </cell>
          <cell r="K406">
            <v>-1.39</v>
          </cell>
        </row>
        <row r="407">
          <cell r="A407">
            <v>1455</v>
          </cell>
          <cell r="B407">
            <v>-0.6</v>
          </cell>
          <cell r="K407">
            <v>-0.76</v>
          </cell>
        </row>
        <row r="408">
          <cell r="A408">
            <v>1456</v>
          </cell>
          <cell r="B408">
            <v>-1.08</v>
          </cell>
          <cell r="K408">
            <v>-1.3</v>
          </cell>
        </row>
        <row r="409">
          <cell r="A409">
            <v>1457</v>
          </cell>
          <cell r="B409">
            <v>-0.32</v>
          </cell>
          <cell r="K409">
            <v>-0.36</v>
          </cell>
        </row>
        <row r="410">
          <cell r="A410">
            <v>1458</v>
          </cell>
          <cell r="B410">
            <v>-0.09</v>
          </cell>
          <cell r="K410">
            <v>-0.15</v>
          </cell>
        </row>
        <row r="411">
          <cell r="A411">
            <v>1459</v>
          </cell>
          <cell r="B411">
            <v>-0.92</v>
          </cell>
          <cell r="K411">
            <v>-1.2</v>
          </cell>
        </row>
        <row r="412">
          <cell r="A412">
            <v>1460</v>
          </cell>
          <cell r="B412">
            <v>-0.9</v>
          </cell>
          <cell r="K412">
            <v>-1.1399999999999999</v>
          </cell>
        </row>
        <row r="413">
          <cell r="A413">
            <v>1461</v>
          </cell>
          <cell r="B413">
            <v>-0.24</v>
          </cell>
          <cell r="K413">
            <v>-0.42</v>
          </cell>
        </row>
        <row r="414">
          <cell r="A414">
            <v>1462</v>
          </cell>
          <cell r="B414">
            <v>-0.97</v>
          </cell>
          <cell r="K414">
            <v>-1.06</v>
          </cell>
        </row>
        <row r="415">
          <cell r="A415">
            <v>1463</v>
          </cell>
          <cell r="B415">
            <v>-0.71</v>
          </cell>
          <cell r="K415">
            <v>-0.86</v>
          </cell>
        </row>
        <row r="416">
          <cell r="A416">
            <v>1464</v>
          </cell>
          <cell r="B416">
            <v>-7.0000000000000007E-2</v>
          </cell>
          <cell r="K416">
            <v>-0.12</v>
          </cell>
        </row>
        <row r="417">
          <cell r="A417">
            <v>1465</v>
          </cell>
          <cell r="B417">
            <v>-1.06</v>
          </cell>
          <cell r="K417">
            <v>-1.1499999999999999</v>
          </cell>
        </row>
        <row r="418">
          <cell r="A418">
            <v>1466</v>
          </cell>
          <cell r="B418">
            <v>-0.71</v>
          </cell>
          <cell r="K418">
            <v>-0.7</v>
          </cell>
        </row>
        <row r="419">
          <cell r="A419">
            <v>1467</v>
          </cell>
          <cell r="B419">
            <v>-0.35</v>
          </cell>
          <cell r="K419">
            <v>-0.37</v>
          </cell>
        </row>
        <row r="420">
          <cell r="A420">
            <v>1468</v>
          </cell>
          <cell r="B420">
            <v>-0.56999999999999995</v>
          </cell>
          <cell r="K420">
            <v>-0.57999999999999996</v>
          </cell>
        </row>
        <row r="421">
          <cell r="A421">
            <v>1469</v>
          </cell>
          <cell r="B421">
            <v>-0.87</v>
          </cell>
          <cell r="K421">
            <v>-0.83</v>
          </cell>
        </row>
        <row r="422">
          <cell r="A422">
            <v>1470</v>
          </cell>
          <cell r="B422">
            <v>-1.3</v>
          </cell>
          <cell r="K422">
            <v>-1.38</v>
          </cell>
        </row>
        <row r="423">
          <cell r="A423">
            <v>1471</v>
          </cell>
          <cell r="B423">
            <v>0.06</v>
          </cell>
          <cell r="K423">
            <v>0.13</v>
          </cell>
        </row>
        <row r="424">
          <cell r="A424">
            <v>1472</v>
          </cell>
          <cell r="B424">
            <v>0.06</v>
          </cell>
          <cell r="K424">
            <v>0.09</v>
          </cell>
        </row>
        <row r="425">
          <cell r="A425">
            <v>1473</v>
          </cell>
          <cell r="B425">
            <v>0.67</v>
          </cell>
          <cell r="K425">
            <v>0.71</v>
          </cell>
        </row>
        <row r="426">
          <cell r="A426">
            <v>1474</v>
          </cell>
          <cell r="B426">
            <v>-0.68</v>
          </cell>
          <cell r="K426">
            <v>-0.83</v>
          </cell>
        </row>
        <row r="427">
          <cell r="A427">
            <v>1475</v>
          </cell>
          <cell r="B427">
            <v>-0.03</v>
          </cell>
          <cell r="K427">
            <v>0.01</v>
          </cell>
        </row>
        <row r="428">
          <cell r="A428">
            <v>1476</v>
          </cell>
          <cell r="B428">
            <v>0.61</v>
          </cell>
          <cell r="K428">
            <v>0.6</v>
          </cell>
        </row>
        <row r="429">
          <cell r="A429">
            <v>1477</v>
          </cell>
          <cell r="B429">
            <v>-0.66</v>
          </cell>
          <cell r="K429">
            <v>-0.65</v>
          </cell>
        </row>
        <row r="430">
          <cell r="A430">
            <v>1478</v>
          </cell>
          <cell r="B430">
            <v>-0.3</v>
          </cell>
          <cell r="K430">
            <v>-0.27</v>
          </cell>
        </row>
        <row r="431">
          <cell r="A431">
            <v>1479</v>
          </cell>
          <cell r="B431">
            <v>0.15</v>
          </cell>
          <cell r="K431">
            <v>0.2</v>
          </cell>
        </row>
        <row r="432">
          <cell r="A432">
            <v>1480</v>
          </cell>
          <cell r="B432">
            <v>-0.53</v>
          </cell>
          <cell r="K432">
            <v>-0.66</v>
          </cell>
        </row>
        <row r="433">
          <cell r="A433">
            <v>1481</v>
          </cell>
          <cell r="B433">
            <v>-0.16</v>
          </cell>
          <cell r="K433">
            <v>-0.26</v>
          </cell>
        </row>
        <row r="434">
          <cell r="A434">
            <v>1482</v>
          </cell>
          <cell r="B434">
            <v>0.1</v>
          </cell>
          <cell r="K434">
            <v>0.15</v>
          </cell>
        </row>
        <row r="435">
          <cell r="A435">
            <v>1483</v>
          </cell>
          <cell r="B435">
            <v>0.61</v>
          </cell>
          <cell r="K435">
            <v>0.67</v>
          </cell>
        </row>
        <row r="436">
          <cell r="A436">
            <v>1484</v>
          </cell>
          <cell r="B436">
            <v>0.65</v>
          </cell>
          <cell r="K436">
            <v>0.68</v>
          </cell>
        </row>
        <row r="437">
          <cell r="A437">
            <v>1485</v>
          </cell>
          <cell r="B437">
            <v>-1.24</v>
          </cell>
          <cell r="K437">
            <v>-1.1299999999999999</v>
          </cell>
        </row>
        <row r="438">
          <cell r="A438">
            <v>1486</v>
          </cell>
          <cell r="B438">
            <v>0.08</v>
          </cell>
          <cell r="K438">
            <v>0.11</v>
          </cell>
        </row>
        <row r="439">
          <cell r="A439">
            <v>1487</v>
          </cell>
          <cell r="B439">
            <v>0.6</v>
          </cell>
          <cell r="K439">
            <v>0.6</v>
          </cell>
        </row>
        <row r="440">
          <cell r="A440">
            <v>1488</v>
          </cell>
          <cell r="B440">
            <v>0.3</v>
          </cell>
          <cell r="K440">
            <v>0.33</v>
          </cell>
        </row>
        <row r="441">
          <cell r="A441">
            <v>1489</v>
          </cell>
          <cell r="B441">
            <v>0.01</v>
          </cell>
          <cell r="K441">
            <v>0.01</v>
          </cell>
        </row>
        <row r="442">
          <cell r="A442">
            <v>1490</v>
          </cell>
          <cell r="B442">
            <v>0.31</v>
          </cell>
          <cell r="K442">
            <v>0.33</v>
          </cell>
        </row>
        <row r="443">
          <cell r="A443">
            <v>1491</v>
          </cell>
          <cell r="B443">
            <v>-0.78</v>
          </cell>
          <cell r="K443">
            <v>-0.81</v>
          </cell>
        </row>
        <row r="444">
          <cell r="A444">
            <v>1492</v>
          </cell>
          <cell r="B444">
            <v>-0.18</v>
          </cell>
          <cell r="K444">
            <v>-0.04</v>
          </cell>
        </row>
        <row r="445">
          <cell r="A445">
            <v>1493</v>
          </cell>
          <cell r="B445">
            <v>-0.26</v>
          </cell>
          <cell r="K445">
            <v>-0.06</v>
          </cell>
        </row>
        <row r="446">
          <cell r="A446">
            <v>1494</v>
          </cell>
          <cell r="B446">
            <v>0.18</v>
          </cell>
          <cell r="K446">
            <v>0.31</v>
          </cell>
        </row>
        <row r="447">
          <cell r="A447">
            <v>1495</v>
          </cell>
          <cell r="B447">
            <v>0.08</v>
          </cell>
          <cell r="K447">
            <v>0.19</v>
          </cell>
        </row>
        <row r="448">
          <cell r="A448">
            <v>1496</v>
          </cell>
          <cell r="B448">
            <v>-0.38</v>
          </cell>
          <cell r="K448">
            <v>-0.38</v>
          </cell>
        </row>
        <row r="449">
          <cell r="A449">
            <v>1497</v>
          </cell>
          <cell r="B449">
            <v>-1.3</v>
          </cell>
          <cell r="K449">
            <v>-1.1000000000000001</v>
          </cell>
        </row>
        <row r="450">
          <cell r="A450">
            <v>1498</v>
          </cell>
          <cell r="B450">
            <v>-1.52</v>
          </cell>
          <cell r="K450">
            <v>-1.69</v>
          </cell>
        </row>
        <row r="451">
          <cell r="A451">
            <v>1499</v>
          </cell>
          <cell r="B451">
            <v>-0.28000000000000003</v>
          </cell>
          <cell r="K451">
            <v>-0.28999999999999998</v>
          </cell>
        </row>
        <row r="452">
          <cell r="A452">
            <v>1500</v>
          </cell>
          <cell r="B452">
            <v>0.01</v>
          </cell>
          <cell r="K452">
            <v>0.12</v>
          </cell>
        </row>
        <row r="453">
          <cell r="A453">
            <v>1501</v>
          </cell>
          <cell r="B453">
            <v>0.23</v>
          </cell>
          <cell r="K453">
            <v>0.27</v>
          </cell>
        </row>
        <row r="454">
          <cell r="A454">
            <v>1502</v>
          </cell>
          <cell r="B454">
            <v>0.56999999999999995</v>
          </cell>
          <cell r="K454">
            <v>0.61</v>
          </cell>
        </row>
        <row r="455">
          <cell r="A455">
            <v>1503</v>
          </cell>
          <cell r="B455">
            <v>0.24</v>
          </cell>
          <cell r="K455">
            <v>0.25</v>
          </cell>
        </row>
        <row r="456">
          <cell r="A456">
            <v>1504</v>
          </cell>
          <cell r="B456">
            <v>0.28999999999999998</v>
          </cell>
          <cell r="K456">
            <v>0.35</v>
          </cell>
        </row>
        <row r="457">
          <cell r="A457">
            <v>1505</v>
          </cell>
          <cell r="B457">
            <v>-0.54</v>
          </cell>
          <cell r="K457">
            <v>-0.56000000000000005</v>
          </cell>
        </row>
        <row r="458">
          <cell r="A458">
            <v>1506</v>
          </cell>
          <cell r="B458">
            <v>-0.14000000000000001</v>
          </cell>
          <cell r="K458">
            <v>-0.06</v>
          </cell>
        </row>
        <row r="459">
          <cell r="A459">
            <v>1507</v>
          </cell>
          <cell r="B459">
            <v>0.05</v>
          </cell>
          <cell r="K459">
            <v>0</v>
          </cell>
        </row>
        <row r="460">
          <cell r="A460">
            <v>1508</v>
          </cell>
          <cell r="B460">
            <v>-0.61</v>
          </cell>
          <cell r="K460">
            <v>-0.64</v>
          </cell>
        </row>
        <row r="461">
          <cell r="A461">
            <v>1509</v>
          </cell>
          <cell r="B461">
            <v>7.0000000000000007E-2</v>
          </cell>
          <cell r="K461">
            <v>0.13</v>
          </cell>
        </row>
        <row r="462">
          <cell r="A462">
            <v>1510</v>
          </cell>
          <cell r="B462">
            <v>0.15</v>
          </cell>
          <cell r="K462">
            <v>0.16</v>
          </cell>
        </row>
        <row r="463">
          <cell r="A463">
            <v>1511</v>
          </cell>
          <cell r="B463">
            <v>-0.52</v>
          </cell>
          <cell r="K463">
            <v>-0.47</v>
          </cell>
        </row>
        <row r="464">
          <cell r="A464">
            <v>1512</v>
          </cell>
          <cell r="B464">
            <v>0.3</v>
          </cell>
          <cell r="K464">
            <v>0.24</v>
          </cell>
        </row>
        <row r="465">
          <cell r="A465">
            <v>1513</v>
          </cell>
          <cell r="B465">
            <v>0.31</v>
          </cell>
          <cell r="K465">
            <v>0.25</v>
          </cell>
        </row>
        <row r="466">
          <cell r="A466">
            <v>1514</v>
          </cell>
          <cell r="B466">
            <v>0.16</v>
          </cell>
          <cell r="K466">
            <v>0.18</v>
          </cell>
        </row>
        <row r="467">
          <cell r="A467">
            <v>1515</v>
          </cell>
          <cell r="B467">
            <v>-0.73</v>
          </cell>
          <cell r="K467">
            <v>-0.8</v>
          </cell>
        </row>
        <row r="468">
          <cell r="A468">
            <v>1516</v>
          </cell>
          <cell r="B468">
            <v>0.06</v>
          </cell>
          <cell r="K468">
            <v>0</v>
          </cell>
        </row>
        <row r="469">
          <cell r="A469">
            <v>1517</v>
          </cell>
          <cell r="B469">
            <v>-0.51</v>
          </cell>
          <cell r="K469">
            <v>-0.55000000000000004</v>
          </cell>
        </row>
        <row r="470">
          <cell r="A470">
            <v>1518</v>
          </cell>
          <cell r="B470">
            <v>-0.25</v>
          </cell>
          <cell r="K470">
            <v>-0.24</v>
          </cell>
        </row>
        <row r="471">
          <cell r="A471">
            <v>1519</v>
          </cell>
          <cell r="B471">
            <v>0.34</v>
          </cell>
          <cell r="K471">
            <v>0.36</v>
          </cell>
        </row>
        <row r="472">
          <cell r="A472">
            <v>1520</v>
          </cell>
          <cell r="B472">
            <v>0.02</v>
          </cell>
          <cell r="K472">
            <v>-0.08</v>
          </cell>
        </row>
        <row r="473">
          <cell r="A473">
            <v>1521</v>
          </cell>
          <cell r="B473">
            <v>-0.11</v>
          </cell>
          <cell r="K473">
            <v>-0.06</v>
          </cell>
        </row>
        <row r="474">
          <cell r="A474">
            <v>1522</v>
          </cell>
          <cell r="B474">
            <v>-1</v>
          </cell>
          <cell r="K474">
            <v>-0.91</v>
          </cell>
        </row>
        <row r="475">
          <cell r="A475">
            <v>1523</v>
          </cell>
          <cell r="B475">
            <v>-0.88</v>
          </cell>
          <cell r="K475">
            <v>-0.91</v>
          </cell>
        </row>
        <row r="476">
          <cell r="A476">
            <v>1524</v>
          </cell>
          <cell r="B476">
            <v>-0.32</v>
          </cell>
          <cell r="K476">
            <v>-0.2</v>
          </cell>
        </row>
        <row r="477">
          <cell r="A477">
            <v>1525</v>
          </cell>
          <cell r="B477">
            <v>0.36</v>
          </cell>
          <cell r="K477">
            <v>0.33</v>
          </cell>
        </row>
        <row r="478">
          <cell r="A478">
            <v>1526</v>
          </cell>
          <cell r="B478">
            <v>0.26</v>
          </cell>
          <cell r="K478">
            <v>0.27</v>
          </cell>
        </row>
        <row r="479">
          <cell r="A479">
            <v>1527</v>
          </cell>
          <cell r="B479">
            <v>-0.45</v>
          </cell>
          <cell r="K479">
            <v>-0.56999999999999995</v>
          </cell>
        </row>
        <row r="480">
          <cell r="A480">
            <v>1528</v>
          </cell>
          <cell r="B480">
            <v>0.24</v>
          </cell>
          <cell r="K480">
            <v>0.23</v>
          </cell>
        </row>
        <row r="481">
          <cell r="A481">
            <v>1529</v>
          </cell>
          <cell r="B481">
            <v>-0.22</v>
          </cell>
          <cell r="K481">
            <v>-0.33</v>
          </cell>
        </row>
        <row r="482">
          <cell r="A482">
            <v>1530</v>
          </cell>
          <cell r="B482">
            <v>-0.12</v>
          </cell>
          <cell r="K482">
            <v>-0.13</v>
          </cell>
        </row>
        <row r="483">
          <cell r="A483">
            <v>1531</v>
          </cell>
          <cell r="B483">
            <v>-0.09</v>
          </cell>
          <cell r="K483">
            <v>-0.1</v>
          </cell>
        </row>
        <row r="484">
          <cell r="A484">
            <v>1532</v>
          </cell>
          <cell r="B484">
            <v>-0.28999999999999998</v>
          </cell>
          <cell r="K484">
            <v>-0.33</v>
          </cell>
        </row>
        <row r="485">
          <cell r="A485">
            <v>1533</v>
          </cell>
          <cell r="B485">
            <v>-0.9</v>
          </cell>
          <cell r="K485">
            <v>-0.94</v>
          </cell>
        </row>
        <row r="486">
          <cell r="A486">
            <v>1534</v>
          </cell>
          <cell r="B486">
            <v>-0.88</v>
          </cell>
          <cell r="K486">
            <v>-0.89</v>
          </cell>
        </row>
        <row r="487">
          <cell r="A487">
            <v>1535</v>
          </cell>
          <cell r="B487">
            <v>-0.43</v>
          </cell>
          <cell r="K487">
            <v>-0.35</v>
          </cell>
        </row>
        <row r="488">
          <cell r="A488">
            <v>1536</v>
          </cell>
          <cell r="B488">
            <v>-0.03</v>
          </cell>
          <cell r="K488">
            <v>0.1</v>
          </cell>
        </row>
        <row r="489">
          <cell r="A489">
            <v>1537</v>
          </cell>
          <cell r="B489">
            <v>-0.54</v>
          </cell>
          <cell r="K489">
            <v>-0.59</v>
          </cell>
        </row>
        <row r="490">
          <cell r="A490">
            <v>1538</v>
          </cell>
          <cell r="B490">
            <v>-0.61</v>
          </cell>
          <cell r="K490">
            <v>-0.7</v>
          </cell>
        </row>
        <row r="491">
          <cell r="A491">
            <v>1539</v>
          </cell>
          <cell r="B491">
            <v>-0.06</v>
          </cell>
          <cell r="K491">
            <v>-0.3</v>
          </cell>
        </row>
        <row r="492">
          <cell r="A492">
            <v>1540</v>
          </cell>
          <cell r="B492">
            <v>0.69</v>
          </cell>
          <cell r="K492">
            <v>0.56000000000000005</v>
          </cell>
        </row>
        <row r="493">
          <cell r="A493">
            <v>1541</v>
          </cell>
          <cell r="B493">
            <v>-0.39</v>
          </cell>
          <cell r="K493">
            <v>-0.46</v>
          </cell>
        </row>
        <row r="494">
          <cell r="A494">
            <v>1542</v>
          </cell>
          <cell r="B494">
            <v>-1.58</v>
          </cell>
          <cell r="K494">
            <v>-1.71</v>
          </cell>
        </row>
        <row r="495">
          <cell r="A495">
            <v>1543</v>
          </cell>
          <cell r="B495">
            <v>-0.75</v>
          </cell>
          <cell r="K495">
            <v>-0.82</v>
          </cell>
        </row>
        <row r="496">
          <cell r="A496">
            <v>1544</v>
          </cell>
          <cell r="B496">
            <v>-0.03</v>
          </cell>
          <cell r="K496">
            <v>-0.04</v>
          </cell>
        </row>
        <row r="497">
          <cell r="A497">
            <v>1545</v>
          </cell>
          <cell r="B497">
            <v>0.43</v>
          </cell>
          <cell r="K497">
            <v>0.48</v>
          </cell>
        </row>
        <row r="498">
          <cell r="A498">
            <v>1546</v>
          </cell>
          <cell r="B498">
            <v>-0.43</v>
          </cell>
          <cell r="K498">
            <v>-0.43</v>
          </cell>
        </row>
        <row r="499">
          <cell r="A499">
            <v>1547</v>
          </cell>
          <cell r="B499">
            <v>-0.28999999999999998</v>
          </cell>
          <cell r="K499">
            <v>-0.41</v>
          </cell>
        </row>
        <row r="500">
          <cell r="A500">
            <v>1548</v>
          </cell>
          <cell r="B500">
            <v>-0.23</v>
          </cell>
          <cell r="K500">
            <v>-0.38</v>
          </cell>
        </row>
        <row r="501">
          <cell r="A501">
            <v>1549</v>
          </cell>
          <cell r="B501">
            <v>-0.64</v>
          </cell>
          <cell r="K501">
            <v>-0.75</v>
          </cell>
        </row>
        <row r="502">
          <cell r="A502">
            <v>1550</v>
          </cell>
          <cell r="B502">
            <v>-1.21</v>
          </cell>
          <cell r="K502">
            <v>-1.22</v>
          </cell>
        </row>
        <row r="503">
          <cell r="A503">
            <v>1551</v>
          </cell>
          <cell r="B503">
            <v>0.26</v>
          </cell>
          <cell r="K503">
            <v>0.27</v>
          </cell>
        </row>
        <row r="504">
          <cell r="A504">
            <v>1552</v>
          </cell>
          <cell r="B504">
            <v>0.08</v>
          </cell>
          <cell r="K504">
            <v>-0.02</v>
          </cell>
        </row>
        <row r="505">
          <cell r="A505">
            <v>1553</v>
          </cell>
          <cell r="B505">
            <v>0.4</v>
          </cell>
          <cell r="K505">
            <v>0.33</v>
          </cell>
        </row>
        <row r="506">
          <cell r="A506">
            <v>1554</v>
          </cell>
          <cell r="B506">
            <v>-0.59</v>
          </cell>
          <cell r="K506">
            <v>-0.55000000000000004</v>
          </cell>
        </row>
        <row r="507">
          <cell r="A507">
            <v>1555</v>
          </cell>
          <cell r="B507">
            <v>-0.08</v>
          </cell>
          <cell r="K507">
            <v>-0.15</v>
          </cell>
        </row>
        <row r="508">
          <cell r="A508">
            <v>1556</v>
          </cell>
          <cell r="B508">
            <v>0.5</v>
          </cell>
          <cell r="K508">
            <v>0.6</v>
          </cell>
        </row>
        <row r="509">
          <cell r="A509">
            <v>1557</v>
          </cell>
          <cell r="B509">
            <v>-0.56999999999999995</v>
          </cell>
          <cell r="K509">
            <v>-0.63</v>
          </cell>
        </row>
        <row r="510">
          <cell r="A510">
            <v>1558</v>
          </cell>
          <cell r="B510">
            <v>0.28999999999999998</v>
          </cell>
          <cell r="K510">
            <v>0.3</v>
          </cell>
        </row>
        <row r="511">
          <cell r="A511">
            <v>1559</v>
          </cell>
          <cell r="B511">
            <v>0.55000000000000004</v>
          </cell>
          <cell r="K511">
            <v>0.56999999999999995</v>
          </cell>
        </row>
        <row r="512">
          <cell r="A512">
            <v>1560</v>
          </cell>
          <cell r="B512">
            <v>-0.06</v>
          </cell>
          <cell r="K512">
            <v>-0.13</v>
          </cell>
        </row>
        <row r="513">
          <cell r="A513">
            <v>1561</v>
          </cell>
          <cell r="B513">
            <v>0.62</v>
          </cell>
          <cell r="K513">
            <v>0.49</v>
          </cell>
        </row>
        <row r="514">
          <cell r="A514">
            <v>1562</v>
          </cell>
          <cell r="B514">
            <v>0.05</v>
          </cell>
          <cell r="K514">
            <v>-0.09</v>
          </cell>
        </row>
        <row r="515">
          <cell r="A515">
            <v>1563</v>
          </cell>
          <cell r="B515">
            <v>-0.56000000000000005</v>
          </cell>
          <cell r="K515">
            <v>-0.63</v>
          </cell>
        </row>
        <row r="516">
          <cell r="A516">
            <v>1564</v>
          </cell>
          <cell r="B516">
            <v>-0.11</v>
          </cell>
          <cell r="K516">
            <v>-0.18</v>
          </cell>
        </row>
        <row r="517">
          <cell r="A517">
            <v>1565</v>
          </cell>
          <cell r="B517">
            <v>-0.19</v>
          </cell>
          <cell r="K517">
            <v>-0.22</v>
          </cell>
        </row>
        <row r="518">
          <cell r="A518">
            <v>1566</v>
          </cell>
          <cell r="B518">
            <v>0.74</v>
          </cell>
          <cell r="K518">
            <v>0.77</v>
          </cell>
        </row>
        <row r="519">
          <cell r="A519">
            <v>1567</v>
          </cell>
          <cell r="B519">
            <v>0.03</v>
          </cell>
          <cell r="K519">
            <v>0.01</v>
          </cell>
        </row>
        <row r="520">
          <cell r="A520">
            <v>1568</v>
          </cell>
          <cell r="B520">
            <v>0.22</v>
          </cell>
          <cell r="K520">
            <v>0.14000000000000001</v>
          </cell>
        </row>
        <row r="521">
          <cell r="A521">
            <v>1569</v>
          </cell>
          <cell r="B521">
            <v>-0.49</v>
          </cell>
          <cell r="K521">
            <v>-0.69</v>
          </cell>
        </row>
        <row r="522">
          <cell r="A522">
            <v>1570</v>
          </cell>
          <cell r="B522">
            <v>0.13</v>
          </cell>
          <cell r="K522">
            <v>0.06</v>
          </cell>
        </row>
        <row r="523">
          <cell r="A523">
            <v>1571</v>
          </cell>
          <cell r="B523">
            <v>-0.48</v>
          </cell>
          <cell r="K523">
            <v>-0.63</v>
          </cell>
        </row>
        <row r="524">
          <cell r="A524">
            <v>1572</v>
          </cell>
          <cell r="B524">
            <v>-0.02</v>
          </cell>
          <cell r="K524">
            <v>-0.27</v>
          </cell>
        </row>
        <row r="525">
          <cell r="A525">
            <v>1573</v>
          </cell>
          <cell r="B525">
            <v>-1.07</v>
          </cell>
          <cell r="K525">
            <v>-1.3</v>
          </cell>
        </row>
        <row r="526">
          <cell r="A526">
            <v>1574</v>
          </cell>
          <cell r="B526">
            <v>-1</v>
          </cell>
          <cell r="K526">
            <v>-1.1299999999999999</v>
          </cell>
        </row>
        <row r="527">
          <cell r="A527">
            <v>1575</v>
          </cell>
          <cell r="B527">
            <v>0.23</v>
          </cell>
          <cell r="K527">
            <v>0.12</v>
          </cell>
        </row>
        <row r="528">
          <cell r="A528">
            <v>1576</v>
          </cell>
          <cell r="B528">
            <v>-0.99</v>
          </cell>
          <cell r="K528">
            <v>-1.1000000000000001</v>
          </cell>
        </row>
        <row r="529">
          <cell r="A529">
            <v>1577</v>
          </cell>
          <cell r="B529">
            <v>-0.56000000000000005</v>
          </cell>
          <cell r="K529">
            <v>-0.64</v>
          </cell>
        </row>
        <row r="530">
          <cell r="A530">
            <v>1578</v>
          </cell>
          <cell r="B530">
            <v>-0.16</v>
          </cell>
          <cell r="K530">
            <v>-0.22</v>
          </cell>
        </row>
        <row r="531">
          <cell r="A531">
            <v>1579</v>
          </cell>
          <cell r="B531">
            <v>-1.42</v>
          </cell>
          <cell r="K531">
            <v>-1.44</v>
          </cell>
        </row>
        <row r="532">
          <cell r="A532">
            <v>1580</v>
          </cell>
          <cell r="B532">
            <v>-0.97</v>
          </cell>
          <cell r="K532">
            <v>-1.1000000000000001</v>
          </cell>
        </row>
        <row r="533">
          <cell r="A533">
            <v>1581</v>
          </cell>
          <cell r="B533">
            <v>-1.42</v>
          </cell>
          <cell r="K533">
            <v>-1.52</v>
          </cell>
        </row>
        <row r="534">
          <cell r="A534">
            <v>1582</v>
          </cell>
          <cell r="B534">
            <v>-0.94</v>
          </cell>
          <cell r="K534">
            <v>-1.1100000000000001</v>
          </cell>
        </row>
        <row r="535">
          <cell r="A535">
            <v>1583</v>
          </cell>
          <cell r="B535">
            <v>-0.01</v>
          </cell>
          <cell r="K535">
            <v>-0.23</v>
          </cell>
        </row>
        <row r="536">
          <cell r="A536">
            <v>1584</v>
          </cell>
          <cell r="B536">
            <v>0.87</v>
          </cell>
          <cell r="K536">
            <v>0.81</v>
          </cell>
        </row>
        <row r="537">
          <cell r="A537">
            <v>1585</v>
          </cell>
          <cell r="B537">
            <v>-0.2</v>
          </cell>
          <cell r="K537">
            <v>-0.48</v>
          </cell>
        </row>
        <row r="538">
          <cell r="A538">
            <v>1586</v>
          </cell>
          <cell r="B538">
            <v>0.71</v>
          </cell>
          <cell r="K538">
            <v>0.56999999999999995</v>
          </cell>
        </row>
        <row r="539">
          <cell r="A539">
            <v>1587</v>
          </cell>
          <cell r="B539">
            <v>-1.06</v>
          </cell>
          <cell r="K539">
            <v>-1.39</v>
          </cell>
        </row>
        <row r="540">
          <cell r="A540">
            <v>1588</v>
          </cell>
          <cell r="B540">
            <v>-1.24</v>
          </cell>
          <cell r="K540">
            <v>-1.34</v>
          </cell>
        </row>
        <row r="541">
          <cell r="A541">
            <v>1589</v>
          </cell>
          <cell r="B541">
            <v>-1.1399999999999999</v>
          </cell>
          <cell r="K541">
            <v>-1.47</v>
          </cell>
        </row>
        <row r="542">
          <cell r="A542">
            <v>1590</v>
          </cell>
          <cell r="B542">
            <v>-0.06</v>
          </cell>
          <cell r="K542">
            <v>-0.32</v>
          </cell>
        </row>
        <row r="543">
          <cell r="A543">
            <v>1591</v>
          </cell>
          <cell r="B543">
            <v>-0.92</v>
          </cell>
          <cell r="K543">
            <v>-1.1299999999999999</v>
          </cell>
        </row>
        <row r="544">
          <cell r="A544">
            <v>1592</v>
          </cell>
          <cell r="B544">
            <v>-1.4</v>
          </cell>
          <cell r="K544">
            <v>-1.6</v>
          </cell>
        </row>
        <row r="545">
          <cell r="A545">
            <v>1593</v>
          </cell>
          <cell r="B545">
            <v>-1.49</v>
          </cell>
          <cell r="K545">
            <v>-1.68</v>
          </cell>
        </row>
        <row r="546">
          <cell r="A546">
            <v>1594</v>
          </cell>
          <cell r="B546">
            <v>-1.01</v>
          </cell>
          <cell r="K546">
            <v>-1.19</v>
          </cell>
        </row>
        <row r="547">
          <cell r="A547">
            <v>1595</v>
          </cell>
          <cell r="B547">
            <v>-0.33</v>
          </cell>
          <cell r="K547">
            <v>-0.45</v>
          </cell>
        </row>
        <row r="548">
          <cell r="A548">
            <v>1596</v>
          </cell>
          <cell r="B548">
            <v>-1.45</v>
          </cell>
          <cell r="K548">
            <v>-1.58</v>
          </cell>
        </row>
        <row r="549">
          <cell r="A549">
            <v>1597</v>
          </cell>
          <cell r="B549">
            <v>-0.67</v>
          </cell>
          <cell r="K549">
            <v>-0.74</v>
          </cell>
        </row>
        <row r="550">
          <cell r="A550">
            <v>1598</v>
          </cell>
          <cell r="B550">
            <v>-0.48</v>
          </cell>
          <cell r="K550">
            <v>-0.51</v>
          </cell>
        </row>
        <row r="551">
          <cell r="A551">
            <v>1599</v>
          </cell>
          <cell r="B551">
            <v>-0.93</v>
          </cell>
          <cell r="K551">
            <v>-1.08</v>
          </cell>
        </row>
        <row r="552">
          <cell r="A552">
            <v>1600</v>
          </cell>
          <cell r="B552">
            <v>-1.23</v>
          </cell>
          <cell r="K552">
            <v>-1.38</v>
          </cell>
        </row>
        <row r="553">
          <cell r="A553">
            <v>1601</v>
          </cell>
          <cell r="B553">
            <v>-1.68</v>
          </cell>
          <cell r="K553">
            <v>-1.75</v>
          </cell>
        </row>
        <row r="554">
          <cell r="A554">
            <v>1602</v>
          </cell>
          <cell r="B554">
            <v>-1.76</v>
          </cell>
          <cell r="K554">
            <v>-1.84</v>
          </cell>
        </row>
        <row r="555">
          <cell r="A555">
            <v>1603</v>
          </cell>
          <cell r="B555">
            <v>-0.87</v>
          </cell>
          <cell r="K555">
            <v>-0.97</v>
          </cell>
        </row>
        <row r="556">
          <cell r="A556">
            <v>1604</v>
          </cell>
          <cell r="B556">
            <v>-0.47</v>
          </cell>
          <cell r="K556">
            <v>-0.5</v>
          </cell>
        </row>
        <row r="557">
          <cell r="A557">
            <v>1605</v>
          </cell>
          <cell r="B557">
            <v>-0.77</v>
          </cell>
          <cell r="K557">
            <v>-0.89</v>
          </cell>
        </row>
        <row r="558">
          <cell r="A558">
            <v>1606</v>
          </cell>
          <cell r="B558">
            <v>-1.7</v>
          </cell>
          <cell r="K558">
            <v>-1.81</v>
          </cell>
        </row>
        <row r="559">
          <cell r="A559">
            <v>1607</v>
          </cell>
          <cell r="B559">
            <v>-0.8</v>
          </cell>
          <cell r="K559">
            <v>-0.84</v>
          </cell>
        </row>
        <row r="560">
          <cell r="A560">
            <v>1608</v>
          </cell>
          <cell r="B560">
            <v>-1.41</v>
          </cell>
          <cell r="K560">
            <v>-1.53</v>
          </cell>
        </row>
        <row r="561">
          <cell r="A561">
            <v>1609</v>
          </cell>
          <cell r="B561">
            <v>-1.32</v>
          </cell>
          <cell r="K561">
            <v>-1.41</v>
          </cell>
        </row>
        <row r="562">
          <cell r="A562">
            <v>1610</v>
          </cell>
          <cell r="B562">
            <v>0.1</v>
          </cell>
          <cell r="K562">
            <v>0.04</v>
          </cell>
        </row>
        <row r="563">
          <cell r="A563">
            <v>1611</v>
          </cell>
          <cell r="B563">
            <v>0.12</v>
          </cell>
          <cell r="K563">
            <v>0.04</v>
          </cell>
        </row>
        <row r="564">
          <cell r="A564">
            <v>1612</v>
          </cell>
          <cell r="B564">
            <v>-0.75</v>
          </cell>
          <cell r="K564">
            <v>-0.75</v>
          </cell>
        </row>
        <row r="565">
          <cell r="A565">
            <v>1613</v>
          </cell>
          <cell r="B565">
            <v>-0.1</v>
          </cell>
          <cell r="K565">
            <v>-0.27</v>
          </cell>
        </row>
        <row r="566">
          <cell r="A566">
            <v>1614</v>
          </cell>
          <cell r="B566">
            <v>0.2</v>
          </cell>
          <cell r="K566">
            <v>0.05</v>
          </cell>
        </row>
        <row r="567">
          <cell r="A567">
            <v>1615</v>
          </cell>
          <cell r="B567">
            <v>0.28999999999999998</v>
          </cell>
          <cell r="K567">
            <v>0.16</v>
          </cell>
        </row>
        <row r="568">
          <cell r="A568">
            <v>1616</v>
          </cell>
          <cell r="B568">
            <v>0.96</v>
          </cell>
          <cell r="K568">
            <v>0.77</v>
          </cell>
        </row>
        <row r="569">
          <cell r="A569">
            <v>1617</v>
          </cell>
          <cell r="B569">
            <v>-0.53</v>
          </cell>
          <cell r="K569">
            <v>-0.71</v>
          </cell>
        </row>
        <row r="570">
          <cell r="A570">
            <v>1618</v>
          </cell>
          <cell r="B570">
            <v>-0.9</v>
          </cell>
          <cell r="K570">
            <v>-1.06</v>
          </cell>
        </row>
        <row r="571">
          <cell r="A571">
            <v>1619</v>
          </cell>
          <cell r="B571">
            <v>-0.55000000000000004</v>
          </cell>
          <cell r="K571">
            <v>-0.81</v>
          </cell>
        </row>
        <row r="572">
          <cell r="A572">
            <v>1620</v>
          </cell>
          <cell r="B572">
            <v>-0.51</v>
          </cell>
          <cell r="K572">
            <v>-0.64</v>
          </cell>
        </row>
        <row r="573">
          <cell r="A573">
            <v>1621</v>
          </cell>
          <cell r="B573">
            <v>-0.79</v>
          </cell>
          <cell r="K573">
            <v>-1.1000000000000001</v>
          </cell>
        </row>
        <row r="574">
          <cell r="A574">
            <v>1622</v>
          </cell>
          <cell r="B574">
            <v>-0.28999999999999998</v>
          </cell>
          <cell r="K574">
            <v>-0.39</v>
          </cell>
        </row>
        <row r="575">
          <cell r="A575">
            <v>1623</v>
          </cell>
          <cell r="B575">
            <v>-0.05</v>
          </cell>
          <cell r="K575">
            <v>-0.16</v>
          </cell>
        </row>
        <row r="576">
          <cell r="A576">
            <v>1624</v>
          </cell>
          <cell r="B576">
            <v>0</v>
          </cell>
          <cell r="K576">
            <v>-0.22</v>
          </cell>
        </row>
        <row r="577">
          <cell r="A577">
            <v>1625</v>
          </cell>
          <cell r="B577">
            <v>-0.38</v>
          </cell>
          <cell r="K577">
            <v>-0.57999999999999996</v>
          </cell>
        </row>
        <row r="578">
          <cell r="A578">
            <v>1626</v>
          </cell>
          <cell r="B578">
            <v>-0.72</v>
          </cell>
          <cell r="K578">
            <v>-0.83</v>
          </cell>
        </row>
        <row r="579">
          <cell r="A579">
            <v>1627</v>
          </cell>
          <cell r="B579">
            <v>-0.76</v>
          </cell>
          <cell r="K579">
            <v>-1.05</v>
          </cell>
        </row>
        <row r="580">
          <cell r="A580">
            <v>1628</v>
          </cell>
          <cell r="B580">
            <v>-2.64</v>
          </cell>
          <cell r="K580">
            <v>-2.72</v>
          </cell>
        </row>
        <row r="581">
          <cell r="A581">
            <v>1629</v>
          </cell>
          <cell r="B581">
            <v>-0.1</v>
          </cell>
          <cell r="K581">
            <v>-0.19</v>
          </cell>
        </row>
        <row r="582">
          <cell r="A582">
            <v>1630</v>
          </cell>
          <cell r="B582">
            <v>-0.1</v>
          </cell>
          <cell r="K582">
            <v>-0.09</v>
          </cell>
        </row>
        <row r="583">
          <cell r="A583">
            <v>1631</v>
          </cell>
          <cell r="B583">
            <v>-0.16</v>
          </cell>
          <cell r="K583">
            <v>-0.24</v>
          </cell>
        </row>
        <row r="584">
          <cell r="A584">
            <v>1632</v>
          </cell>
          <cell r="B584">
            <v>-1.46</v>
          </cell>
          <cell r="K584">
            <v>-1.62</v>
          </cell>
        </row>
        <row r="585">
          <cell r="A585">
            <v>1633</v>
          </cell>
          <cell r="B585">
            <v>-1.28</v>
          </cell>
          <cell r="K585">
            <v>-1.36</v>
          </cell>
        </row>
        <row r="586">
          <cell r="A586">
            <v>1634</v>
          </cell>
          <cell r="B586">
            <v>-0.94</v>
          </cell>
          <cell r="K586">
            <v>-1.02</v>
          </cell>
        </row>
        <row r="587">
          <cell r="A587">
            <v>1635</v>
          </cell>
          <cell r="B587">
            <v>-0.18</v>
          </cell>
          <cell r="K587">
            <v>-0.28000000000000003</v>
          </cell>
        </row>
        <row r="588">
          <cell r="A588">
            <v>1636</v>
          </cell>
          <cell r="B588">
            <v>-0.14000000000000001</v>
          </cell>
          <cell r="K588">
            <v>-0.28999999999999998</v>
          </cell>
        </row>
        <row r="589">
          <cell r="A589">
            <v>1637</v>
          </cell>
          <cell r="B589">
            <v>1.05</v>
          </cell>
          <cell r="K589">
            <v>0.96</v>
          </cell>
        </row>
        <row r="590">
          <cell r="A590">
            <v>1638</v>
          </cell>
          <cell r="B590">
            <v>0.76</v>
          </cell>
          <cell r="K590">
            <v>0.63</v>
          </cell>
        </row>
        <row r="591">
          <cell r="A591">
            <v>1639</v>
          </cell>
          <cell r="B591">
            <v>-1.85</v>
          </cell>
          <cell r="K591">
            <v>-1.92</v>
          </cell>
        </row>
        <row r="592">
          <cell r="A592">
            <v>1640</v>
          </cell>
          <cell r="B592">
            <v>-0.06</v>
          </cell>
          <cell r="K592">
            <v>-0.27</v>
          </cell>
        </row>
        <row r="593">
          <cell r="A593">
            <v>1641</v>
          </cell>
          <cell r="B593">
            <v>-0.87</v>
          </cell>
          <cell r="K593">
            <v>-1.05</v>
          </cell>
        </row>
        <row r="594">
          <cell r="A594">
            <v>1642</v>
          </cell>
          <cell r="B594">
            <v>-1.64</v>
          </cell>
          <cell r="K594">
            <v>-1.85</v>
          </cell>
        </row>
        <row r="595">
          <cell r="A595">
            <v>1643</v>
          </cell>
          <cell r="B595">
            <v>-0.39</v>
          </cell>
          <cell r="K595">
            <v>-0.56999999999999995</v>
          </cell>
        </row>
        <row r="596">
          <cell r="A596">
            <v>1644</v>
          </cell>
          <cell r="B596">
            <v>-0.17</v>
          </cell>
          <cell r="K596">
            <v>-0.26</v>
          </cell>
        </row>
        <row r="597">
          <cell r="A597">
            <v>1645</v>
          </cell>
          <cell r="B597">
            <v>0.22</v>
          </cell>
          <cell r="K597">
            <v>0.13</v>
          </cell>
        </row>
        <row r="598">
          <cell r="A598">
            <v>1646</v>
          </cell>
          <cell r="B598">
            <v>-0.49</v>
          </cell>
          <cell r="K598">
            <v>-0.56999999999999995</v>
          </cell>
        </row>
        <row r="599">
          <cell r="A599">
            <v>1647</v>
          </cell>
          <cell r="B599">
            <v>-1.5</v>
          </cell>
          <cell r="K599">
            <v>-1.48</v>
          </cell>
        </row>
        <row r="600">
          <cell r="A600">
            <v>1648</v>
          </cell>
          <cell r="B600">
            <v>-1.3</v>
          </cell>
          <cell r="K600">
            <v>-1.41</v>
          </cell>
        </row>
        <row r="601">
          <cell r="A601">
            <v>1649</v>
          </cell>
          <cell r="B601">
            <v>-0.97</v>
          </cell>
          <cell r="K601">
            <v>-1.08</v>
          </cell>
        </row>
        <row r="602">
          <cell r="A602">
            <v>1650</v>
          </cell>
          <cell r="B602">
            <v>-1.26</v>
          </cell>
          <cell r="K602">
            <v>-1.27</v>
          </cell>
        </row>
        <row r="603">
          <cell r="A603">
            <v>1651</v>
          </cell>
          <cell r="B603">
            <v>-0.56999999999999995</v>
          </cell>
          <cell r="K603">
            <v>-0.54</v>
          </cell>
        </row>
        <row r="604">
          <cell r="A604">
            <v>1652</v>
          </cell>
          <cell r="B604">
            <v>-0.7</v>
          </cell>
          <cell r="K604">
            <v>-0.72</v>
          </cell>
        </row>
        <row r="605">
          <cell r="A605">
            <v>1653</v>
          </cell>
          <cell r="B605">
            <v>-0.48</v>
          </cell>
          <cell r="K605">
            <v>-0.5</v>
          </cell>
        </row>
        <row r="606">
          <cell r="A606">
            <v>1654</v>
          </cell>
          <cell r="B606">
            <v>-0.8</v>
          </cell>
          <cell r="K606">
            <v>-0.82</v>
          </cell>
        </row>
        <row r="607">
          <cell r="A607">
            <v>1655</v>
          </cell>
          <cell r="B607">
            <v>0.37</v>
          </cell>
          <cell r="K607">
            <v>0.28000000000000003</v>
          </cell>
        </row>
        <row r="608">
          <cell r="A608">
            <v>1656</v>
          </cell>
          <cell r="B608">
            <v>-0.25</v>
          </cell>
          <cell r="K608">
            <v>-0.28000000000000003</v>
          </cell>
        </row>
        <row r="609">
          <cell r="A609">
            <v>1657</v>
          </cell>
          <cell r="B609">
            <v>-0.01</v>
          </cell>
          <cell r="K609">
            <v>-0.05</v>
          </cell>
        </row>
        <row r="610">
          <cell r="A610">
            <v>1658</v>
          </cell>
          <cell r="B610">
            <v>-0.12</v>
          </cell>
          <cell r="K610">
            <v>-0.13</v>
          </cell>
        </row>
        <row r="611">
          <cell r="A611">
            <v>1659</v>
          </cell>
          <cell r="B611">
            <v>0.08</v>
          </cell>
          <cell r="K611">
            <v>-0.09</v>
          </cell>
        </row>
        <row r="612">
          <cell r="A612">
            <v>1660</v>
          </cell>
          <cell r="B612">
            <v>0.4</v>
          </cell>
          <cell r="K612">
            <v>0.51</v>
          </cell>
        </row>
        <row r="613">
          <cell r="A613">
            <v>1661</v>
          </cell>
          <cell r="B613">
            <v>0.76</v>
          </cell>
          <cell r="K613">
            <v>0.47</v>
          </cell>
        </row>
        <row r="614">
          <cell r="A614">
            <v>1662</v>
          </cell>
          <cell r="B614">
            <v>-0.93</v>
          </cell>
          <cell r="K614">
            <v>-1.05</v>
          </cell>
        </row>
        <row r="615">
          <cell r="A615">
            <v>1663</v>
          </cell>
          <cell r="B615">
            <v>-1.66</v>
          </cell>
          <cell r="K615">
            <v>-1.86</v>
          </cell>
        </row>
        <row r="616">
          <cell r="A616">
            <v>1664</v>
          </cell>
          <cell r="B616">
            <v>0.05</v>
          </cell>
          <cell r="K616">
            <v>-0.15</v>
          </cell>
        </row>
        <row r="617">
          <cell r="A617">
            <v>1665</v>
          </cell>
          <cell r="B617">
            <v>0.22</v>
          </cell>
          <cell r="K617">
            <v>-0.01</v>
          </cell>
        </row>
        <row r="618">
          <cell r="A618">
            <v>1666</v>
          </cell>
          <cell r="B618">
            <v>1.0900000000000001</v>
          </cell>
          <cell r="K618">
            <v>0.95</v>
          </cell>
        </row>
        <row r="619">
          <cell r="A619">
            <v>1667</v>
          </cell>
          <cell r="B619">
            <v>-1.22</v>
          </cell>
          <cell r="K619">
            <v>-1.55</v>
          </cell>
        </row>
        <row r="620">
          <cell r="A620">
            <v>1668</v>
          </cell>
          <cell r="B620">
            <v>-0.68</v>
          </cell>
          <cell r="K620">
            <v>-0.75</v>
          </cell>
        </row>
        <row r="621">
          <cell r="A621">
            <v>1669</v>
          </cell>
          <cell r="B621">
            <v>-0.19</v>
          </cell>
          <cell r="K621">
            <v>-0.32</v>
          </cell>
        </row>
        <row r="622">
          <cell r="A622">
            <v>1670</v>
          </cell>
          <cell r="B622">
            <v>-1.1599999999999999</v>
          </cell>
          <cell r="K622">
            <v>-1.23</v>
          </cell>
        </row>
        <row r="623">
          <cell r="A623">
            <v>1671</v>
          </cell>
          <cell r="B623">
            <v>-0.37</v>
          </cell>
          <cell r="K623">
            <v>-0.45</v>
          </cell>
        </row>
        <row r="624">
          <cell r="A624">
            <v>1672</v>
          </cell>
          <cell r="B624">
            <v>-0.51</v>
          </cell>
          <cell r="K624">
            <v>-0.65</v>
          </cell>
        </row>
        <row r="625">
          <cell r="A625">
            <v>1673</v>
          </cell>
          <cell r="B625">
            <v>-0.06</v>
          </cell>
          <cell r="K625">
            <v>-0.17</v>
          </cell>
        </row>
        <row r="626">
          <cell r="A626">
            <v>1674</v>
          </cell>
          <cell r="B626">
            <v>-1.06</v>
          </cell>
          <cell r="K626">
            <v>-1.1299999999999999</v>
          </cell>
        </row>
        <row r="627">
          <cell r="A627">
            <v>1675</v>
          </cell>
          <cell r="B627">
            <v>-3.27</v>
          </cell>
          <cell r="K627">
            <v>-3.45</v>
          </cell>
        </row>
        <row r="628">
          <cell r="A628">
            <v>1676</v>
          </cell>
          <cell r="B628">
            <v>-0.27</v>
          </cell>
          <cell r="K628">
            <v>-0.43</v>
          </cell>
        </row>
        <row r="629">
          <cell r="A629">
            <v>1677</v>
          </cell>
          <cell r="B629">
            <v>-1.44</v>
          </cell>
          <cell r="K629">
            <v>-1.5</v>
          </cell>
        </row>
        <row r="630">
          <cell r="A630">
            <v>1678</v>
          </cell>
          <cell r="B630">
            <v>-0.62</v>
          </cell>
          <cell r="K630">
            <v>-0.69</v>
          </cell>
        </row>
        <row r="631">
          <cell r="A631">
            <v>1679</v>
          </cell>
          <cell r="B631">
            <v>0.01</v>
          </cell>
          <cell r="K631">
            <v>-0.11</v>
          </cell>
        </row>
        <row r="632">
          <cell r="A632">
            <v>1680</v>
          </cell>
          <cell r="B632">
            <v>0.17</v>
          </cell>
          <cell r="K632">
            <v>0.12</v>
          </cell>
        </row>
        <row r="633">
          <cell r="A633">
            <v>1681</v>
          </cell>
          <cell r="B633">
            <v>0.48</v>
          </cell>
          <cell r="K633">
            <v>0.44</v>
          </cell>
        </row>
        <row r="634">
          <cell r="A634">
            <v>1682</v>
          </cell>
          <cell r="B634">
            <v>0.31</v>
          </cell>
          <cell r="K634">
            <v>0.03</v>
          </cell>
        </row>
        <row r="635">
          <cell r="A635">
            <v>1683</v>
          </cell>
          <cell r="B635">
            <v>0.85</v>
          </cell>
          <cell r="K635">
            <v>0.64</v>
          </cell>
        </row>
        <row r="636">
          <cell r="A636">
            <v>1684</v>
          </cell>
          <cell r="B636">
            <v>0.74</v>
          </cell>
          <cell r="K636">
            <v>0.56999999999999995</v>
          </cell>
        </row>
        <row r="637">
          <cell r="A637">
            <v>1685</v>
          </cell>
          <cell r="B637">
            <v>-0.97</v>
          </cell>
          <cell r="K637">
            <v>-1.25</v>
          </cell>
        </row>
        <row r="638">
          <cell r="A638">
            <v>1686</v>
          </cell>
          <cell r="B638">
            <v>-0.49</v>
          </cell>
          <cell r="K638">
            <v>-0.9</v>
          </cell>
        </row>
        <row r="639">
          <cell r="A639">
            <v>1687</v>
          </cell>
          <cell r="B639">
            <v>-0.11</v>
          </cell>
          <cell r="K639">
            <v>-0.51</v>
          </cell>
        </row>
        <row r="640">
          <cell r="A640">
            <v>1688</v>
          </cell>
          <cell r="B640">
            <v>-0.02</v>
          </cell>
          <cell r="K640">
            <v>-0.17</v>
          </cell>
        </row>
        <row r="641">
          <cell r="A641">
            <v>1689</v>
          </cell>
          <cell r="B641">
            <v>-1.43</v>
          </cell>
          <cell r="K641">
            <v>-1.65</v>
          </cell>
        </row>
        <row r="642">
          <cell r="A642">
            <v>1690</v>
          </cell>
          <cell r="B642">
            <v>-1.03</v>
          </cell>
          <cell r="K642">
            <v>-1.34</v>
          </cell>
        </row>
        <row r="643">
          <cell r="A643">
            <v>1691</v>
          </cell>
          <cell r="B643">
            <v>-0.77</v>
          </cell>
          <cell r="K643">
            <v>-0.97</v>
          </cell>
        </row>
        <row r="644">
          <cell r="A644">
            <v>1692</v>
          </cell>
          <cell r="B644">
            <v>-0.91</v>
          </cell>
          <cell r="K644">
            <v>-1.1599999999999999</v>
          </cell>
        </row>
        <row r="645">
          <cell r="A645">
            <v>1693</v>
          </cell>
          <cell r="B645">
            <v>-0.2</v>
          </cell>
          <cell r="K645">
            <v>-0.33</v>
          </cell>
        </row>
        <row r="646">
          <cell r="A646">
            <v>1694</v>
          </cell>
          <cell r="B646">
            <v>-0.09</v>
          </cell>
          <cell r="K646">
            <v>-0.25</v>
          </cell>
        </row>
        <row r="647">
          <cell r="A647">
            <v>1695</v>
          </cell>
          <cell r="B647">
            <v>-1.32</v>
          </cell>
          <cell r="K647">
            <v>-1.47</v>
          </cell>
        </row>
        <row r="648">
          <cell r="A648">
            <v>1696</v>
          </cell>
          <cell r="B648">
            <v>-1.4</v>
          </cell>
          <cell r="K648">
            <v>-1.56</v>
          </cell>
        </row>
        <row r="649">
          <cell r="A649">
            <v>1697</v>
          </cell>
          <cell r="B649">
            <v>-1.01</v>
          </cell>
          <cell r="K649">
            <v>-1.17</v>
          </cell>
        </row>
        <row r="650">
          <cell r="A650">
            <v>1698</v>
          </cell>
          <cell r="B650">
            <v>-1.68</v>
          </cell>
          <cell r="K650">
            <v>-1.95</v>
          </cell>
        </row>
        <row r="651">
          <cell r="A651">
            <v>1699</v>
          </cell>
          <cell r="B651">
            <v>-1.58</v>
          </cell>
          <cell r="K651">
            <v>-1.62</v>
          </cell>
        </row>
        <row r="652">
          <cell r="A652">
            <v>1700</v>
          </cell>
          <cell r="B652">
            <v>-0.65</v>
          </cell>
          <cell r="K652">
            <v>-0.68</v>
          </cell>
        </row>
        <row r="653">
          <cell r="A653">
            <v>1701</v>
          </cell>
          <cell r="B653">
            <v>-0.25</v>
          </cell>
          <cell r="K653">
            <v>-0.2</v>
          </cell>
        </row>
        <row r="654">
          <cell r="A654">
            <v>1702</v>
          </cell>
          <cell r="B654">
            <v>-0.34</v>
          </cell>
          <cell r="K654">
            <v>-0.37</v>
          </cell>
        </row>
        <row r="655">
          <cell r="A655">
            <v>1703</v>
          </cell>
          <cell r="B655">
            <v>-0.57999999999999996</v>
          </cell>
          <cell r="K655">
            <v>-0.72</v>
          </cell>
        </row>
        <row r="656">
          <cell r="A656">
            <v>1704</v>
          </cell>
          <cell r="B656">
            <v>-0.02</v>
          </cell>
          <cell r="K656">
            <v>-0.04</v>
          </cell>
        </row>
        <row r="657">
          <cell r="A657">
            <v>1705</v>
          </cell>
          <cell r="B657">
            <v>-0.95</v>
          </cell>
          <cell r="K657">
            <v>-0.99</v>
          </cell>
        </row>
        <row r="658">
          <cell r="A658">
            <v>1706</v>
          </cell>
          <cell r="B658">
            <v>0.52</v>
          </cell>
          <cell r="K658">
            <v>0.54</v>
          </cell>
        </row>
        <row r="659">
          <cell r="A659">
            <v>1707</v>
          </cell>
          <cell r="B659">
            <v>0.39</v>
          </cell>
          <cell r="K659">
            <v>0.24</v>
          </cell>
        </row>
        <row r="660">
          <cell r="A660">
            <v>1708</v>
          </cell>
          <cell r="B660">
            <v>-0.38</v>
          </cell>
          <cell r="K660">
            <v>-0.45</v>
          </cell>
        </row>
        <row r="661">
          <cell r="A661">
            <v>1709</v>
          </cell>
          <cell r="B661">
            <v>-1.05</v>
          </cell>
          <cell r="K661">
            <v>-1.21</v>
          </cell>
        </row>
        <row r="662">
          <cell r="A662">
            <v>1710</v>
          </cell>
          <cell r="B662">
            <v>-0.54</v>
          </cell>
          <cell r="K662">
            <v>-0.71</v>
          </cell>
        </row>
        <row r="663">
          <cell r="A663">
            <v>1711</v>
          </cell>
          <cell r="B663">
            <v>-0.96</v>
          </cell>
          <cell r="K663">
            <v>-1.24</v>
          </cell>
        </row>
        <row r="664">
          <cell r="A664">
            <v>1712</v>
          </cell>
          <cell r="B664">
            <v>-0.26</v>
          </cell>
          <cell r="K664">
            <v>-0.35</v>
          </cell>
        </row>
        <row r="665">
          <cell r="A665">
            <v>1713</v>
          </cell>
          <cell r="B665">
            <v>-1.3</v>
          </cell>
          <cell r="K665">
            <v>-1.43</v>
          </cell>
        </row>
        <row r="666">
          <cell r="A666">
            <v>1714</v>
          </cell>
          <cell r="B666">
            <v>-0.28999999999999998</v>
          </cell>
          <cell r="K666">
            <v>-0.44</v>
          </cell>
        </row>
        <row r="667">
          <cell r="A667">
            <v>1715</v>
          </cell>
          <cell r="B667">
            <v>-0.38</v>
          </cell>
          <cell r="K667">
            <v>-0.47</v>
          </cell>
        </row>
        <row r="668">
          <cell r="A668">
            <v>1716</v>
          </cell>
          <cell r="B668">
            <v>-1.45</v>
          </cell>
          <cell r="K668">
            <v>-1.6</v>
          </cell>
        </row>
        <row r="669">
          <cell r="A669">
            <v>1717</v>
          </cell>
          <cell r="B669">
            <v>-1.08</v>
          </cell>
          <cell r="K669">
            <v>-1.05</v>
          </cell>
        </row>
        <row r="670">
          <cell r="A670">
            <v>1718</v>
          </cell>
          <cell r="B670">
            <v>-0.32</v>
          </cell>
          <cell r="K670">
            <v>-0.22</v>
          </cell>
        </row>
        <row r="671">
          <cell r="A671">
            <v>1719</v>
          </cell>
          <cell r="B671">
            <v>0.12</v>
          </cell>
          <cell r="K671">
            <v>0.28000000000000003</v>
          </cell>
        </row>
        <row r="672">
          <cell r="A672">
            <v>1720</v>
          </cell>
          <cell r="B672">
            <v>0.57999999999999996</v>
          </cell>
          <cell r="K672">
            <v>0.55000000000000004</v>
          </cell>
        </row>
        <row r="673">
          <cell r="A673">
            <v>1721</v>
          </cell>
          <cell r="B673">
            <v>-1.0900000000000001</v>
          </cell>
          <cell r="K673">
            <v>-1.1200000000000001</v>
          </cell>
        </row>
        <row r="674">
          <cell r="A674">
            <v>1722</v>
          </cell>
          <cell r="B674">
            <v>-0.37</v>
          </cell>
          <cell r="K674">
            <v>-0.38</v>
          </cell>
        </row>
        <row r="675">
          <cell r="A675">
            <v>1723</v>
          </cell>
          <cell r="B675">
            <v>-1.75</v>
          </cell>
          <cell r="K675">
            <v>-1.74</v>
          </cell>
        </row>
        <row r="676">
          <cell r="A676">
            <v>1724</v>
          </cell>
          <cell r="B676">
            <v>-0.02</v>
          </cell>
          <cell r="K676">
            <v>0.02</v>
          </cell>
        </row>
        <row r="677">
          <cell r="A677">
            <v>1725</v>
          </cell>
          <cell r="B677">
            <v>-1.59</v>
          </cell>
          <cell r="K677">
            <v>-1.74</v>
          </cell>
        </row>
        <row r="678">
          <cell r="A678">
            <v>1726</v>
          </cell>
          <cell r="B678">
            <v>-0.03</v>
          </cell>
          <cell r="K678">
            <v>-0.01</v>
          </cell>
        </row>
        <row r="679">
          <cell r="A679">
            <v>1727</v>
          </cell>
          <cell r="B679">
            <v>0.39</v>
          </cell>
          <cell r="K679">
            <v>0.44</v>
          </cell>
        </row>
        <row r="680">
          <cell r="A680">
            <v>1728</v>
          </cell>
          <cell r="B680">
            <v>0.32</v>
          </cell>
          <cell r="K680">
            <v>0.33</v>
          </cell>
        </row>
        <row r="681">
          <cell r="A681">
            <v>1729</v>
          </cell>
          <cell r="B681">
            <v>0.49</v>
          </cell>
          <cell r="K681">
            <v>0.51</v>
          </cell>
        </row>
        <row r="682">
          <cell r="A682">
            <v>1730</v>
          </cell>
          <cell r="B682">
            <v>-0.66</v>
          </cell>
          <cell r="K682">
            <v>-0.72</v>
          </cell>
        </row>
        <row r="683">
          <cell r="A683">
            <v>1731</v>
          </cell>
          <cell r="B683">
            <v>-0.02</v>
          </cell>
          <cell r="K683">
            <v>-0.05</v>
          </cell>
        </row>
        <row r="684">
          <cell r="A684">
            <v>1732</v>
          </cell>
          <cell r="B684">
            <v>-0.42</v>
          </cell>
          <cell r="K684">
            <v>-0.42</v>
          </cell>
        </row>
        <row r="685">
          <cell r="A685">
            <v>1733</v>
          </cell>
          <cell r="B685">
            <v>7.0000000000000007E-2</v>
          </cell>
          <cell r="K685">
            <v>0.06</v>
          </cell>
        </row>
        <row r="686">
          <cell r="A686">
            <v>1734</v>
          </cell>
          <cell r="B686">
            <v>-0.47</v>
          </cell>
          <cell r="K686">
            <v>-0.53</v>
          </cell>
        </row>
        <row r="687">
          <cell r="A687">
            <v>1735</v>
          </cell>
          <cell r="B687">
            <v>-0.81</v>
          </cell>
          <cell r="K687">
            <v>-0.83</v>
          </cell>
        </row>
        <row r="688">
          <cell r="A688">
            <v>1736</v>
          </cell>
          <cell r="B688">
            <v>-0.76</v>
          </cell>
          <cell r="K688">
            <v>-0.77</v>
          </cell>
        </row>
        <row r="689">
          <cell r="A689">
            <v>1737</v>
          </cell>
          <cell r="B689">
            <v>-0.46</v>
          </cell>
          <cell r="K689">
            <v>-0.56999999999999995</v>
          </cell>
        </row>
        <row r="690">
          <cell r="A690">
            <v>1738</v>
          </cell>
          <cell r="B690">
            <v>-0.08</v>
          </cell>
          <cell r="K690">
            <v>-0.18</v>
          </cell>
        </row>
        <row r="691">
          <cell r="A691">
            <v>1739</v>
          </cell>
          <cell r="B691">
            <v>0.47</v>
          </cell>
          <cell r="K691">
            <v>0.3</v>
          </cell>
        </row>
        <row r="692">
          <cell r="A692">
            <v>1740</v>
          </cell>
          <cell r="B692">
            <v>-0.99</v>
          </cell>
          <cell r="K692">
            <v>-1.1499999999999999</v>
          </cell>
        </row>
        <row r="693">
          <cell r="A693">
            <v>1741</v>
          </cell>
          <cell r="B693">
            <v>-1.7</v>
          </cell>
          <cell r="K693">
            <v>-1.78</v>
          </cell>
        </row>
        <row r="694">
          <cell r="A694">
            <v>1742</v>
          </cell>
          <cell r="B694">
            <v>-1.24</v>
          </cell>
          <cell r="K694">
            <v>-1.38</v>
          </cell>
        </row>
        <row r="695">
          <cell r="A695">
            <v>1743</v>
          </cell>
          <cell r="B695">
            <v>-1.29</v>
          </cell>
          <cell r="K695">
            <v>-1.25</v>
          </cell>
        </row>
        <row r="696">
          <cell r="A696">
            <v>1744</v>
          </cell>
          <cell r="B696">
            <v>-1.64</v>
          </cell>
          <cell r="K696">
            <v>-1.66</v>
          </cell>
        </row>
        <row r="697">
          <cell r="A697">
            <v>1745</v>
          </cell>
          <cell r="B697">
            <v>-0.97</v>
          </cell>
          <cell r="K697">
            <v>-0.93</v>
          </cell>
        </row>
        <row r="698">
          <cell r="A698">
            <v>1746</v>
          </cell>
          <cell r="B698">
            <v>0</v>
          </cell>
          <cell r="K698">
            <v>0.08</v>
          </cell>
        </row>
        <row r="699">
          <cell r="A699">
            <v>1747</v>
          </cell>
          <cell r="B699">
            <v>-0.28999999999999998</v>
          </cell>
          <cell r="K699">
            <v>-0.28999999999999998</v>
          </cell>
        </row>
        <row r="700">
          <cell r="A700">
            <v>1748</v>
          </cell>
          <cell r="B700">
            <v>0.66</v>
          </cell>
          <cell r="K700">
            <v>0.56000000000000005</v>
          </cell>
        </row>
        <row r="701">
          <cell r="A701">
            <v>1749</v>
          </cell>
          <cell r="B701">
            <v>-0.56000000000000005</v>
          </cell>
          <cell r="K701">
            <v>-0.65</v>
          </cell>
        </row>
        <row r="702">
          <cell r="A702">
            <v>1750</v>
          </cell>
          <cell r="B702">
            <v>-0.56999999999999995</v>
          </cell>
          <cell r="K702">
            <v>-0.64</v>
          </cell>
        </row>
        <row r="703">
          <cell r="A703">
            <v>1751</v>
          </cell>
          <cell r="B703">
            <v>-0.27</v>
          </cell>
          <cell r="K703">
            <v>-0.25</v>
          </cell>
        </row>
        <row r="704">
          <cell r="A704">
            <v>1752</v>
          </cell>
          <cell r="B704">
            <v>-0.18</v>
          </cell>
          <cell r="K704">
            <v>-0.28000000000000003</v>
          </cell>
        </row>
        <row r="705">
          <cell r="A705">
            <v>1753</v>
          </cell>
          <cell r="B705">
            <v>-0.68</v>
          </cell>
          <cell r="K705">
            <v>-0.82</v>
          </cell>
        </row>
        <row r="706">
          <cell r="A706">
            <v>1754</v>
          </cell>
          <cell r="B706">
            <v>-0.03</v>
          </cell>
          <cell r="K706">
            <v>-0.08</v>
          </cell>
        </row>
        <row r="707">
          <cell r="A707">
            <v>1755</v>
          </cell>
          <cell r="B707">
            <v>-0.53</v>
          </cell>
          <cell r="K707">
            <v>-0.74</v>
          </cell>
        </row>
        <row r="708">
          <cell r="A708">
            <v>1756</v>
          </cell>
          <cell r="B708">
            <v>-0.15</v>
          </cell>
          <cell r="K708">
            <v>-0.28999999999999998</v>
          </cell>
        </row>
        <row r="709">
          <cell r="A709">
            <v>1757</v>
          </cell>
          <cell r="B709">
            <v>0.53</v>
          </cell>
          <cell r="K709">
            <v>0.48</v>
          </cell>
        </row>
        <row r="710">
          <cell r="A710">
            <v>1758</v>
          </cell>
          <cell r="B710">
            <v>-1.04</v>
          </cell>
          <cell r="K710">
            <v>-1.18</v>
          </cell>
        </row>
        <row r="711">
          <cell r="A711">
            <v>1759</v>
          </cell>
          <cell r="B711">
            <v>-0.37</v>
          </cell>
          <cell r="K711">
            <v>-0.36</v>
          </cell>
        </row>
        <row r="712">
          <cell r="A712">
            <v>1760</v>
          </cell>
          <cell r="B712">
            <v>-0.03</v>
          </cell>
          <cell r="K712">
            <v>-0.15</v>
          </cell>
        </row>
        <row r="713">
          <cell r="A713">
            <v>1761</v>
          </cell>
          <cell r="B713">
            <v>0.59</v>
          </cell>
          <cell r="K713">
            <v>0.61</v>
          </cell>
        </row>
        <row r="714">
          <cell r="A714">
            <v>1762</v>
          </cell>
          <cell r="B714">
            <v>-0.48</v>
          </cell>
          <cell r="K714">
            <v>-0.41</v>
          </cell>
        </row>
        <row r="715">
          <cell r="A715">
            <v>1763</v>
          </cell>
          <cell r="B715">
            <v>0.12</v>
          </cell>
          <cell r="K715">
            <v>0.05</v>
          </cell>
        </row>
        <row r="716">
          <cell r="A716">
            <v>1764</v>
          </cell>
          <cell r="B716">
            <v>-0.11</v>
          </cell>
          <cell r="K716">
            <v>-0.24</v>
          </cell>
        </row>
        <row r="717">
          <cell r="A717">
            <v>1765</v>
          </cell>
          <cell r="B717">
            <v>-0.86</v>
          </cell>
          <cell r="K717">
            <v>-0.83</v>
          </cell>
        </row>
        <row r="718">
          <cell r="A718">
            <v>1766</v>
          </cell>
          <cell r="B718">
            <v>-0.44</v>
          </cell>
          <cell r="K718">
            <v>-0.43</v>
          </cell>
        </row>
        <row r="719">
          <cell r="A719">
            <v>1767</v>
          </cell>
          <cell r="B719">
            <v>-0.55000000000000004</v>
          </cell>
          <cell r="K719">
            <v>-0.67</v>
          </cell>
        </row>
        <row r="720">
          <cell r="A720">
            <v>1768</v>
          </cell>
          <cell r="B720">
            <v>-0.49</v>
          </cell>
          <cell r="K720">
            <v>-0.5</v>
          </cell>
        </row>
        <row r="721">
          <cell r="A721">
            <v>1769</v>
          </cell>
          <cell r="B721">
            <v>-0.42</v>
          </cell>
          <cell r="K721">
            <v>-0.49</v>
          </cell>
        </row>
        <row r="722">
          <cell r="A722">
            <v>1770</v>
          </cell>
          <cell r="B722">
            <v>-0.66</v>
          </cell>
          <cell r="K722">
            <v>-0.68</v>
          </cell>
        </row>
        <row r="723">
          <cell r="A723">
            <v>1771</v>
          </cell>
          <cell r="B723">
            <v>-0.9</v>
          </cell>
          <cell r="K723">
            <v>-0.97</v>
          </cell>
        </row>
        <row r="724">
          <cell r="A724">
            <v>1772</v>
          </cell>
          <cell r="B724">
            <v>-0.17</v>
          </cell>
          <cell r="K724">
            <v>-0.08</v>
          </cell>
        </row>
        <row r="725">
          <cell r="A725">
            <v>1773</v>
          </cell>
          <cell r="B725">
            <v>-0.41</v>
          </cell>
          <cell r="K725">
            <v>-0.49</v>
          </cell>
        </row>
        <row r="726">
          <cell r="A726">
            <v>1774</v>
          </cell>
          <cell r="B726">
            <v>0.1</v>
          </cell>
          <cell r="K726">
            <v>0.18</v>
          </cell>
        </row>
        <row r="727">
          <cell r="A727">
            <v>1775</v>
          </cell>
          <cell r="B727">
            <v>0.35</v>
          </cell>
          <cell r="K727">
            <v>0.31</v>
          </cell>
        </row>
        <row r="728">
          <cell r="A728">
            <v>1776</v>
          </cell>
          <cell r="B728">
            <v>-0.45</v>
          </cell>
          <cell r="K728">
            <v>-0.55000000000000004</v>
          </cell>
        </row>
        <row r="729">
          <cell r="A729">
            <v>1777</v>
          </cell>
          <cell r="B729">
            <v>-0.61</v>
          </cell>
          <cell r="K729">
            <v>-0.62</v>
          </cell>
        </row>
        <row r="730">
          <cell r="A730">
            <v>1778</v>
          </cell>
          <cell r="B730">
            <v>0.28999999999999998</v>
          </cell>
          <cell r="K730">
            <v>0.19</v>
          </cell>
        </row>
        <row r="731">
          <cell r="A731">
            <v>1779</v>
          </cell>
          <cell r="B731">
            <v>-0.56999999999999995</v>
          </cell>
          <cell r="K731">
            <v>-0.51</v>
          </cell>
        </row>
        <row r="732">
          <cell r="A732">
            <v>1780</v>
          </cell>
          <cell r="B732">
            <v>0.6</v>
          </cell>
          <cell r="K732">
            <v>0.56000000000000005</v>
          </cell>
        </row>
        <row r="733">
          <cell r="A733">
            <v>1781</v>
          </cell>
          <cell r="B733">
            <v>0.34</v>
          </cell>
          <cell r="K733">
            <v>0.41</v>
          </cell>
        </row>
        <row r="734">
          <cell r="A734">
            <v>1782</v>
          </cell>
          <cell r="B734">
            <v>0.26</v>
          </cell>
          <cell r="K734">
            <v>0.26</v>
          </cell>
        </row>
        <row r="735">
          <cell r="A735">
            <v>1783</v>
          </cell>
          <cell r="B735">
            <v>-0.93</v>
          </cell>
          <cell r="K735">
            <v>-0.99</v>
          </cell>
        </row>
        <row r="736">
          <cell r="A736">
            <v>1784</v>
          </cell>
          <cell r="B736">
            <v>0.22</v>
          </cell>
          <cell r="K736">
            <v>0.11</v>
          </cell>
        </row>
        <row r="737">
          <cell r="A737">
            <v>1785</v>
          </cell>
          <cell r="B737">
            <v>-0.98</v>
          </cell>
          <cell r="K737">
            <v>-1.03</v>
          </cell>
        </row>
        <row r="738">
          <cell r="A738">
            <v>1786</v>
          </cell>
          <cell r="B738">
            <v>-1.29</v>
          </cell>
          <cell r="K738">
            <v>-1.37</v>
          </cell>
        </row>
        <row r="739">
          <cell r="A739">
            <v>1787</v>
          </cell>
          <cell r="B739">
            <v>-0.63</v>
          </cell>
          <cell r="K739">
            <v>-0.66</v>
          </cell>
        </row>
        <row r="740">
          <cell r="A740">
            <v>1788</v>
          </cell>
          <cell r="B740">
            <v>0.21</v>
          </cell>
          <cell r="K740">
            <v>0.2</v>
          </cell>
        </row>
        <row r="741">
          <cell r="A741">
            <v>1789</v>
          </cell>
          <cell r="B741">
            <v>-0.56000000000000005</v>
          </cell>
          <cell r="K741">
            <v>-0.67</v>
          </cell>
        </row>
        <row r="742">
          <cell r="A742">
            <v>1790</v>
          </cell>
          <cell r="B742">
            <v>0.11</v>
          </cell>
          <cell r="K742">
            <v>7.0000000000000007E-2</v>
          </cell>
        </row>
        <row r="743">
          <cell r="A743">
            <v>1791</v>
          </cell>
          <cell r="B743">
            <v>0.23</v>
          </cell>
          <cell r="K743">
            <v>0.22</v>
          </cell>
        </row>
        <row r="744">
          <cell r="A744">
            <v>1792</v>
          </cell>
          <cell r="B744">
            <v>-0.1</v>
          </cell>
          <cell r="K744">
            <v>-0.08</v>
          </cell>
        </row>
        <row r="745">
          <cell r="A745">
            <v>1793</v>
          </cell>
          <cell r="B745">
            <v>-0.23</v>
          </cell>
          <cell r="K745">
            <v>-0.19</v>
          </cell>
        </row>
        <row r="746">
          <cell r="A746">
            <v>1794</v>
          </cell>
          <cell r="B746">
            <v>-0.3</v>
          </cell>
          <cell r="K746">
            <v>-0.31</v>
          </cell>
        </row>
        <row r="747">
          <cell r="A747">
            <v>1795</v>
          </cell>
          <cell r="B747">
            <v>-0.77</v>
          </cell>
          <cell r="K747">
            <v>-0.69</v>
          </cell>
        </row>
        <row r="748">
          <cell r="A748">
            <v>1796</v>
          </cell>
          <cell r="B748">
            <v>-0.05</v>
          </cell>
          <cell r="K748">
            <v>-7.0000000000000007E-2</v>
          </cell>
        </row>
        <row r="749">
          <cell r="A749">
            <v>1797</v>
          </cell>
          <cell r="B749">
            <v>0.42</v>
          </cell>
          <cell r="K749">
            <v>0.4</v>
          </cell>
        </row>
        <row r="750">
          <cell r="A750">
            <v>1798</v>
          </cell>
          <cell r="B750">
            <v>0.91</v>
          </cell>
          <cell r="K750">
            <v>0.81</v>
          </cell>
        </row>
        <row r="751">
          <cell r="A751">
            <v>1799</v>
          </cell>
          <cell r="B751">
            <v>-0.51</v>
          </cell>
          <cell r="K751">
            <v>-0.49</v>
          </cell>
        </row>
        <row r="752">
          <cell r="A752">
            <v>1800</v>
          </cell>
          <cell r="B752">
            <v>-0.21</v>
          </cell>
          <cell r="K752">
            <v>-0.17</v>
          </cell>
        </row>
        <row r="753">
          <cell r="A753">
            <v>1801</v>
          </cell>
          <cell r="B753">
            <v>-1.18</v>
          </cell>
          <cell r="K753">
            <v>-1.1399999999999999</v>
          </cell>
        </row>
        <row r="754">
          <cell r="A754">
            <v>1802</v>
          </cell>
          <cell r="B754">
            <v>0.35</v>
          </cell>
          <cell r="K754">
            <v>0.33</v>
          </cell>
        </row>
        <row r="755">
          <cell r="A755">
            <v>1803</v>
          </cell>
          <cell r="B755">
            <v>-0.91</v>
          </cell>
          <cell r="K755">
            <v>-0.9</v>
          </cell>
        </row>
        <row r="756">
          <cell r="A756">
            <v>1804</v>
          </cell>
          <cell r="B756">
            <v>-0.15</v>
          </cell>
          <cell r="K756">
            <v>-0.14000000000000001</v>
          </cell>
        </row>
        <row r="757">
          <cell r="A757">
            <v>1805</v>
          </cell>
          <cell r="B757">
            <v>-1.22</v>
          </cell>
          <cell r="K757">
            <v>-1.32</v>
          </cell>
        </row>
        <row r="758">
          <cell r="A758">
            <v>1806</v>
          </cell>
          <cell r="B758">
            <v>-0.39</v>
          </cell>
          <cell r="K758">
            <v>-0.44</v>
          </cell>
        </row>
        <row r="759">
          <cell r="A759">
            <v>1807</v>
          </cell>
          <cell r="B759">
            <v>1.3</v>
          </cell>
          <cell r="K759">
            <v>1.25</v>
          </cell>
        </row>
        <row r="760">
          <cell r="A760">
            <v>1808</v>
          </cell>
          <cell r="B760">
            <v>0.46</v>
          </cell>
          <cell r="K760">
            <v>0.32</v>
          </cell>
        </row>
        <row r="761">
          <cell r="A761">
            <v>1809</v>
          </cell>
          <cell r="B761">
            <v>0.13</v>
          </cell>
          <cell r="K761">
            <v>-0.02</v>
          </cell>
        </row>
        <row r="762">
          <cell r="A762">
            <v>1810</v>
          </cell>
          <cell r="B762">
            <v>-0.93</v>
          </cell>
          <cell r="K762">
            <v>-1.06</v>
          </cell>
        </row>
        <row r="763">
          <cell r="A763">
            <v>1811</v>
          </cell>
          <cell r="B763">
            <v>1.1299999999999999</v>
          </cell>
          <cell r="K763">
            <v>0.93</v>
          </cell>
        </row>
        <row r="764">
          <cell r="A764">
            <v>1812</v>
          </cell>
          <cell r="B764">
            <v>-0.11</v>
          </cell>
          <cell r="K764">
            <v>-0.4</v>
          </cell>
        </row>
        <row r="765">
          <cell r="A765">
            <v>1813</v>
          </cell>
          <cell r="B765">
            <v>-2.2200000000000002</v>
          </cell>
          <cell r="K765">
            <v>-2.4300000000000002</v>
          </cell>
        </row>
        <row r="766">
          <cell r="A766">
            <v>1814</v>
          </cell>
          <cell r="B766">
            <v>-1.82</v>
          </cell>
          <cell r="K766">
            <v>-1.91</v>
          </cell>
        </row>
        <row r="767">
          <cell r="A767">
            <v>1815</v>
          </cell>
          <cell r="B767">
            <v>-2.8</v>
          </cell>
          <cell r="K767">
            <v>-2.88</v>
          </cell>
        </row>
        <row r="768">
          <cell r="A768">
            <v>1816</v>
          </cell>
          <cell r="B768">
            <v>-3.16</v>
          </cell>
          <cell r="K768">
            <v>-3.32</v>
          </cell>
        </row>
        <row r="769">
          <cell r="A769">
            <v>1817</v>
          </cell>
          <cell r="B769">
            <v>-0.93</v>
          </cell>
          <cell r="K769">
            <v>-0.85</v>
          </cell>
        </row>
        <row r="770">
          <cell r="A770">
            <v>1818</v>
          </cell>
          <cell r="B770">
            <v>-1.06</v>
          </cell>
          <cell r="K770">
            <v>-0.8</v>
          </cell>
        </row>
        <row r="771">
          <cell r="A771">
            <v>1819</v>
          </cell>
          <cell r="B771">
            <v>-1.0900000000000001</v>
          </cell>
          <cell r="K771">
            <v>-0.96</v>
          </cell>
        </row>
        <row r="772">
          <cell r="A772">
            <v>1820</v>
          </cell>
          <cell r="B772">
            <v>-1.28</v>
          </cell>
          <cell r="K772">
            <v>-1.08</v>
          </cell>
        </row>
        <row r="773">
          <cell r="A773">
            <v>1821</v>
          </cell>
          <cell r="B773">
            <v>-2.66</v>
          </cell>
          <cell r="K773">
            <v>-2.5499999999999998</v>
          </cell>
        </row>
        <row r="774">
          <cell r="A774">
            <v>1822</v>
          </cell>
          <cell r="B774">
            <v>0.49</v>
          </cell>
          <cell r="K774">
            <v>0.55000000000000004</v>
          </cell>
        </row>
        <row r="775">
          <cell r="A775">
            <v>1823</v>
          </cell>
          <cell r="B775">
            <v>0.22</v>
          </cell>
          <cell r="K775">
            <v>0.16</v>
          </cell>
        </row>
        <row r="776">
          <cell r="A776">
            <v>1824</v>
          </cell>
          <cell r="B776">
            <v>-0.13</v>
          </cell>
          <cell r="K776">
            <v>-0.2</v>
          </cell>
        </row>
        <row r="777">
          <cell r="A777">
            <v>1825</v>
          </cell>
          <cell r="B777">
            <v>-0.25</v>
          </cell>
          <cell r="K777">
            <v>-0.35</v>
          </cell>
        </row>
        <row r="778">
          <cell r="A778">
            <v>1826</v>
          </cell>
          <cell r="B778">
            <v>-7.0000000000000007E-2</v>
          </cell>
          <cell r="K778">
            <v>-0.05</v>
          </cell>
        </row>
        <row r="779">
          <cell r="A779">
            <v>1827</v>
          </cell>
          <cell r="B779">
            <v>0.12</v>
          </cell>
          <cell r="K779">
            <v>7.0000000000000007E-2</v>
          </cell>
        </row>
        <row r="780">
          <cell r="A780">
            <v>1828</v>
          </cell>
          <cell r="B780">
            <v>0.06</v>
          </cell>
          <cell r="K780">
            <v>-0.01</v>
          </cell>
        </row>
        <row r="781">
          <cell r="A781">
            <v>1829</v>
          </cell>
          <cell r="B781">
            <v>-1.41</v>
          </cell>
          <cell r="K781">
            <v>-1.65</v>
          </cell>
        </row>
        <row r="782">
          <cell r="A782">
            <v>1830</v>
          </cell>
          <cell r="B782">
            <v>-0.53</v>
          </cell>
          <cell r="K782">
            <v>-0.55000000000000004</v>
          </cell>
        </row>
        <row r="783">
          <cell r="A783">
            <v>1831</v>
          </cell>
          <cell r="B783">
            <v>-0.93</v>
          </cell>
          <cell r="K783">
            <v>-0.92</v>
          </cell>
        </row>
        <row r="784">
          <cell r="A784">
            <v>1832</v>
          </cell>
          <cell r="B784">
            <v>-1.18</v>
          </cell>
          <cell r="K784">
            <v>-1.1000000000000001</v>
          </cell>
        </row>
        <row r="785">
          <cell r="A785">
            <v>1833</v>
          </cell>
          <cell r="B785">
            <v>-0.8</v>
          </cell>
          <cell r="K785">
            <v>-0.91</v>
          </cell>
        </row>
        <row r="786">
          <cell r="A786">
            <v>1834</v>
          </cell>
          <cell r="B786">
            <v>1.35</v>
          </cell>
          <cell r="K786">
            <v>1.39</v>
          </cell>
        </row>
        <row r="787">
          <cell r="A787">
            <v>1835</v>
          </cell>
          <cell r="B787">
            <v>-0.16</v>
          </cell>
          <cell r="K787">
            <v>-0.28999999999999998</v>
          </cell>
        </row>
        <row r="788">
          <cell r="A788">
            <v>1836</v>
          </cell>
          <cell r="B788">
            <v>-0.53</v>
          </cell>
          <cell r="K788">
            <v>-0.48</v>
          </cell>
        </row>
        <row r="789">
          <cell r="A789">
            <v>1837</v>
          </cell>
          <cell r="B789">
            <v>-0.81</v>
          </cell>
          <cell r="K789">
            <v>-0.85</v>
          </cell>
        </row>
        <row r="790">
          <cell r="A790">
            <v>1838</v>
          </cell>
          <cell r="B790">
            <v>-1.52</v>
          </cell>
          <cell r="K790">
            <v>-1.58</v>
          </cell>
        </row>
        <row r="791">
          <cell r="A791">
            <v>1839</v>
          </cell>
          <cell r="B791">
            <v>-0.54</v>
          </cell>
          <cell r="K791">
            <v>-0.49</v>
          </cell>
        </row>
        <row r="792">
          <cell r="A792">
            <v>1840</v>
          </cell>
          <cell r="B792">
            <v>-0.94</v>
          </cell>
          <cell r="K792">
            <v>-0.95</v>
          </cell>
        </row>
        <row r="793">
          <cell r="A793">
            <v>1841</v>
          </cell>
          <cell r="B793">
            <v>-0.78</v>
          </cell>
          <cell r="K793">
            <v>-0.79</v>
          </cell>
        </row>
        <row r="794">
          <cell r="A794">
            <v>1842</v>
          </cell>
          <cell r="B794">
            <v>0.89</v>
          </cell>
          <cell r="K794">
            <v>0.91</v>
          </cell>
        </row>
        <row r="795">
          <cell r="A795">
            <v>1843</v>
          </cell>
          <cell r="B795">
            <v>-1.1499999999999999</v>
          </cell>
          <cell r="K795">
            <v>-1.0900000000000001</v>
          </cell>
        </row>
        <row r="796">
          <cell r="A796">
            <v>1844</v>
          </cell>
          <cell r="B796">
            <v>-0.77</v>
          </cell>
          <cell r="K796">
            <v>-0.88</v>
          </cell>
        </row>
        <row r="797">
          <cell r="A797">
            <v>1845</v>
          </cell>
          <cell r="B797">
            <v>-0.67</v>
          </cell>
          <cell r="K797">
            <v>-0.8</v>
          </cell>
        </row>
        <row r="798">
          <cell r="A798">
            <v>1846</v>
          </cell>
          <cell r="B798">
            <v>0.96</v>
          </cell>
          <cell r="K798">
            <v>1.05</v>
          </cell>
        </row>
        <row r="799">
          <cell r="A799">
            <v>1847</v>
          </cell>
          <cell r="B799">
            <v>-0.04</v>
          </cell>
          <cell r="K799">
            <v>-0.19</v>
          </cell>
        </row>
        <row r="800">
          <cell r="A800">
            <v>1848</v>
          </cell>
          <cell r="B800">
            <v>-0.02</v>
          </cell>
          <cell r="K800">
            <v>0.02</v>
          </cell>
        </row>
        <row r="801">
          <cell r="A801">
            <v>1849</v>
          </cell>
          <cell r="B801">
            <v>0.47</v>
          </cell>
          <cell r="K801">
            <v>0.44</v>
          </cell>
        </row>
        <row r="802">
          <cell r="A802">
            <v>1850</v>
          </cell>
          <cell r="B802">
            <v>-0.46</v>
          </cell>
          <cell r="K802">
            <v>-0.53</v>
          </cell>
        </row>
        <row r="803">
          <cell r="A803">
            <v>1851</v>
          </cell>
          <cell r="B803">
            <v>-1.66</v>
          </cell>
          <cell r="K803">
            <v>-1.63</v>
          </cell>
        </row>
        <row r="804">
          <cell r="A804">
            <v>1852</v>
          </cell>
          <cell r="B804">
            <v>-0.53</v>
          </cell>
          <cell r="K804">
            <v>-0.46</v>
          </cell>
        </row>
        <row r="805">
          <cell r="A805">
            <v>1853</v>
          </cell>
          <cell r="B805">
            <v>-0.4</v>
          </cell>
          <cell r="K805">
            <v>-0.31</v>
          </cell>
        </row>
        <row r="806">
          <cell r="A806">
            <v>1854</v>
          </cell>
          <cell r="B806">
            <v>-0.72</v>
          </cell>
          <cell r="K806">
            <v>-0.56000000000000005</v>
          </cell>
        </row>
        <row r="807">
          <cell r="A807">
            <v>1855</v>
          </cell>
          <cell r="B807">
            <v>-0.26</v>
          </cell>
          <cell r="K807">
            <v>-0.06</v>
          </cell>
        </row>
        <row r="808">
          <cell r="A808">
            <v>1856</v>
          </cell>
          <cell r="B808">
            <v>0.05</v>
          </cell>
          <cell r="K808">
            <v>0.13</v>
          </cell>
        </row>
        <row r="809">
          <cell r="A809">
            <v>1857</v>
          </cell>
          <cell r="B809">
            <v>-0.11</v>
          </cell>
          <cell r="K809">
            <v>-0.14000000000000001</v>
          </cell>
        </row>
        <row r="810">
          <cell r="A810">
            <v>1858</v>
          </cell>
          <cell r="B810">
            <v>-0.45</v>
          </cell>
          <cell r="K810">
            <v>-0.46</v>
          </cell>
        </row>
        <row r="811">
          <cell r="A811">
            <v>1859</v>
          </cell>
          <cell r="B811">
            <v>0.35</v>
          </cell>
          <cell r="K811">
            <v>0.46</v>
          </cell>
        </row>
        <row r="812">
          <cell r="A812">
            <v>1860</v>
          </cell>
          <cell r="B812">
            <v>-0.69</v>
          </cell>
          <cell r="K812">
            <v>-0.8</v>
          </cell>
        </row>
        <row r="813">
          <cell r="A813">
            <v>1861</v>
          </cell>
          <cell r="B813">
            <v>0.82</v>
          </cell>
          <cell r="K813">
            <v>0.88</v>
          </cell>
        </row>
        <row r="814">
          <cell r="A814">
            <v>1862</v>
          </cell>
          <cell r="B814">
            <v>0.66</v>
          </cell>
          <cell r="K814">
            <v>0.69</v>
          </cell>
        </row>
        <row r="815">
          <cell r="A815">
            <v>1863</v>
          </cell>
          <cell r="B815">
            <v>0.94</v>
          </cell>
          <cell r="K815">
            <v>0.94</v>
          </cell>
        </row>
        <row r="816">
          <cell r="A816">
            <v>1864</v>
          </cell>
          <cell r="B816">
            <v>-0.61</v>
          </cell>
          <cell r="K816">
            <v>-0.66</v>
          </cell>
        </row>
        <row r="817">
          <cell r="A817">
            <v>1865</v>
          </cell>
          <cell r="B817">
            <v>0</v>
          </cell>
          <cell r="K817">
            <v>0.1</v>
          </cell>
        </row>
        <row r="818">
          <cell r="A818">
            <v>1866</v>
          </cell>
          <cell r="B818">
            <v>-0.45</v>
          </cell>
          <cell r="K818">
            <v>-0.54</v>
          </cell>
        </row>
        <row r="819">
          <cell r="A819">
            <v>1867</v>
          </cell>
          <cell r="B819">
            <v>0.62</v>
          </cell>
          <cell r="K819">
            <v>0.69</v>
          </cell>
        </row>
        <row r="820">
          <cell r="A820">
            <v>1868</v>
          </cell>
          <cell r="B820">
            <v>0.54</v>
          </cell>
          <cell r="K820">
            <v>0.71</v>
          </cell>
        </row>
        <row r="821">
          <cell r="A821">
            <v>1869</v>
          </cell>
          <cell r="B821">
            <v>-0.56000000000000005</v>
          </cell>
          <cell r="K821">
            <v>-0.51</v>
          </cell>
        </row>
        <row r="822">
          <cell r="A822">
            <v>1870</v>
          </cell>
          <cell r="B822">
            <v>-0.38</v>
          </cell>
          <cell r="K822">
            <v>-0.43</v>
          </cell>
        </row>
        <row r="823">
          <cell r="A823">
            <v>1871</v>
          </cell>
          <cell r="B823">
            <v>-0.67</v>
          </cell>
          <cell r="K823">
            <v>-0.55000000000000004</v>
          </cell>
        </row>
        <row r="824">
          <cell r="A824">
            <v>1872</v>
          </cell>
          <cell r="B824">
            <v>-0.64</v>
          </cell>
          <cell r="K824">
            <v>-0.56999999999999995</v>
          </cell>
        </row>
        <row r="825">
          <cell r="A825">
            <v>1873</v>
          </cell>
          <cell r="B825">
            <v>0.12</v>
          </cell>
          <cell r="K825">
            <v>0.17</v>
          </cell>
        </row>
        <row r="826">
          <cell r="A826">
            <v>1874</v>
          </cell>
          <cell r="B826">
            <v>0.45</v>
          </cell>
          <cell r="K826">
            <v>0.37</v>
          </cell>
        </row>
        <row r="827">
          <cell r="A827">
            <v>1875</v>
          </cell>
          <cell r="B827">
            <v>1.1399999999999999</v>
          </cell>
          <cell r="K827">
            <v>1.18</v>
          </cell>
        </row>
        <row r="828">
          <cell r="A828">
            <v>1876</v>
          </cell>
          <cell r="B828">
            <v>-0.04</v>
          </cell>
          <cell r="K828">
            <v>-0.05</v>
          </cell>
        </row>
        <row r="829">
          <cell r="A829">
            <v>1877</v>
          </cell>
          <cell r="B829">
            <v>0.69</v>
          </cell>
          <cell r="K829">
            <v>0.71</v>
          </cell>
        </row>
        <row r="830">
          <cell r="A830">
            <v>1878</v>
          </cell>
          <cell r="B830">
            <v>0.05</v>
          </cell>
          <cell r="K830">
            <v>0.1</v>
          </cell>
        </row>
        <row r="831">
          <cell r="A831">
            <v>1879</v>
          </cell>
          <cell r="B831">
            <v>7.0000000000000007E-2</v>
          </cell>
          <cell r="K831">
            <v>0.1</v>
          </cell>
        </row>
        <row r="832">
          <cell r="A832">
            <v>1880</v>
          </cell>
          <cell r="B832">
            <v>-0.61</v>
          </cell>
          <cell r="K832">
            <v>-0.56000000000000005</v>
          </cell>
        </row>
        <row r="833">
          <cell r="A833">
            <v>1881</v>
          </cell>
          <cell r="B833">
            <v>-0.66</v>
          </cell>
          <cell r="K833">
            <v>-0.64</v>
          </cell>
        </row>
        <row r="834">
          <cell r="A834">
            <v>1882</v>
          </cell>
          <cell r="B834">
            <v>-1.43</v>
          </cell>
          <cell r="K834">
            <v>-1.44</v>
          </cell>
        </row>
        <row r="835">
          <cell r="A835">
            <v>1883</v>
          </cell>
          <cell r="B835">
            <v>-0.77</v>
          </cell>
          <cell r="K835">
            <v>-0.82</v>
          </cell>
        </row>
        <row r="836">
          <cell r="A836">
            <v>1884</v>
          </cell>
          <cell r="B836">
            <v>-0.91</v>
          </cell>
          <cell r="K836">
            <v>-0.83</v>
          </cell>
        </row>
        <row r="837">
          <cell r="A837">
            <v>1885</v>
          </cell>
          <cell r="B837">
            <v>0.32</v>
          </cell>
          <cell r="K837">
            <v>0.39</v>
          </cell>
        </row>
        <row r="838">
          <cell r="A838">
            <v>1886</v>
          </cell>
          <cell r="B838">
            <v>0.21</v>
          </cell>
          <cell r="K838">
            <v>0.33</v>
          </cell>
        </row>
        <row r="839">
          <cell r="A839">
            <v>1887</v>
          </cell>
          <cell r="B839">
            <v>0.65</v>
          </cell>
          <cell r="K839">
            <v>0.62</v>
          </cell>
        </row>
        <row r="840">
          <cell r="A840">
            <v>1888</v>
          </cell>
          <cell r="B840">
            <v>-0.24</v>
          </cell>
          <cell r="K840">
            <v>-0.33</v>
          </cell>
        </row>
        <row r="841">
          <cell r="A841">
            <v>1889</v>
          </cell>
          <cell r="B841">
            <v>0.34</v>
          </cell>
          <cell r="K841">
            <v>0.15</v>
          </cell>
        </row>
        <row r="842">
          <cell r="A842">
            <v>1890</v>
          </cell>
          <cell r="B842">
            <v>-0.93</v>
          </cell>
          <cell r="K842">
            <v>-0.97</v>
          </cell>
        </row>
        <row r="843">
          <cell r="A843">
            <v>1891</v>
          </cell>
          <cell r="B843">
            <v>-0.74</v>
          </cell>
          <cell r="K843">
            <v>-0.75</v>
          </cell>
        </row>
        <row r="844">
          <cell r="A844">
            <v>1892</v>
          </cell>
          <cell r="B844">
            <v>0.64</v>
          </cell>
          <cell r="K844">
            <v>0.66</v>
          </cell>
        </row>
        <row r="845">
          <cell r="A845">
            <v>1893</v>
          </cell>
          <cell r="B845">
            <v>0.43</v>
          </cell>
          <cell r="K845">
            <v>0.47</v>
          </cell>
        </row>
        <row r="846">
          <cell r="A846">
            <v>1894</v>
          </cell>
          <cell r="B846">
            <v>-0.13</v>
          </cell>
          <cell r="K846">
            <v>-0.1</v>
          </cell>
        </row>
        <row r="847">
          <cell r="A847">
            <v>1895</v>
          </cell>
          <cell r="B847">
            <v>0.56000000000000005</v>
          </cell>
          <cell r="K847">
            <v>0.63</v>
          </cell>
        </row>
        <row r="848">
          <cell r="A848">
            <v>1896</v>
          </cell>
          <cell r="B848">
            <v>-0.69</v>
          </cell>
          <cell r="K848">
            <v>-0.83</v>
          </cell>
        </row>
        <row r="849">
          <cell r="A849">
            <v>1897</v>
          </cell>
          <cell r="B849">
            <v>0</v>
          </cell>
          <cell r="K849">
            <v>7.0000000000000007E-2</v>
          </cell>
        </row>
        <row r="850">
          <cell r="A850">
            <v>1898</v>
          </cell>
          <cell r="B850">
            <v>-0.05</v>
          </cell>
          <cell r="K850">
            <v>0.12</v>
          </cell>
        </row>
        <row r="851">
          <cell r="A851">
            <v>1899</v>
          </cell>
          <cell r="B851">
            <v>-0.79</v>
          </cell>
          <cell r="K851">
            <v>-0.66</v>
          </cell>
        </row>
        <row r="852">
          <cell r="A852">
            <v>1900</v>
          </cell>
          <cell r="B852">
            <v>-0.2</v>
          </cell>
          <cell r="K852">
            <v>-0.08</v>
          </cell>
        </row>
        <row r="853">
          <cell r="A853">
            <v>1901</v>
          </cell>
          <cell r="B853">
            <v>0.04</v>
          </cell>
          <cell r="K853">
            <v>0.08</v>
          </cell>
        </row>
        <row r="854">
          <cell r="A854">
            <v>1902</v>
          </cell>
          <cell r="B854">
            <v>-0.37</v>
          </cell>
          <cell r="K854">
            <v>-0.38</v>
          </cell>
        </row>
        <row r="855">
          <cell r="A855">
            <v>1903</v>
          </cell>
          <cell r="B855">
            <v>-0.22</v>
          </cell>
          <cell r="K855">
            <v>-0.28000000000000003</v>
          </cell>
        </row>
        <row r="856">
          <cell r="A856">
            <v>1904</v>
          </cell>
          <cell r="B856">
            <v>1.43</v>
          </cell>
          <cell r="K856">
            <v>1.4</v>
          </cell>
        </row>
        <row r="857">
          <cell r="A857">
            <v>1905</v>
          </cell>
          <cell r="B857">
            <v>0.96</v>
          </cell>
          <cell r="K857">
            <v>0.87</v>
          </cell>
        </row>
        <row r="858">
          <cell r="A858">
            <v>1906</v>
          </cell>
          <cell r="B858">
            <v>-0.1</v>
          </cell>
          <cell r="K858">
            <v>-0.01</v>
          </cell>
        </row>
        <row r="859">
          <cell r="A859">
            <v>1907</v>
          </cell>
          <cell r="B859">
            <v>-0.12</v>
          </cell>
          <cell r="K859">
            <v>-0.19</v>
          </cell>
        </row>
        <row r="860">
          <cell r="A860">
            <v>1908</v>
          </cell>
          <cell r="B860">
            <v>-0.34</v>
          </cell>
          <cell r="K860">
            <v>-0.5</v>
          </cell>
        </row>
        <row r="861">
          <cell r="A861">
            <v>1909</v>
          </cell>
          <cell r="B861">
            <v>-1.19</v>
          </cell>
          <cell r="K861">
            <v>-1.29</v>
          </cell>
        </row>
        <row r="862">
          <cell r="A862">
            <v>1910</v>
          </cell>
          <cell r="B862">
            <v>-0.96</v>
          </cell>
          <cell r="K862">
            <v>-1.06</v>
          </cell>
        </row>
        <row r="863">
          <cell r="A863">
            <v>1911</v>
          </cell>
          <cell r="B863">
            <v>0.75</v>
          </cell>
          <cell r="K863">
            <v>0.89</v>
          </cell>
        </row>
        <row r="864">
          <cell r="A864">
            <v>1912</v>
          </cell>
          <cell r="B864">
            <v>-0.88</v>
          </cell>
          <cell r="K864">
            <v>-1.17</v>
          </cell>
        </row>
        <row r="865">
          <cell r="A865">
            <v>1913</v>
          </cell>
          <cell r="B865">
            <v>-2.02</v>
          </cell>
          <cell r="K865">
            <v>-1.98</v>
          </cell>
        </row>
        <row r="866">
          <cell r="A866">
            <v>1914</v>
          </cell>
          <cell r="B866">
            <v>-1.35</v>
          </cell>
          <cell r="K866">
            <v>-1.36</v>
          </cell>
        </row>
        <row r="867">
          <cell r="A867">
            <v>1915</v>
          </cell>
          <cell r="B867">
            <v>-0.64</v>
          </cell>
          <cell r="K867">
            <v>-0.63</v>
          </cell>
        </row>
        <row r="868">
          <cell r="A868">
            <v>1916</v>
          </cell>
          <cell r="B868">
            <v>-1.1000000000000001</v>
          </cell>
          <cell r="K868">
            <v>-1.02</v>
          </cell>
        </row>
        <row r="869">
          <cell r="A869">
            <v>1917</v>
          </cell>
          <cell r="B869">
            <v>1.07</v>
          </cell>
          <cell r="K869">
            <v>1.1100000000000001</v>
          </cell>
        </row>
        <row r="870">
          <cell r="A870">
            <v>1918</v>
          </cell>
          <cell r="B870">
            <v>-0.84</v>
          </cell>
          <cell r="K870">
            <v>-0.66</v>
          </cell>
        </row>
        <row r="871">
          <cell r="A871">
            <v>1919</v>
          </cell>
          <cell r="B871">
            <v>-0.26</v>
          </cell>
          <cell r="K871">
            <v>-0.16</v>
          </cell>
        </row>
        <row r="872">
          <cell r="A872">
            <v>1920</v>
          </cell>
          <cell r="B872">
            <v>-0.55000000000000004</v>
          </cell>
          <cell r="K872">
            <v>-0.32</v>
          </cell>
        </row>
        <row r="873">
          <cell r="A873">
            <v>1921</v>
          </cell>
          <cell r="B873">
            <v>0.23</v>
          </cell>
          <cell r="K873">
            <v>0.36</v>
          </cell>
        </row>
        <row r="874">
          <cell r="A874">
            <v>1922</v>
          </cell>
          <cell r="B874">
            <v>0.17</v>
          </cell>
          <cell r="K874">
            <v>0.14000000000000001</v>
          </cell>
        </row>
        <row r="875">
          <cell r="A875">
            <v>1923</v>
          </cell>
          <cell r="B875">
            <v>-0.43</v>
          </cell>
          <cell r="K875">
            <v>-0.36</v>
          </cell>
        </row>
        <row r="876">
          <cell r="A876">
            <v>1924</v>
          </cell>
          <cell r="B876">
            <v>-0.5</v>
          </cell>
          <cell r="K876">
            <v>-0.63</v>
          </cell>
        </row>
        <row r="877">
          <cell r="A877">
            <v>1925</v>
          </cell>
          <cell r="B877">
            <v>-0.13</v>
          </cell>
          <cell r="K877">
            <v>-0.13</v>
          </cell>
        </row>
        <row r="878">
          <cell r="A878">
            <v>1926</v>
          </cell>
          <cell r="B878">
            <v>-1.06</v>
          </cell>
          <cell r="K878">
            <v>-0.91</v>
          </cell>
        </row>
        <row r="879">
          <cell r="A879">
            <v>1927</v>
          </cell>
          <cell r="B879">
            <v>0.57999999999999996</v>
          </cell>
          <cell r="K879">
            <v>0.55000000000000004</v>
          </cell>
        </row>
        <row r="880">
          <cell r="A880">
            <v>1928</v>
          </cell>
          <cell r="B880">
            <v>1.05</v>
          </cell>
          <cell r="K880">
            <v>1.24</v>
          </cell>
        </row>
        <row r="881">
          <cell r="A881">
            <v>1929</v>
          </cell>
          <cell r="B881">
            <v>0.87</v>
          </cell>
          <cell r="K881">
            <v>0.96</v>
          </cell>
        </row>
        <row r="882">
          <cell r="A882">
            <v>1930</v>
          </cell>
          <cell r="B882">
            <v>0.4</v>
          </cell>
          <cell r="K882">
            <v>0.41</v>
          </cell>
        </row>
        <row r="883">
          <cell r="A883">
            <v>1931</v>
          </cell>
          <cell r="B883">
            <v>0.52</v>
          </cell>
          <cell r="K883">
            <v>0.38</v>
          </cell>
        </row>
        <row r="884">
          <cell r="A884">
            <v>1932</v>
          </cell>
          <cell r="B884">
            <v>0.75</v>
          </cell>
          <cell r="K884">
            <v>0.84</v>
          </cell>
        </row>
        <row r="885">
          <cell r="A885">
            <v>1933</v>
          </cell>
          <cell r="B885">
            <v>-0.91</v>
          </cell>
          <cell r="K885">
            <v>-0.74</v>
          </cell>
        </row>
        <row r="886">
          <cell r="A886">
            <v>1934</v>
          </cell>
          <cell r="B886">
            <v>-0.16</v>
          </cell>
          <cell r="K886">
            <v>0.06</v>
          </cell>
        </row>
        <row r="887">
          <cell r="A887">
            <v>1935</v>
          </cell>
          <cell r="B887">
            <v>0.56000000000000005</v>
          </cell>
          <cell r="K887">
            <v>0.67</v>
          </cell>
        </row>
        <row r="888">
          <cell r="A888">
            <v>1936</v>
          </cell>
          <cell r="B888">
            <v>-0.11</v>
          </cell>
          <cell r="K888">
            <v>-0.03</v>
          </cell>
        </row>
        <row r="889">
          <cell r="A889">
            <v>1937</v>
          </cell>
          <cell r="B889">
            <v>0.06</v>
          </cell>
          <cell r="K889">
            <v>0.16</v>
          </cell>
        </row>
        <row r="890">
          <cell r="A890">
            <v>1938</v>
          </cell>
          <cell r="B890">
            <v>-0.21</v>
          </cell>
          <cell r="K890">
            <v>-0.26</v>
          </cell>
        </row>
        <row r="891">
          <cell r="A891">
            <v>1939</v>
          </cell>
          <cell r="B891">
            <v>7.0000000000000007E-2</v>
          </cell>
          <cell r="K891">
            <v>0.12</v>
          </cell>
        </row>
        <row r="892">
          <cell r="A892">
            <v>1940</v>
          </cell>
          <cell r="B892">
            <v>-0.72</v>
          </cell>
          <cell r="K892">
            <v>-0.65</v>
          </cell>
        </row>
        <row r="893">
          <cell r="A893">
            <v>1941</v>
          </cell>
          <cell r="B893">
            <v>-0.51</v>
          </cell>
          <cell r="K893">
            <v>-0.39</v>
          </cell>
        </row>
        <row r="894">
          <cell r="A894">
            <v>1942</v>
          </cell>
          <cell r="B894">
            <v>0.01</v>
          </cell>
          <cell r="K894">
            <v>0.3</v>
          </cell>
        </row>
        <row r="895">
          <cell r="A895">
            <v>1943</v>
          </cell>
          <cell r="B895">
            <v>0.54</v>
          </cell>
          <cell r="K895">
            <v>0.83</v>
          </cell>
        </row>
        <row r="896">
          <cell r="A896">
            <v>1944</v>
          </cell>
          <cell r="B896">
            <v>0.84</v>
          </cell>
          <cell r="K896">
            <v>0.97</v>
          </cell>
        </row>
        <row r="897">
          <cell r="A897">
            <v>1945</v>
          </cell>
          <cell r="B897">
            <v>1.35</v>
          </cell>
          <cell r="K897">
            <v>1.65</v>
          </cell>
        </row>
        <row r="898">
          <cell r="A898">
            <v>1946</v>
          </cell>
          <cell r="B898">
            <v>-0.48</v>
          </cell>
          <cell r="K898">
            <v>-0.37</v>
          </cell>
        </row>
        <row r="899">
          <cell r="A899">
            <v>1947</v>
          </cell>
          <cell r="B899">
            <v>0.9</v>
          </cell>
          <cell r="K899">
            <v>1.0900000000000001</v>
          </cell>
        </row>
        <row r="900">
          <cell r="A900">
            <v>1948</v>
          </cell>
          <cell r="B900">
            <v>-0.83</v>
          </cell>
          <cell r="K900">
            <v>-0.73</v>
          </cell>
        </row>
        <row r="901">
          <cell r="A901">
            <v>1949</v>
          </cell>
          <cell r="B901">
            <v>0.64</v>
          </cell>
          <cell r="K901">
            <v>0.8</v>
          </cell>
        </row>
        <row r="902">
          <cell r="A902">
            <v>1950</v>
          </cell>
          <cell r="B902">
            <v>1.35</v>
          </cell>
          <cell r="K902">
            <v>1.43</v>
          </cell>
        </row>
        <row r="903">
          <cell r="A903">
            <v>1951</v>
          </cell>
          <cell r="B903">
            <v>1.67</v>
          </cell>
          <cell r="K903">
            <v>1.65</v>
          </cell>
        </row>
        <row r="904">
          <cell r="A904">
            <v>1952</v>
          </cell>
          <cell r="B904">
            <v>1.33</v>
          </cell>
          <cell r="K904">
            <v>1.42</v>
          </cell>
        </row>
        <row r="905">
          <cell r="A905">
            <v>1953</v>
          </cell>
          <cell r="B905">
            <v>0.35</v>
          </cell>
          <cell r="K905">
            <v>0.48</v>
          </cell>
        </row>
        <row r="906">
          <cell r="A906">
            <v>1954</v>
          </cell>
          <cell r="B906">
            <v>-0.62</v>
          </cell>
          <cell r="K906">
            <v>-0.65</v>
          </cell>
        </row>
        <row r="907">
          <cell r="A907">
            <v>1955</v>
          </cell>
          <cell r="B907">
            <v>-0.74</v>
          </cell>
          <cell r="K907">
            <v>-0.7</v>
          </cell>
        </row>
        <row r="908">
          <cell r="A908">
            <v>1956</v>
          </cell>
          <cell r="B908">
            <v>-0.67</v>
          </cell>
          <cell r="K908">
            <v>-0.6</v>
          </cell>
        </row>
        <row r="909">
          <cell r="A909">
            <v>1957</v>
          </cell>
          <cell r="B909">
            <v>-1.53</v>
          </cell>
          <cell r="K909">
            <v>-1.42</v>
          </cell>
        </row>
        <row r="910">
          <cell r="A910">
            <v>1958</v>
          </cell>
          <cell r="B910">
            <v>0.42</v>
          </cell>
          <cell r="K910">
            <v>0.57999999999999996</v>
          </cell>
        </row>
        <row r="911">
          <cell r="A911">
            <v>1959</v>
          </cell>
          <cell r="B911">
            <v>0.13</v>
          </cell>
          <cell r="K911">
            <v>0.36</v>
          </cell>
        </row>
        <row r="912">
          <cell r="A912">
            <v>1960</v>
          </cell>
          <cell r="B912">
            <v>-0.25</v>
          </cell>
          <cell r="K912">
            <v>-0.14000000000000001</v>
          </cell>
        </row>
        <row r="913">
          <cell r="A913">
            <v>1961</v>
          </cell>
          <cell r="B913">
            <v>-0.35</v>
          </cell>
          <cell r="K913">
            <v>-0.2</v>
          </cell>
        </row>
        <row r="914">
          <cell r="A914">
            <v>1962</v>
          </cell>
          <cell r="B914">
            <v>0.21</v>
          </cell>
          <cell r="K914">
            <v>0.32</v>
          </cell>
        </row>
        <row r="915">
          <cell r="A915">
            <v>1963</v>
          </cell>
          <cell r="B915">
            <v>-0.51</v>
          </cell>
          <cell r="K915">
            <v>-0.41</v>
          </cell>
        </row>
        <row r="916">
          <cell r="A916">
            <v>1964</v>
          </cell>
          <cell r="B916">
            <v>-0.01</v>
          </cell>
          <cell r="K916">
            <v>7.0000000000000007E-2</v>
          </cell>
        </row>
        <row r="917">
          <cell r="A917">
            <v>1965</v>
          </cell>
          <cell r="B917">
            <v>-1.28</v>
          </cell>
          <cell r="K917">
            <v>-1.39</v>
          </cell>
        </row>
        <row r="918">
          <cell r="A918">
            <v>1966</v>
          </cell>
          <cell r="B918">
            <v>-0.68</v>
          </cell>
          <cell r="K918">
            <v>-0.61</v>
          </cell>
        </row>
        <row r="919">
          <cell r="A919">
            <v>1967</v>
          </cell>
          <cell r="B919">
            <v>0.26</v>
          </cell>
          <cell r="K919">
            <v>0.18</v>
          </cell>
        </row>
        <row r="920">
          <cell r="A920">
            <v>1968</v>
          </cell>
          <cell r="B920">
            <v>-0.38</v>
          </cell>
          <cell r="K920">
            <v>-0.46</v>
          </cell>
        </row>
        <row r="921">
          <cell r="A921">
            <v>1969</v>
          </cell>
          <cell r="B921">
            <v>0.55000000000000004</v>
          </cell>
          <cell r="K921">
            <v>0.43</v>
          </cell>
        </row>
        <row r="922">
          <cell r="A922">
            <v>1970</v>
          </cell>
          <cell r="B922">
            <v>0.92</v>
          </cell>
          <cell r="K922">
            <v>0.79</v>
          </cell>
        </row>
        <row r="923">
          <cell r="A923">
            <v>1971</v>
          </cell>
          <cell r="B923">
            <v>0.98</v>
          </cell>
          <cell r="K923">
            <v>0.94</v>
          </cell>
        </row>
        <row r="924">
          <cell r="A924">
            <v>1972</v>
          </cell>
          <cell r="B924">
            <v>-0.49</v>
          </cell>
          <cell r="K924">
            <v>-0.61</v>
          </cell>
        </row>
        <row r="925">
          <cell r="A925">
            <v>1973</v>
          </cell>
          <cell r="B925">
            <v>-0.22</v>
          </cell>
          <cell r="K925">
            <v>-0.17</v>
          </cell>
        </row>
        <row r="926">
          <cell r="A926">
            <v>1974</v>
          </cell>
          <cell r="B926">
            <v>-0.87</v>
          </cell>
          <cell r="K926">
            <v>-0.83</v>
          </cell>
        </row>
        <row r="927">
          <cell r="A927">
            <v>1975</v>
          </cell>
          <cell r="B927">
            <v>-1.58</v>
          </cell>
          <cell r="K927">
            <v>-1.47</v>
          </cell>
        </row>
        <row r="928">
          <cell r="A928">
            <v>1976</v>
          </cell>
          <cell r="B928">
            <v>-1.27</v>
          </cell>
          <cell r="K928">
            <v>-1.24</v>
          </cell>
        </row>
        <row r="929">
          <cell r="A929">
            <v>1977</v>
          </cell>
          <cell r="B929">
            <v>-0.72</v>
          </cell>
          <cell r="K929">
            <v>-0.65</v>
          </cell>
        </row>
        <row r="930">
          <cell r="A930">
            <v>1978</v>
          </cell>
          <cell r="B930">
            <v>-1.46</v>
          </cell>
          <cell r="K930">
            <v>-1.42</v>
          </cell>
        </row>
        <row r="931">
          <cell r="A931">
            <v>1979</v>
          </cell>
          <cell r="B931">
            <v>-0.02</v>
          </cell>
          <cell r="K931">
            <v>0.11</v>
          </cell>
        </row>
        <row r="932">
          <cell r="A932">
            <v>1980</v>
          </cell>
          <cell r="B932">
            <v>-0.77</v>
          </cell>
          <cell r="K932">
            <v>-0.64</v>
          </cell>
        </row>
        <row r="933">
          <cell r="A933">
            <v>1981</v>
          </cell>
          <cell r="B933">
            <v>-0.33</v>
          </cell>
          <cell r="K933">
            <v>-0.2</v>
          </cell>
        </row>
        <row r="934">
          <cell r="A934">
            <v>1982</v>
          </cell>
          <cell r="B934" t="str">
            <v>NA</v>
          </cell>
          <cell r="K934">
            <v>0.8</v>
          </cell>
        </row>
        <row r="935">
          <cell r="A935">
            <v>1983</v>
          </cell>
          <cell r="B935" t="str">
            <v>NA</v>
          </cell>
          <cell r="K935">
            <v>1.01</v>
          </cell>
        </row>
        <row r="936">
          <cell r="A936">
            <v>1984</v>
          </cell>
          <cell r="B936" t="str">
            <v>NA</v>
          </cell>
          <cell r="K936">
            <v>-0.61</v>
          </cell>
        </row>
        <row r="937">
          <cell r="A937">
            <v>1985</v>
          </cell>
          <cell r="B937" t="str">
            <v>NA</v>
          </cell>
          <cell r="K937">
            <v>0.48</v>
          </cell>
        </row>
        <row r="938">
          <cell r="A938">
            <v>1986</v>
          </cell>
          <cell r="B938" t="str">
            <v>NA</v>
          </cell>
          <cell r="K938">
            <v>1.1200000000000001</v>
          </cell>
        </row>
        <row r="939">
          <cell r="A939">
            <v>1987</v>
          </cell>
          <cell r="B939" t="str">
            <v>NA</v>
          </cell>
          <cell r="K939">
            <v>0.59</v>
          </cell>
        </row>
        <row r="940">
          <cell r="A940">
            <v>1988</v>
          </cell>
          <cell r="B940" t="str">
            <v>NA</v>
          </cell>
          <cell r="K940">
            <v>0.63</v>
          </cell>
        </row>
        <row r="941">
          <cell r="A941">
            <v>1989</v>
          </cell>
          <cell r="B941" t="str">
            <v>NA</v>
          </cell>
          <cell r="K941">
            <v>0.32</v>
          </cell>
        </row>
        <row r="942">
          <cell r="A942">
            <v>1990</v>
          </cell>
          <cell r="B942" t="str">
            <v>NA</v>
          </cell>
          <cell r="K942">
            <v>0.5</v>
          </cell>
        </row>
        <row r="943">
          <cell r="A943">
            <v>1991</v>
          </cell>
          <cell r="B943" t="str">
            <v>NA</v>
          </cell>
          <cell r="K943">
            <v>0.83</v>
          </cell>
        </row>
        <row r="944">
          <cell r="A944">
            <v>1992</v>
          </cell>
          <cell r="B944" t="str">
            <v>NA</v>
          </cell>
          <cell r="K944">
            <v>1.1000000000000001</v>
          </cell>
        </row>
        <row r="945">
          <cell r="A945">
            <v>1993</v>
          </cell>
          <cell r="B945" t="str">
            <v>NA</v>
          </cell>
          <cell r="K945">
            <v>1.1200000000000001</v>
          </cell>
        </row>
        <row r="946">
          <cell r="A946">
            <v>1994</v>
          </cell>
          <cell r="B946" t="str">
            <v>NA</v>
          </cell>
          <cell r="K946">
            <v>1.72</v>
          </cell>
        </row>
        <row r="947">
          <cell r="A947">
            <v>1995</v>
          </cell>
          <cell r="B947" t="str">
            <v>NA</v>
          </cell>
          <cell r="K947">
            <v>0.31</v>
          </cell>
        </row>
        <row r="948">
          <cell r="A948">
            <v>1996</v>
          </cell>
          <cell r="B948" t="str">
            <v>NA</v>
          </cell>
          <cell r="K948">
            <v>-0.39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3465-802F-43A8-A56C-AB2D34A5E906}">
  <dimension ref="A1:BF2511"/>
  <sheetViews>
    <sheetView tabSelected="1" zoomScale="70" zoomScaleNormal="70" workbookViewId="0">
      <selection activeCell="B3" sqref="B3"/>
    </sheetView>
  </sheetViews>
  <sheetFormatPr defaultRowHeight="15" x14ac:dyDescent="0.25"/>
  <cols>
    <col min="2" max="2" width="10.28515625" bestFit="1" customWidth="1"/>
    <col min="3" max="3" width="11" bestFit="1" customWidth="1"/>
    <col min="4" max="4" width="11.28515625" bestFit="1" customWidth="1"/>
    <col min="5" max="5" width="10.5703125" bestFit="1" customWidth="1"/>
    <col min="6" max="6" width="8.7109375" bestFit="1" customWidth="1"/>
    <col min="7" max="7" width="9.42578125" bestFit="1" customWidth="1"/>
    <col min="8" max="8" width="9.7109375" bestFit="1" customWidth="1"/>
    <col min="24" max="24" width="10.28515625" bestFit="1" customWidth="1"/>
    <col min="25" max="25" width="11" bestFit="1" customWidth="1"/>
    <col min="36" max="37" width="9.140625" style="10"/>
    <col min="46" max="47" width="9.140625" style="10"/>
    <col min="56" max="56" width="7.7109375" style="13" customWidth="1"/>
    <col min="57" max="58" width="9.7109375" style="14" customWidth="1"/>
  </cols>
  <sheetData>
    <row r="1" spans="1:58" ht="21.75" customHeight="1" x14ac:dyDescent="0.3">
      <c r="A1" s="15" t="s">
        <v>0</v>
      </c>
      <c r="B1" s="16"/>
      <c r="C1" s="16"/>
      <c r="D1" s="16"/>
      <c r="E1" s="1" t="s">
        <v>1</v>
      </c>
      <c r="J1" s="2" t="s">
        <v>2</v>
      </c>
      <c r="K1" s="1" t="s">
        <v>3</v>
      </c>
      <c r="V1" s="3" t="s">
        <v>4</v>
      </c>
      <c r="X1" s="4" t="s">
        <v>5</v>
      </c>
      <c r="AI1" s="11" t="s">
        <v>52</v>
      </c>
      <c r="AJ1" s="10" t="s">
        <v>6</v>
      </c>
      <c r="AK1" s="10" t="s">
        <v>55</v>
      </c>
      <c r="AT1" s="10" t="s">
        <v>6</v>
      </c>
      <c r="AU1" s="10" t="s">
        <v>54</v>
      </c>
      <c r="AV1" s="12" t="s">
        <v>53</v>
      </c>
      <c r="BD1" s="13" t="s">
        <v>56</v>
      </c>
    </row>
    <row r="2" spans="1:58" x14ac:dyDescent="0.25">
      <c r="A2" s="4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J2" s="4" t="s">
        <v>14</v>
      </c>
      <c r="L2" t="s">
        <v>15</v>
      </c>
      <c r="N2" t="s">
        <v>16</v>
      </c>
      <c r="V2" s="4" t="s">
        <v>17</v>
      </c>
      <c r="W2" t="s">
        <v>18</v>
      </c>
      <c r="X2" t="s">
        <v>19</v>
      </c>
      <c r="Y2" t="s">
        <v>20</v>
      </c>
      <c r="Z2" t="s">
        <v>21</v>
      </c>
      <c r="AJ2" s="4">
        <v>1658</v>
      </c>
      <c r="AK2" s="10">
        <v>2.5099999999999998</v>
      </c>
      <c r="AT2" s="4">
        <v>1658</v>
      </c>
      <c r="AU2" s="10">
        <v>95.91</v>
      </c>
      <c r="BD2" s="13" t="s">
        <v>57</v>
      </c>
    </row>
    <row r="3" spans="1:58" x14ac:dyDescent="0.25">
      <c r="A3" s="4">
        <v>-500</v>
      </c>
      <c r="H3">
        <v>1.1319999999999999</v>
      </c>
      <c r="J3" s="4" t="s">
        <v>22</v>
      </c>
      <c r="K3" t="s">
        <v>23</v>
      </c>
      <c r="L3" t="s">
        <v>6</v>
      </c>
      <c r="M3" t="s">
        <v>23</v>
      </c>
      <c r="N3" t="s">
        <v>6</v>
      </c>
      <c r="O3" t="s">
        <v>23</v>
      </c>
      <c r="V3" s="4">
        <v>2.1110000000000002</v>
      </c>
      <c r="W3">
        <v>-58</v>
      </c>
      <c r="X3">
        <v>0.26100000000000001</v>
      </c>
      <c r="Y3">
        <v>497.04599999999999</v>
      </c>
      <c r="Z3">
        <v>226.12700000000001</v>
      </c>
      <c r="AJ3" s="4">
        <v>1659</v>
      </c>
      <c r="AK3" s="10">
        <v>1.9</v>
      </c>
      <c r="AT3" s="4">
        <v>1659</v>
      </c>
      <c r="AU3" s="10">
        <v>91.99</v>
      </c>
      <c r="BE3" s="14" t="s">
        <v>58</v>
      </c>
      <c r="BF3" s="14" t="s">
        <v>61</v>
      </c>
    </row>
    <row r="4" spans="1:58" x14ac:dyDescent="0.25">
      <c r="A4" s="4">
        <v>-499</v>
      </c>
      <c r="E4">
        <v>0.40500000000000003</v>
      </c>
      <c r="G4">
        <v>-0.32300000000000001</v>
      </c>
      <c r="H4">
        <v>1.1220000000000001</v>
      </c>
      <c r="J4" s="4"/>
      <c r="N4">
        <v>2000</v>
      </c>
      <c r="O4">
        <v>116</v>
      </c>
      <c r="V4" s="4">
        <v>2.649</v>
      </c>
      <c r="W4">
        <v>-57</v>
      </c>
      <c r="X4">
        <v>0.53800000000000003</v>
      </c>
      <c r="Y4">
        <v>608.58299999999997</v>
      </c>
      <c r="Z4">
        <v>299.572</v>
      </c>
      <c r="AJ4" s="4">
        <v>1660</v>
      </c>
      <c r="AK4" s="10">
        <v>-1.53</v>
      </c>
      <c r="AT4" s="4">
        <v>1660</v>
      </c>
      <c r="AU4" s="10">
        <v>83.01</v>
      </c>
      <c r="BD4" s="13" t="s">
        <v>6</v>
      </c>
      <c r="BE4" s="13" t="s">
        <v>59</v>
      </c>
      <c r="BF4" s="13" t="s">
        <v>59</v>
      </c>
    </row>
    <row r="5" spans="1:58" x14ac:dyDescent="0.25">
      <c r="A5" s="4">
        <v>-498</v>
      </c>
      <c r="E5">
        <v>0.39500000000000002</v>
      </c>
      <c r="G5">
        <v>-0.33200000000000002</v>
      </c>
      <c r="H5">
        <v>1.9359999999999999</v>
      </c>
      <c r="J5" s="4"/>
      <c r="N5">
        <v>1999</v>
      </c>
      <c r="O5">
        <v>103</v>
      </c>
      <c r="V5" s="4">
        <v>3.008</v>
      </c>
      <c r="W5">
        <v>-56</v>
      </c>
      <c r="X5">
        <v>0.35899999999999999</v>
      </c>
      <c r="Y5">
        <v>536.46199999999999</v>
      </c>
      <c r="Z5">
        <v>252.08099999999999</v>
      </c>
      <c r="AJ5" s="4">
        <v>1661</v>
      </c>
      <c r="AK5" s="10">
        <v>6.21</v>
      </c>
      <c r="AT5" s="4">
        <v>1661</v>
      </c>
      <c r="AU5" s="10">
        <v>82.9</v>
      </c>
      <c r="BD5" s="13">
        <v>1053</v>
      </c>
      <c r="BE5" s="14" t="s">
        <v>60</v>
      </c>
      <c r="BF5" s="14" t="s">
        <v>60</v>
      </c>
    </row>
    <row r="6" spans="1:58" x14ac:dyDescent="0.25">
      <c r="A6" s="4">
        <v>-497</v>
      </c>
      <c r="E6">
        <v>1.2090000000000001</v>
      </c>
      <c r="G6">
        <v>0.48099999999999998</v>
      </c>
      <c r="H6">
        <v>1.9710000000000001</v>
      </c>
      <c r="J6" s="4"/>
      <c r="N6">
        <v>1998</v>
      </c>
      <c r="O6">
        <v>78</v>
      </c>
      <c r="V6" s="4">
        <v>4.0279999999999996</v>
      </c>
      <c r="W6">
        <v>-55</v>
      </c>
      <c r="X6">
        <v>0.28199999999999997</v>
      </c>
      <c r="Y6">
        <v>505.48399999999998</v>
      </c>
      <c r="Z6">
        <v>231.68299999999999</v>
      </c>
      <c r="AJ6" s="4">
        <v>1662</v>
      </c>
      <c r="AK6" s="10">
        <v>4.66</v>
      </c>
      <c r="AT6" s="4">
        <v>1662</v>
      </c>
      <c r="AU6" s="10">
        <v>68.900000000000006</v>
      </c>
      <c r="BD6" s="13">
        <v>1054</v>
      </c>
      <c r="BE6" s="14" t="s">
        <v>60</v>
      </c>
      <c r="BF6" s="14" t="s">
        <v>60</v>
      </c>
    </row>
    <row r="7" spans="1:58" x14ac:dyDescent="0.25">
      <c r="A7" s="4">
        <v>-496</v>
      </c>
      <c r="E7">
        <v>1.244</v>
      </c>
      <c r="G7">
        <v>0.51600000000000001</v>
      </c>
      <c r="H7">
        <v>0.626</v>
      </c>
      <c r="J7" s="4"/>
      <c r="N7">
        <v>1997</v>
      </c>
      <c r="O7">
        <v>71</v>
      </c>
      <c r="V7" s="4">
        <v>4.835</v>
      </c>
      <c r="W7">
        <v>-54</v>
      </c>
      <c r="X7">
        <v>0.52500000000000002</v>
      </c>
      <c r="Y7">
        <v>603.4</v>
      </c>
      <c r="Z7">
        <v>296.15899999999999</v>
      </c>
      <c r="AJ7" s="4">
        <v>1663</v>
      </c>
      <c r="AK7" s="10">
        <v>-0.57999999999999996</v>
      </c>
      <c r="AT7" s="4">
        <v>1663</v>
      </c>
      <c r="AU7" s="10">
        <v>83.03</v>
      </c>
      <c r="BD7" s="13">
        <v>1055</v>
      </c>
      <c r="BE7" s="14" t="s">
        <v>60</v>
      </c>
      <c r="BF7" s="14" t="s">
        <v>60</v>
      </c>
    </row>
    <row r="8" spans="1:58" x14ac:dyDescent="0.25">
      <c r="A8" s="4">
        <v>-495</v>
      </c>
      <c r="E8">
        <v>-0.10100000000000001</v>
      </c>
      <c r="G8">
        <v>-0.82899999999999996</v>
      </c>
      <c r="H8">
        <v>1.385</v>
      </c>
      <c r="J8" s="4"/>
      <c r="N8">
        <v>1996</v>
      </c>
      <c r="O8">
        <v>82</v>
      </c>
      <c r="V8" s="4">
        <v>5.05</v>
      </c>
      <c r="W8">
        <v>-53</v>
      </c>
      <c r="X8">
        <v>0.216</v>
      </c>
      <c r="Y8">
        <v>478.92599999999999</v>
      </c>
      <c r="Z8">
        <v>214.19499999999999</v>
      </c>
      <c r="AJ8" s="4">
        <v>1664</v>
      </c>
      <c r="AK8" s="10">
        <v>3.01</v>
      </c>
      <c r="AT8" s="4">
        <v>1664</v>
      </c>
      <c r="AU8" s="10">
        <v>78.08</v>
      </c>
      <c r="BD8" s="13">
        <v>1056</v>
      </c>
      <c r="BE8" s="14" t="s">
        <v>60</v>
      </c>
      <c r="BF8" s="14" t="s">
        <v>60</v>
      </c>
    </row>
    <row r="9" spans="1:58" x14ac:dyDescent="0.25">
      <c r="A9" s="4">
        <v>-494</v>
      </c>
      <c r="E9">
        <v>0.65800000000000003</v>
      </c>
      <c r="G9">
        <v>-6.9000000000000006E-2</v>
      </c>
      <c r="H9">
        <v>1.137</v>
      </c>
      <c r="J9" s="4"/>
      <c r="N9">
        <v>1995</v>
      </c>
      <c r="O9">
        <v>66</v>
      </c>
      <c r="V9" s="4">
        <v>5.5359999999999996</v>
      </c>
      <c r="W9">
        <v>-52</v>
      </c>
      <c r="X9">
        <v>0.48599999999999999</v>
      </c>
      <c r="Y9">
        <v>587.53</v>
      </c>
      <c r="Z9">
        <v>285.70800000000003</v>
      </c>
      <c r="AJ9" s="4">
        <v>1665</v>
      </c>
      <c r="AK9" s="10">
        <v>-1.75</v>
      </c>
      <c r="AT9" s="4">
        <v>1665</v>
      </c>
      <c r="AU9" s="10">
        <v>117.43</v>
      </c>
      <c r="BD9" s="13">
        <v>1057</v>
      </c>
      <c r="BE9" s="14" t="s">
        <v>60</v>
      </c>
      <c r="BF9" s="14" t="s">
        <v>60</v>
      </c>
    </row>
    <row r="10" spans="1:58" x14ac:dyDescent="0.25">
      <c r="A10" s="4">
        <v>-493</v>
      </c>
      <c r="E10">
        <v>0.41</v>
      </c>
      <c r="G10">
        <v>-0.318</v>
      </c>
      <c r="H10">
        <v>0.83899999999999997</v>
      </c>
      <c r="J10" s="4"/>
      <c r="N10">
        <v>1994</v>
      </c>
      <c r="O10">
        <v>127</v>
      </c>
      <c r="V10" s="4">
        <v>6.15</v>
      </c>
      <c r="W10">
        <v>-51</v>
      </c>
      <c r="X10">
        <v>0.61399999999999999</v>
      </c>
      <c r="Y10">
        <v>638.87800000000004</v>
      </c>
      <c r="Z10">
        <v>319.52</v>
      </c>
      <c r="AJ10" s="4">
        <v>1666</v>
      </c>
      <c r="AK10" s="10">
        <v>0.67</v>
      </c>
      <c r="AT10" s="4">
        <v>1666</v>
      </c>
      <c r="AU10" s="10">
        <v>63.79</v>
      </c>
      <c r="BD10" s="13">
        <v>1058</v>
      </c>
      <c r="BE10" s="14" t="s">
        <v>60</v>
      </c>
      <c r="BF10" s="14" t="s">
        <v>60</v>
      </c>
    </row>
    <row r="11" spans="1:58" x14ac:dyDescent="0.25">
      <c r="A11" s="4">
        <v>-492</v>
      </c>
      <c r="E11">
        <v>0.112</v>
      </c>
      <c r="G11">
        <v>-0.61499999999999999</v>
      </c>
      <c r="H11">
        <v>0.95399999999999996</v>
      </c>
      <c r="J11" s="4"/>
      <c r="N11">
        <v>1993</v>
      </c>
      <c r="O11">
        <v>137</v>
      </c>
      <c r="V11" s="4">
        <v>6.3049999999999997</v>
      </c>
      <c r="W11">
        <v>-50</v>
      </c>
      <c r="X11">
        <v>0.25</v>
      </c>
      <c r="Y11">
        <v>492.86799999999999</v>
      </c>
      <c r="Z11">
        <v>223.375</v>
      </c>
      <c r="AJ11" s="4">
        <v>1667</v>
      </c>
      <c r="AK11" s="10">
        <v>5.93</v>
      </c>
      <c r="AT11" s="4">
        <v>1667</v>
      </c>
      <c r="AU11" s="10">
        <v>92</v>
      </c>
      <c r="BD11" s="13">
        <v>1059</v>
      </c>
      <c r="BE11" s="14" t="s">
        <v>60</v>
      </c>
      <c r="BF11" s="14" t="s">
        <v>60</v>
      </c>
    </row>
    <row r="12" spans="1:58" x14ac:dyDescent="0.25">
      <c r="A12" s="4">
        <v>-491</v>
      </c>
      <c r="E12">
        <v>0.22600000000000001</v>
      </c>
      <c r="G12">
        <v>-0.501</v>
      </c>
      <c r="H12">
        <v>0.30299999999999999</v>
      </c>
      <c r="J12" s="4">
        <v>1992</v>
      </c>
      <c r="K12">
        <v>111.1</v>
      </c>
      <c r="L12">
        <v>1992</v>
      </c>
      <c r="M12">
        <v>148.1</v>
      </c>
      <c r="N12">
        <v>1992</v>
      </c>
      <c r="O12">
        <v>123</v>
      </c>
      <c r="V12" s="4">
        <v>7.3</v>
      </c>
      <c r="W12">
        <v>-49</v>
      </c>
      <c r="X12">
        <v>0.22600000000000001</v>
      </c>
      <c r="Y12">
        <v>483.10399999999998</v>
      </c>
      <c r="Z12">
        <v>216.946</v>
      </c>
      <c r="AJ12" s="4">
        <v>1668</v>
      </c>
      <c r="AK12" s="10">
        <v>4.7</v>
      </c>
      <c r="AT12" s="4">
        <v>1668</v>
      </c>
      <c r="AU12" s="10">
        <v>94.51</v>
      </c>
      <c r="BD12" s="13">
        <v>1060</v>
      </c>
      <c r="BE12" s="14" t="s">
        <v>60</v>
      </c>
      <c r="BF12" s="14" t="s">
        <v>60</v>
      </c>
    </row>
    <row r="13" spans="1:58" x14ac:dyDescent="0.25">
      <c r="A13" s="4">
        <v>-490</v>
      </c>
      <c r="E13">
        <v>-0.42399999999999999</v>
      </c>
      <c r="G13">
        <v>-1.151</v>
      </c>
      <c r="H13">
        <v>0.34799999999999998</v>
      </c>
      <c r="J13" s="4">
        <v>1991</v>
      </c>
      <c r="K13">
        <v>120.4</v>
      </c>
      <c r="L13">
        <v>1991</v>
      </c>
      <c r="M13">
        <v>113.9</v>
      </c>
      <c r="N13">
        <v>1991</v>
      </c>
      <c r="O13">
        <v>166</v>
      </c>
      <c r="V13" s="4">
        <v>7.9009999999999998</v>
      </c>
      <c r="W13">
        <v>-48</v>
      </c>
      <c r="X13">
        <v>0.376</v>
      </c>
      <c r="Y13">
        <v>543.33299999999997</v>
      </c>
      <c r="Z13">
        <v>256.60500000000002</v>
      </c>
      <c r="AJ13" s="4">
        <v>1669</v>
      </c>
      <c r="AK13" s="10">
        <v>3.6</v>
      </c>
      <c r="AT13" s="4">
        <v>1669</v>
      </c>
      <c r="AU13" s="10">
        <v>91.99</v>
      </c>
      <c r="BD13" s="13">
        <v>1061</v>
      </c>
      <c r="BE13" s="14" t="s">
        <v>60</v>
      </c>
      <c r="BF13" s="14" t="s">
        <v>60</v>
      </c>
    </row>
    <row r="14" spans="1:58" x14ac:dyDescent="0.25">
      <c r="A14" s="4">
        <v>-489</v>
      </c>
      <c r="E14">
        <v>-0.379</v>
      </c>
      <c r="G14">
        <v>-1.107</v>
      </c>
      <c r="H14">
        <v>1.752</v>
      </c>
      <c r="J14" s="4">
        <v>1990</v>
      </c>
      <c r="K14">
        <v>76.7</v>
      </c>
      <c r="L14">
        <v>1990</v>
      </c>
      <c r="M14">
        <v>98.7</v>
      </c>
      <c r="N14">
        <v>1990</v>
      </c>
      <c r="O14">
        <v>124</v>
      </c>
      <c r="V14" s="4">
        <v>8.1270000000000007</v>
      </c>
      <c r="W14">
        <v>-47</v>
      </c>
      <c r="X14">
        <v>0.22600000000000001</v>
      </c>
      <c r="Y14">
        <v>483.024</v>
      </c>
      <c r="Z14">
        <v>216.893</v>
      </c>
      <c r="AJ14" s="4">
        <v>1670</v>
      </c>
      <c r="AK14" s="10">
        <v>-2.94</v>
      </c>
      <c r="AT14" s="4">
        <v>1670</v>
      </c>
      <c r="AU14" s="10">
        <v>95.57</v>
      </c>
      <c r="BD14" s="13">
        <v>1062</v>
      </c>
      <c r="BE14" s="14" t="s">
        <v>60</v>
      </c>
      <c r="BF14" s="14" t="s">
        <v>60</v>
      </c>
    </row>
    <row r="15" spans="1:58" x14ac:dyDescent="0.25">
      <c r="A15" s="4">
        <v>-488</v>
      </c>
      <c r="E15">
        <v>1.0249999999999999</v>
      </c>
      <c r="G15">
        <v>0.29799999999999999</v>
      </c>
      <c r="H15">
        <v>1.7030000000000001</v>
      </c>
      <c r="J15" s="4">
        <v>1989</v>
      </c>
      <c r="K15">
        <v>135.30000000000001</v>
      </c>
      <c r="L15">
        <v>1989</v>
      </c>
      <c r="M15">
        <v>113.9</v>
      </c>
      <c r="N15">
        <v>1989</v>
      </c>
      <c r="O15">
        <v>123</v>
      </c>
      <c r="V15" s="4">
        <v>8.4689999999999994</v>
      </c>
      <c r="W15">
        <v>-46</v>
      </c>
      <c r="X15">
        <v>0.34200000000000003</v>
      </c>
      <c r="Y15">
        <v>529.67200000000003</v>
      </c>
      <c r="Z15">
        <v>247.61</v>
      </c>
      <c r="AJ15" s="4">
        <v>1671</v>
      </c>
      <c r="AK15" s="10">
        <v>5.59</v>
      </c>
      <c r="AT15" s="4">
        <v>1671</v>
      </c>
      <c r="AU15" s="10">
        <v>95.61</v>
      </c>
      <c r="BD15" s="13">
        <v>1063</v>
      </c>
      <c r="BE15" s="14" t="s">
        <v>60</v>
      </c>
      <c r="BF15" s="14" t="s">
        <v>60</v>
      </c>
    </row>
    <row r="16" spans="1:58" x14ac:dyDescent="0.25">
      <c r="A16" s="4">
        <v>-487</v>
      </c>
      <c r="E16">
        <v>0.97599999999999998</v>
      </c>
      <c r="G16">
        <v>0.248</v>
      </c>
      <c r="H16">
        <v>0.94399999999999995</v>
      </c>
      <c r="J16" s="4">
        <v>1988</v>
      </c>
      <c r="K16">
        <v>70.2</v>
      </c>
      <c r="L16">
        <v>1988</v>
      </c>
      <c r="M16">
        <v>147.1</v>
      </c>
      <c r="N16">
        <v>1988</v>
      </c>
      <c r="O16">
        <v>103</v>
      </c>
      <c r="V16" s="4">
        <v>8.8450000000000006</v>
      </c>
      <c r="W16">
        <v>-45</v>
      </c>
      <c r="X16">
        <v>0.376</v>
      </c>
      <c r="Y16">
        <v>543.53399999999999</v>
      </c>
      <c r="Z16">
        <v>256.738</v>
      </c>
      <c r="AJ16" s="4">
        <v>1672</v>
      </c>
      <c r="AK16" s="10">
        <v>-0.68</v>
      </c>
      <c r="AT16" s="4">
        <v>1672</v>
      </c>
      <c r="AU16" s="10">
        <v>51.17</v>
      </c>
      <c r="BD16" s="13">
        <v>1064</v>
      </c>
      <c r="BE16" s="14" t="s">
        <v>60</v>
      </c>
      <c r="BF16" s="14" t="s">
        <v>60</v>
      </c>
    </row>
    <row r="17" spans="1:58" x14ac:dyDescent="0.25">
      <c r="A17" s="4">
        <v>-486</v>
      </c>
      <c r="E17">
        <v>0.216</v>
      </c>
      <c r="G17">
        <v>-0.51100000000000001</v>
      </c>
      <c r="H17">
        <v>0.74</v>
      </c>
      <c r="J17" s="4">
        <v>1987</v>
      </c>
      <c r="K17">
        <v>132</v>
      </c>
      <c r="L17">
        <v>1987</v>
      </c>
      <c r="M17">
        <v>177.8</v>
      </c>
      <c r="N17">
        <v>1987</v>
      </c>
      <c r="O17">
        <v>126</v>
      </c>
      <c r="V17" s="4">
        <v>9.1820000000000004</v>
      </c>
      <c r="W17">
        <v>-44</v>
      </c>
      <c r="X17">
        <v>0.33700000000000002</v>
      </c>
      <c r="Y17">
        <v>527.58299999999997</v>
      </c>
      <c r="Z17">
        <v>246.23400000000001</v>
      </c>
      <c r="AJ17" s="4">
        <v>1673</v>
      </c>
      <c r="AK17" s="10">
        <v>3.58</v>
      </c>
      <c r="AT17" s="4">
        <v>1673</v>
      </c>
      <c r="AU17" s="10">
        <v>77.73</v>
      </c>
      <c r="BD17" s="13">
        <v>1065</v>
      </c>
      <c r="BE17" s="14" t="s">
        <v>60</v>
      </c>
      <c r="BF17" s="14" t="s">
        <v>60</v>
      </c>
    </row>
    <row r="18" spans="1:58" x14ac:dyDescent="0.25">
      <c r="A18" s="4">
        <v>-485</v>
      </c>
      <c r="E18">
        <v>1.2999999999999999E-2</v>
      </c>
      <c r="G18">
        <v>-0.71499999999999997</v>
      </c>
      <c r="H18">
        <v>-0.27700000000000002</v>
      </c>
      <c r="J18" s="4">
        <v>1986</v>
      </c>
      <c r="K18">
        <v>92.9</v>
      </c>
      <c r="L18">
        <v>1986</v>
      </c>
      <c r="M18">
        <v>168.8</v>
      </c>
      <c r="N18">
        <v>1986</v>
      </c>
      <c r="O18">
        <v>140</v>
      </c>
      <c r="V18" s="4">
        <v>9.4420000000000002</v>
      </c>
      <c r="W18">
        <v>-43</v>
      </c>
      <c r="X18">
        <v>0.26</v>
      </c>
      <c r="Y18">
        <v>496.88600000000002</v>
      </c>
      <c r="Z18">
        <v>226.02099999999999</v>
      </c>
      <c r="AJ18" s="4">
        <v>1674</v>
      </c>
      <c r="AK18" s="10">
        <v>-0.88</v>
      </c>
      <c r="AT18" s="4">
        <v>1674</v>
      </c>
      <c r="AU18" s="10">
        <v>83.07</v>
      </c>
      <c r="BD18" s="13">
        <v>1066</v>
      </c>
      <c r="BE18" s="14" t="s">
        <v>60</v>
      </c>
      <c r="BF18" s="14" t="s">
        <v>60</v>
      </c>
    </row>
    <row r="19" spans="1:58" x14ac:dyDescent="0.25">
      <c r="A19" s="4">
        <f>-484</f>
        <v>-484</v>
      </c>
      <c r="E19">
        <v>-1.0049999999999999</v>
      </c>
      <c r="G19">
        <v>-1.732</v>
      </c>
      <c r="H19">
        <v>1.901</v>
      </c>
      <c r="J19" s="4">
        <v>1985</v>
      </c>
      <c r="K19">
        <v>78.3</v>
      </c>
      <c r="L19">
        <v>1985</v>
      </c>
      <c r="M19">
        <v>168.9</v>
      </c>
      <c r="N19">
        <v>1985</v>
      </c>
      <c r="O19">
        <v>104</v>
      </c>
      <c r="V19" s="4">
        <v>9.6890000000000001</v>
      </c>
      <c r="W19">
        <v>-42</v>
      </c>
      <c r="X19">
        <v>0.20399999999999999</v>
      </c>
      <c r="Y19">
        <v>474.26499999999999</v>
      </c>
      <c r="Z19">
        <v>211.126</v>
      </c>
      <c r="AJ19" s="4">
        <v>1675</v>
      </c>
      <c r="AK19" s="10">
        <v>2.2599999999999998</v>
      </c>
      <c r="AT19" s="4">
        <v>1675</v>
      </c>
      <c r="AU19" s="10">
        <v>65.58</v>
      </c>
      <c r="BD19" s="13">
        <v>1067</v>
      </c>
      <c r="BE19" s="14">
        <v>-0.5</v>
      </c>
      <c r="BF19" s="14" t="s">
        <v>60</v>
      </c>
    </row>
    <row r="20" spans="1:58" x14ac:dyDescent="0.25">
      <c r="A20" s="4">
        <v>-483</v>
      </c>
      <c r="E20">
        <v>1.1739999999999999</v>
      </c>
      <c r="G20">
        <v>0.44700000000000001</v>
      </c>
      <c r="H20">
        <v>1.5389999999999999</v>
      </c>
      <c r="J20" s="4">
        <v>1984</v>
      </c>
      <c r="K20">
        <v>53.9</v>
      </c>
      <c r="L20">
        <v>1984</v>
      </c>
      <c r="M20">
        <v>132.4</v>
      </c>
      <c r="N20">
        <v>1984</v>
      </c>
      <c r="O20">
        <v>272</v>
      </c>
      <c r="V20" s="4">
        <v>10.102</v>
      </c>
      <c r="W20">
        <v>-41</v>
      </c>
      <c r="X20">
        <v>0.20899999999999999</v>
      </c>
      <c r="Y20">
        <v>476.274</v>
      </c>
      <c r="Z20">
        <v>212.44900000000001</v>
      </c>
      <c r="AJ20" s="4">
        <v>1676</v>
      </c>
      <c r="AK20" s="10">
        <v>4.01</v>
      </c>
      <c r="AT20" s="4">
        <v>1676</v>
      </c>
      <c r="AU20" s="10">
        <v>63.12</v>
      </c>
      <c r="BD20" s="13">
        <v>1068</v>
      </c>
      <c r="BE20" s="14">
        <v>-1.01</v>
      </c>
      <c r="BF20" s="14" t="s">
        <v>60</v>
      </c>
    </row>
    <row r="21" spans="1:58" x14ac:dyDescent="0.25">
      <c r="A21" s="4">
        <v>-482</v>
      </c>
      <c r="E21">
        <v>0.81200000000000006</v>
      </c>
      <c r="G21">
        <v>8.4000000000000005E-2</v>
      </c>
      <c r="H21">
        <v>0.8</v>
      </c>
      <c r="J21" s="4">
        <v>1983</v>
      </c>
      <c r="K21">
        <v>83.1</v>
      </c>
      <c r="L21">
        <v>1983</v>
      </c>
      <c r="M21">
        <v>130.5</v>
      </c>
      <c r="N21">
        <v>1983</v>
      </c>
      <c r="O21">
        <v>181</v>
      </c>
      <c r="V21" s="4">
        <v>10.316000000000001</v>
      </c>
      <c r="W21">
        <v>-40</v>
      </c>
      <c r="X21">
        <v>0.214</v>
      </c>
      <c r="Y21">
        <v>478.28300000000002</v>
      </c>
      <c r="Z21">
        <v>213.77199999999999</v>
      </c>
      <c r="AJ21" s="4">
        <v>1677</v>
      </c>
      <c r="AK21" s="10">
        <v>2.19</v>
      </c>
      <c r="AT21" s="4">
        <v>1677</v>
      </c>
      <c r="AU21" s="10">
        <v>94.08</v>
      </c>
      <c r="BD21" s="13">
        <v>1069</v>
      </c>
      <c r="BE21" s="14">
        <v>-0.64</v>
      </c>
      <c r="BF21" s="14" t="s">
        <v>60</v>
      </c>
    </row>
    <row r="22" spans="1:58" x14ac:dyDescent="0.25">
      <c r="A22" s="4">
        <v>-481</v>
      </c>
      <c r="E22">
        <v>7.1999999999999995E-2</v>
      </c>
      <c r="G22">
        <v>-0.65500000000000003</v>
      </c>
      <c r="H22">
        <v>1.4550000000000001</v>
      </c>
      <c r="J22" s="4">
        <v>1982</v>
      </c>
      <c r="K22">
        <v>62</v>
      </c>
      <c r="L22">
        <v>1982</v>
      </c>
      <c r="M22">
        <v>161.6</v>
      </c>
      <c r="N22">
        <v>1982</v>
      </c>
      <c r="O22">
        <v>168</v>
      </c>
      <c r="V22" s="4">
        <v>11.086</v>
      </c>
      <c r="W22">
        <v>-39</v>
      </c>
      <c r="X22">
        <v>0.35899999999999999</v>
      </c>
      <c r="Y22">
        <v>536.50199999999995</v>
      </c>
      <c r="Z22">
        <v>252.108</v>
      </c>
      <c r="AJ22" s="4">
        <v>1678</v>
      </c>
      <c r="AK22" s="10">
        <v>3.15</v>
      </c>
      <c r="AT22" s="4">
        <v>1678</v>
      </c>
      <c r="AU22" s="10">
        <v>77.84</v>
      </c>
      <c r="BD22" s="13">
        <v>1070</v>
      </c>
      <c r="BE22" s="14">
        <v>0.43</v>
      </c>
      <c r="BF22" s="14" t="s">
        <v>60</v>
      </c>
    </row>
    <row r="23" spans="1:58" x14ac:dyDescent="0.25">
      <c r="A23" s="4">
        <v>-480</v>
      </c>
      <c r="E23">
        <v>0.72699999999999998</v>
      </c>
      <c r="G23">
        <v>0</v>
      </c>
      <c r="H23">
        <v>0.68600000000000005</v>
      </c>
      <c r="J23" s="4">
        <v>1981</v>
      </c>
      <c r="K23">
        <v>78.2</v>
      </c>
      <c r="L23">
        <v>1981</v>
      </c>
      <c r="M23">
        <v>159.9</v>
      </c>
      <c r="N23">
        <v>1981</v>
      </c>
      <c r="O23">
        <v>166</v>
      </c>
      <c r="V23" s="4">
        <v>11.811999999999999</v>
      </c>
      <c r="W23">
        <v>-38</v>
      </c>
      <c r="X23">
        <v>0.17899999999999999</v>
      </c>
      <c r="Y23">
        <v>464.42099999999999</v>
      </c>
      <c r="Z23">
        <v>204.64400000000001</v>
      </c>
      <c r="AJ23" s="4">
        <v>1679</v>
      </c>
      <c r="AK23" s="10">
        <v>-0.98</v>
      </c>
      <c r="AT23" s="4">
        <v>1679</v>
      </c>
      <c r="AU23" s="10">
        <v>97.94</v>
      </c>
      <c r="BD23" s="13">
        <v>1071</v>
      </c>
      <c r="BE23" s="14">
        <v>-0.04</v>
      </c>
      <c r="BF23" s="14" t="s">
        <v>60</v>
      </c>
    </row>
    <row r="24" spans="1:58" x14ac:dyDescent="0.25">
      <c r="A24" s="4">
        <v>-479</v>
      </c>
      <c r="E24">
        <v>-4.2000000000000003E-2</v>
      </c>
      <c r="G24">
        <v>-0.76900000000000002</v>
      </c>
      <c r="H24">
        <v>0.32300000000000001</v>
      </c>
      <c r="J24" s="4">
        <v>1980</v>
      </c>
      <c r="K24">
        <v>99.4</v>
      </c>
      <c r="L24">
        <v>1980</v>
      </c>
      <c r="M24">
        <v>167.6</v>
      </c>
      <c r="N24">
        <v>1980</v>
      </c>
      <c r="O24">
        <v>99</v>
      </c>
      <c r="V24" s="4">
        <v>12.339</v>
      </c>
      <c r="W24">
        <v>-37</v>
      </c>
      <c r="X24">
        <v>0.46300000000000002</v>
      </c>
      <c r="Y24">
        <v>578.529</v>
      </c>
      <c r="Z24">
        <v>279.78199999999998</v>
      </c>
      <c r="AJ24" s="4">
        <v>1680</v>
      </c>
      <c r="AK24" s="10">
        <v>4.3</v>
      </c>
      <c r="AT24" s="4">
        <v>1680</v>
      </c>
      <c r="AU24" s="10">
        <v>65</v>
      </c>
      <c r="BD24" s="13">
        <v>1072</v>
      </c>
      <c r="BE24" s="14">
        <v>-0.72</v>
      </c>
      <c r="BF24" s="14" t="s">
        <v>60</v>
      </c>
    </row>
    <row r="25" spans="1:58" x14ac:dyDescent="0.25">
      <c r="A25" s="4">
        <v>-478</v>
      </c>
      <c r="E25">
        <v>-0.40400000000000003</v>
      </c>
      <c r="G25">
        <v>-1.131</v>
      </c>
      <c r="H25">
        <v>0.95799999999999996</v>
      </c>
      <c r="J25" s="4">
        <v>1979</v>
      </c>
      <c r="K25">
        <v>96.3</v>
      </c>
      <c r="L25">
        <v>1979</v>
      </c>
      <c r="M25">
        <v>135.5</v>
      </c>
      <c r="N25">
        <v>1979</v>
      </c>
      <c r="O25">
        <v>160</v>
      </c>
      <c r="V25" s="4">
        <v>13.183999999999999</v>
      </c>
      <c r="W25">
        <v>-36</v>
      </c>
      <c r="X25">
        <v>0.38200000000000001</v>
      </c>
      <c r="Y25">
        <v>545.74300000000005</v>
      </c>
      <c r="Z25">
        <v>258.19299999999998</v>
      </c>
      <c r="AJ25" s="4">
        <v>1681</v>
      </c>
      <c r="AK25" s="10">
        <v>-0.09</v>
      </c>
      <c r="AT25" s="4">
        <v>1681</v>
      </c>
      <c r="AU25" s="10">
        <v>58.95</v>
      </c>
      <c r="BD25" s="13">
        <v>1073</v>
      </c>
      <c r="BE25" s="14">
        <v>-0.21</v>
      </c>
      <c r="BF25" s="14" t="s">
        <v>60</v>
      </c>
    </row>
    <row r="26" spans="1:58" x14ac:dyDescent="0.25">
      <c r="A26" s="4">
        <v>-477</v>
      </c>
      <c r="E26">
        <v>0.23100000000000001</v>
      </c>
      <c r="G26">
        <v>-0.496</v>
      </c>
      <c r="H26">
        <v>0.94399999999999995</v>
      </c>
      <c r="J26" s="4">
        <v>1978</v>
      </c>
      <c r="K26">
        <v>91.4</v>
      </c>
      <c r="L26">
        <v>1978</v>
      </c>
      <c r="M26">
        <v>175.3</v>
      </c>
      <c r="N26">
        <v>1978</v>
      </c>
      <c r="O26">
        <v>174</v>
      </c>
      <c r="V26" s="4">
        <v>13.612</v>
      </c>
      <c r="W26">
        <v>-35</v>
      </c>
      <c r="X26">
        <v>0.42799999999999999</v>
      </c>
      <c r="Y26">
        <v>564.226</v>
      </c>
      <c r="Z26">
        <v>270.363</v>
      </c>
      <c r="AJ26" s="4">
        <v>1682</v>
      </c>
      <c r="AK26" s="10">
        <v>2.52</v>
      </c>
      <c r="AT26" s="4">
        <v>1682</v>
      </c>
      <c r="AU26" s="10">
        <v>98.4</v>
      </c>
      <c r="BD26" s="13">
        <v>1074</v>
      </c>
      <c r="BE26" s="14">
        <v>-0.93</v>
      </c>
      <c r="BF26" s="14" t="s">
        <v>60</v>
      </c>
    </row>
    <row r="27" spans="1:58" x14ac:dyDescent="0.25">
      <c r="A27" s="4">
        <v>-476</v>
      </c>
      <c r="E27">
        <v>0.216</v>
      </c>
      <c r="G27">
        <v>-0.51100000000000001</v>
      </c>
      <c r="H27">
        <v>1.0529999999999999</v>
      </c>
      <c r="J27" s="4">
        <v>1977</v>
      </c>
      <c r="K27">
        <v>109.2</v>
      </c>
      <c r="L27">
        <v>1977</v>
      </c>
      <c r="M27">
        <v>167.1</v>
      </c>
      <c r="N27">
        <v>1977</v>
      </c>
      <c r="O27">
        <v>125</v>
      </c>
      <c r="V27" s="4">
        <v>13.983000000000001</v>
      </c>
      <c r="W27">
        <v>-34</v>
      </c>
      <c r="X27">
        <v>0.371</v>
      </c>
      <c r="Y27">
        <v>541.44399999999996</v>
      </c>
      <c r="Z27">
        <v>255.36199999999999</v>
      </c>
      <c r="AJ27" s="4">
        <v>1683</v>
      </c>
      <c r="AK27" s="10">
        <v>1.85</v>
      </c>
      <c r="AT27" s="4">
        <v>1683</v>
      </c>
      <c r="AU27" s="10">
        <v>97.74</v>
      </c>
      <c r="BD27" s="13">
        <v>1075</v>
      </c>
      <c r="BE27" s="14">
        <v>0.23</v>
      </c>
      <c r="BF27" s="14" t="s">
        <v>60</v>
      </c>
    </row>
    <row r="28" spans="1:58" x14ac:dyDescent="0.25">
      <c r="A28" s="4">
        <v>-475</v>
      </c>
      <c r="E28">
        <v>0.32500000000000001</v>
      </c>
      <c r="G28">
        <v>-0.40200000000000002</v>
      </c>
      <c r="H28">
        <v>1.2909999999999999</v>
      </c>
      <c r="J28" s="4">
        <v>1976</v>
      </c>
      <c r="K28">
        <v>141.9</v>
      </c>
      <c r="L28">
        <v>1976</v>
      </c>
      <c r="M28">
        <v>209.8</v>
      </c>
      <c r="N28">
        <v>1976</v>
      </c>
      <c r="O28">
        <v>68</v>
      </c>
      <c r="V28" s="4">
        <v>14.452</v>
      </c>
      <c r="W28">
        <v>-33</v>
      </c>
      <c r="X28">
        <v>0.46800000000000003</v>
      </c>
      <c r="Y28">
        <v>580.49800000000005</v>
      </c>
      <c r="Z28">
        <v>281.07799999999997</v>
      </c>
      <c r="AJ28" s="4">
        <v>1684</v>
      </c>
      <c r="AK28" s="10">
        <v>-2.74</v>
      </c>
      <c r="AT28" s="4">
        <v>1684</v>
      </c>
      <c r="AU28" s="10">
        <v>51.73</v>
      </c>
      <c r="BD28" s="13">
        <v>1076</v>
      </c>
      <c r="BE28" s="14">
        <v>-0.25</v>
      </c>
      <c r="BF28" s="14" t="s">
        <v>60</v>
      </c>
    </row>
    <row r="29" spans="1:58" x14ac:dyDescent="0.25">
      <c r="A29" s="4">
        <v>-474</v>
      </c>
      <c r="E29">
        <v>0.56399999999999995</v>
      </c>
      <c r="G29">
        <v>-0.16400000000000001</v>
      </c>
      <c r="H29">
        <v>2.0110000000000001</v>
      </c>
      <c r="J29" s="4">
        <v>1975</v>
      </c>
      <c r="K29">
        <v>128.69999999999999</v>
      </c>
      <c r="L29">
        <v>1975</v>
      </c>
      <c r="M29">
        <v>167.8</v>
      </c>
      <c r="N29">
        <v>1975</v>
      </c>
      <c r="O29">
        <v>80</v>
      </c>
      <c r="V29" s="4">
        <v>17.486000000000001</v>
      </c>
      <c r="W29">
        <v>-32</v>
      </c>
      <c r="X29">
        <v>0.65200000000000002</v>
      </c>
      <c r="Y29">
        <v>654.30700000000002</v>
      </c>
      <c r="Z29">
        <v>329.68</v>
      </c>
      <c r="AJ29" s="4">
        <v>1685</v>
      </c>
      <c r="AK29" s="10">
        <v>0.61</v>
      </c>
      <c r="AT29" s="4">
        <v>1685</v>
      </c>
      <c r="AU29" s="10">
        <v>64.540000000000006</v>
      </c>
      <c r="BD29" s="13">
        <v>1077</v>
      </c>
      <c r="BE29" s="14">
        <v>-0.24</v>
      </c>
      <c r="BF29" s="14" t="s">
        <v>60</v>
      </c>
    </row>
    <row r="30" spans="1:58" x14ac:dyDescent="0.25">
      <c r="A30" s="4">
        <v>-473</v>
      </c>
      <c r="E30">
        <v>1.2829999999999999</v>
      </c>
      <c r="G30">
        <v>0.55600000000000005</v>
      </c>
      <c r="H30">
        <v>0.55200000000000005</v>
      </c>
      <c r="J30" s="4">
        <v>1974</v>
      </c>
      <c r="K30">
        <v>86.6</v>
      </c>
      <c r="L30">
        <v>1974</v>
      </c>
      <c r="M30">
        <v>140.1</v>
      </c>
      <c r="N30">
        <v>1974</v>
      </c>
      <c r="O30">
        <v>81</v>
      </c>
      <c r="V30" s="4">
        <v>18.527999999999999</v>
      </c>
      <c r="W30">
        <v>-31</v>
      </c>
      <c r="X30">
        <v>0.39</v>
      </c>
      <c r="Y30">
        <v>549.07799999999997</v>
      </c>
      <c r="Z30">
        <v>260.38900000000001</v>
      </c>
      <c r="AJ30" s="4">
        <v>1686</v>
      </c>
      <c r="AK30" s="10">
        <v>3.2</v>
      </c>
      <c r="AT30" s="4">
        <v>1686</v>
      </c>
      <c r="AU30" s="10">
        <v>47.85</v>
      </c>
      <c r="BD30" s="13">
        <v>1078</v>
      </c>
      <c r="BE30" s="14">
        <v>0.28999999999999998</v>
      </c>
      <c r="BF30" s="14" t="s">
        <v>60</v>
      </c>
    </row>
    <row r="31" spans="1:58" x14ac:dyDescent="0.25">
      <c r="A31" s="4">
        <v>-472</v>
      </c>
      <c r="E31">
        <v>-0.17599999999999999</v>
      </c>
      <c r="G31">
        <v>-0.90300000000000002</v>
      </c>
      <c r="H31">
        <v>1.623</v>
      </c>
      <c r="J31" s="4">
        <v>1973</v>
      </c>
      <c r="K31">
        <v>78.099999999999994</v>
      </c>
      <c r="L31">
        <v>1973</v>
      </c>
      <c r="M31">
        <v>143</v>
      </c>
      <c r="N31">
        <v>1973</v>
      </c>
      <c r="O31">
        <v>74</v>
      </c>
      <c r="V31" s="4">
        <v>18.989999999999998</v>
      </c>
      <c r="W31">
        <v>-30</v>
      </c>
      <c r="X31">
        <v>0.46200000000000002</v>
      </c>
      <c r="Y31">
        <v>578.04700000000003</v>
      </c>
      <c r="Z31">
        <v>279.464</v>
      </c>
      <c r="AJ31" s="4">
        <v>1687</v>
      </c>
      <c r="AK31" s="10">
        <v>1.0900000000000001</v>
      </c>
      <c r="AT31" s="4">
        <v>1687</v>
      </c>
      <c r="AU31" s="10">
        <v>91.47</v>
      </c>
      <c r="BD31" s="13">
        <v>1079</v>
      </c>
      <c r="BE31" s="14">
        <v>-0.49</v>
      </c>
      <c r="BF31" s="14" t="s">
        <v>60</v>
      </c>
    </row>
    <row r="32" spans="1:58" x14ac:dyDescent="0.25">
      <c r="A32" s="4">
        <v>-471</v>
      </c>
      <c r="E32">
        <v>0.89600000000000002</v>
      </c>
      <c r="G32">
        <v>0.16900000000000001</v>
      </c>
      <c r="H32">
        <v>2.09</v>
      </c>
      <c r="J32" s="4">
        <v>1972</v>
      </c>
      <c r="K32">
        <v>111</v>
      </c>
      <c r="L32">
        <v>1972</v>
      </c>
      <c r="M32">
        <v>156.1</v>
      </c>
      <c r="N32">
        <v>1972</v>
      </c>
      <c r="O32">
        <v>81</v>
      </c>
      <c r="V32" s="4">
        <v>19.603000000000002</v>
      </c>
      <c r="W32">
        <v>-29</v>
      </c>
      <c r="X32">
        <v>0.61199999999999999</v>
      </c>
      <c r="Y32">
        <v>638.39599999999996</v>
      </c>
      <c r="Z32">
        <v>319.20299999999997</v>
      </c>
      <c r="AJ32" s="4">
        <v>1688</v>
      </c>
      <c r="AK32" s="10">
        <v>-0.62</v>
      </c>
      <c r="AT32" s="4">
        <v>1688</v>
      </c>
      <c r="AU32" s="10">
        <v>40.68</v>
      </c>
      <c r="BD32" s="13">
        <v>1080</v>
      </c>
      <c r="BE32" s="14">
        <v>-0.21</v>
      </c>
      <c r="BF32" s="14" t="s">
        <v>60</v>
      </c>
    </row>
    <row r="33" spans="1:58" x14ac:dyDescent="0.25">
      <c r="A33" s="4">
        <v>-470</v>
      </c>
      <c r="E33">
        <v>1.363</v>
      </c>
      <c r="G33">
        <v>0.63500000000000001</v>
      </c>
      <c r="H33">
        <v>0.56100000000000005</v>
      </c>
      <c r="J33" s="4">
        <v>1971</v>
      </c>
      <c r="K33">
        <v>66.900000000000006</v>
      </c>
      <c r="L33">
        <v>1971</v>
      </c>
      <c r="M33">
        <v>101.3</v>
      </c>
      <c r="N33">
        <v>1971</v>
      </c>
      <c r="O33">
        <v>57</v>
      </c>
      <c r="V33" s="4">
        <v>20.292999999999999</v>
      </c>
      <c r="W33">
        <v>-28</v>
      </c>
      <c r="X33">
        <v>0.69099999999999995</v>
      </c>
      <c r="Y33">
        <v>669.81600000000003</v>
      </c>
      <c r="Z33">
        <v>339.892</v>
      </c>
      <c r="AJ33" s="4">
        <v>1689</v>
      </c>
      <c r="AK33" s="10">
        <v>1.98</v>
      </c>
      <c r="AT33" s="4">
        <v>1689</v>
      </c>
      <c r="AU33" s="10">
        <v>68.63</v>
      </c>
      <c r="BD33" s="13">
        <v>1081</v>
      </c>
      <c r="BE33" s="14">
        <v>-0.02</v>
      </c>
      <c r="BF33" s="14" t="s">
        <v>60</v>
      </c>
    </row>
    <row r="34" spans="1:58" x14ac:dyDescent="0.25">
      <c r="A34" s="4">
        <v>-469</v>
      </c>
      <c r="E34">
        <v>-0.16600000000000001</v>
      </c>
      <c r="G34">
        <v>-0.89300000000000002</v>
      </c>
      <c r="H34">
        <v>2.0449999999999999</v>
      </c>
      <c r="J34" s="4">
        <v>1970</v>
      </c>
      <c r="K34">
        <v>112.7</v>
      </c>
      <c r="L34">
        <v>1970</v>
      </c>
      <c r="M34">
        <v>95.8</v>
      </c>
      <c r="N34">
        <v>1970</v>
      </c>
      <c r="O34">
        <v>84</v>
      </c>
      <c r="V34" s="4">
        <v>20.533000000000001</v>
      </c>
      <c r="W34">
        <v>-27</v>
      </c>
      <c r="X34">
        <v>0.24</v>
      </c>
      <c r="Y34">
        <v>488.89</v>
      </c>
      <c r="Z34">
        <v>220.756</v>
      </c>
      <c r="AJ34" s="4">
        <v>1690</v>
      </c>
      <c r="AK34" s="10">
        <v>3.23</v>
      </c>
      <c r="AT34" s="4">
        <v>1690</v>
      </c>
      <c r="AU34" s="10">
        <v>122.74</v>
      </c>
      <c r="BD34" s="13">
        <v>1082</v>
      </c>
      <c r="BE34" s="14">
        <v>-0.38</v>
      </c>
      <c r="BF34" s="14" t="s">
        <v>60</v>
      </c>
    </row>
    <row r="35" spans="1:58" x14ac:dyDescent="0.25">
      <c r="A35" s="4">
        <v>-468</v>
      </c>
      <c r="E35">
        <v>1.3180000000000001</v>
      </c>
      <c r="G35">
        <v>0.59099999999999997</v>
      </c>
      <c r="H35">
        <v>1.2070000000000001</v>
      </c>
      <c r="J35" s="4">
        <v>1969</v>
      </c>
      <c r="K35">
        <v>114</v>
      </c>
      <c r="L35">
        <v>1969</v>
      </c>
      <c r="M35">
        <v>129.30000000000001</v>
      </c>
      <c r="N35">
        <v>1969</v>
      </c>
      <c r="O35">
        <v>38</v>
      </c>
      <c r="V35" s="4">
        <v>20.771000000000001</v>
      </c>
      <c r="W35">
        <v>-26</v>
      </c>
      <c r="X35">
        <v>0.23799999999999999</v>
      </c>
      <c r="Y35">
        <v>487.96600000000001</v>
      </c>
      <c r="Z35">
        <v>220.148</v>
      </c>
      <c r="AJ35" s="4">
        <v>1691</v>
      </c>
      <c r="AK35" s="10">
        <v>-1.17</v>
      </c>
      <c r="AT35" s="4">
        <v>1691</v>
      </c>
      <c r="AU35" s="10">
        <v>20.51</v>
      </c>
      <c r="BD35" s="13">
        <v>1083</v>
      </c>
      <c r="BE35" s="14">
        <v>0.17</v>
      </c>
      <c r="BF35" s="14" t="s">
        <v>60</v>
      </c>
    </row>
    <row r="36" spans="1:58" x14ac:dyDescent="0.25">
      <c r="A36" s="4">
        <v>-467</v>
      </c>
      <c r="E36">
        <v>0.47899999999999998</v>
      </c>
      <c r="G36">
        <v>-0.248</v>
      </c>
      <c r="H36">
        <v>0.82899999999999996</v>
      </c>
      <c r="J36" s="4">
        <v>1968</v>
      </c>
      <c r="K36">
        <v>84.8</v>
      </c>
      <c r="L36">
        <v>1968</v>
      </c>
      <c r="M36">
        <v>110.3</v>
      </c>
      <c r="N36">
        <v>1968</v>
      </c>
      <c r="O36">
        <v>66</v>
      </c>
      <c r="V36" s="4">
        <v>21.186</v>
      </c>
      <c r="W36">
        <v>-25</v>
      </c>
      <c r="X36">
        <v>0.41499999999999998</v>
      </c>
      <c r="Y36">
        <v>558.92200000000003</v>
      </c>
      <c r="Z36">
        <v>266.87099999999998</v>
      </c>
      <c r="AJ36" s="4">
        <v>1692</v>
      </c>
      <c r="AK36" s="10">
        <v>0.23</v>
      </c>
      <c r="AT36" s="4">
        <v>1692</v>
      </c>
      <c r="AU36" s="10">
        <v>50.54</v>
      </c>
      <c r="BD36" s="13">
        <v>1084</v>
      </c>
      <c r="BE36" s="14">
        <v>0.47</v>
      </c>
      <c r="BF36" s="14" t="s">
        <v>60</v>
      </c>
    </row>
    <row r="37" spans="1:58" x14ac:dyDescent="0.25">
      <c r="A37" s="4">
        <v>-466</v>
      </c>
      <c r="E37">
        <v>0.10199999999999999</v>
      </c>
      <c r="G37">
        <v>-0.625</v>
      </c>
      <c r="H37">
        <v>2.016</v>
      </c>
      <c r="J37" s="4">
        <v>1967</v>
      </c>
      <c r="K37">
        <v>91.4</v>
      </c>
      <c r="L37">
        <v>1967</v>
      </c>
      <c r="M37">
        <v>134.69999999999999</v>
      </c>
      <c r="N37">
        <v>1967</v>
      </c>
      <c r="O37">
        <v>56</v>
      </c>
      <c r="V37" s="4">
        <v>21.516999999999999</v>
      </c>
      <c r="W37">
        <v>-24</v>
      </c>
      <c r="X37">
        <v>0.33100000000000002</v>
      </c>
      <c r="Y37">
        <v>525.17200000000003</v>
      </c>
      <c r="Z37">
        <v>244.64699999999999</v>
      </c>
      <c r="AJ37" s="4">
        <v>1693</v>
      </c>
      <c r="AK37" s="10">
        <v>4.13</v>
      </c>
      <c r="AT37" s="4">
        <v>1693</v>
      </c>
      <c r="AU37" s="10">
        <v>102.79</v>
      </c>
      <c r="BD37" s="13">
        <v>1085</v>
      </c>
      <c r="BE37" s="14">
        <v>0.44</v>
      </c>
      <c r="BF37" s="14" t="s">
        <v>60</v>
      </c>
    </row>
    <row r="38" spans="1:58" x14ac:dyDescent="0.25">
      <c r="A38" s="4">
        <v>-465</v>
      </c>
      <c r="E38">
        <v>1.288</v>
      </c>
      <c r="G38">
        <v>0.56100000000000005</v>
      </c>
      <c r="H38">
        <v>1.351</v>
      </c>
      <c r="J38" s="4">
        <v>1966</v>
      </c>
      <c r="K38">
        <v>93</v>
      </c>
      <c r="L38">
        <v>1966</v>
      </c>
      <c r="M38">
        <v>131.9</v>
      </c>
      <c r="N38">
        <v>1966</v>
      </c>
      <c r="O38">
        <v>52</v>
      </c>
      <c r="V38" s="4">
        <v>21.988</v>
      </c>
      <c r="W38">
        <v>-23</v>
      </c>
      <c r="X38">
        <v>0.47199999999999998</v>
      </c>
      <c r="Y38">
        <v>581.78399999999999</v>
      </c>
      <c r="Z38">
        <v>281.92500000000001</v>
      </c>
      <c r="AJ38" s="4">
        <v>1694</v>
      </c>
      <c r="AK38" s="10">
        <v>2.5</v>
      </c>
      <c r="AT38" s="4">
        <v>1694</v>
      </c>
      <c r="AU38" s="10">
        <v>85.44</v>
      </c>
      <c r="BD38" s="13">
        <v>1086</v>
      </c>
      <c r="BE38" s="14">
        <v>0.83</v>
      </c>
      <c r="BF38" s="14" t="s">
        <v>60</v>
      </c>
    </row>
    <row r="39" spans="1:58" x14ac:dyDescent="0.25">
      <c r="A39" s="4">
        <v>-464</v>
      </c>
      <c r="E39">
        <v>0.623</v>
      </c>
      <c r="G39">
        <v>-0.104</v>
      </c>
      <c r="H39">
        <v>-0.73399999999999999</v>
      </c>
      <c r="J39" s="4">
        <v>1965</v>
      </c>
      <c r="K39">
        <v>78.099999999999994</v>
      </c>
      <c r="L39">
        <v>1965</v>
      </c>
      <c r="M39">
        <v>125</v>
      </c>
      <c r="N39">
        <v>1965</v>
      </c>
      <c r="O39">
        <v>59</v>
      </c>
      <c r="V39" s="4">
        <v>22.138000000000002</v>
      </c>
      <c r="W39">
        <v>-22</v>
      </c>
      <c r="X39">
        <v>0.15</v>
      </c>
      <c r="Y39">
        <v>452.68900000000002</v>
      </c>
      <c r="Z39">
        <v>196.91800000000001</v>
      </c>
      <c r="AJ39" s="4">
        <v>1695</v>
      </c>
      <c r="AK39" s="10">
        <v>-1.95</v>
      </c>
      <c r="AT39" s="4">
        <v>1695</v>
      </c>
      <c r="AU39" s="10">
        <v>76.42</v>
      </c>
      <c r="BD39" s="13">
        <v>1087</v>
      </c>
      <c r="BE39" s="14">
        <v>0.74</v>
      </c>
      <c r="BF39" s="14" t="s">
        <v>60</v>
      </c>
    </row>
    <row r="40" spans="1:58" x14ac:dyDescent="0.25">
      <c r="A40" s="4">
        <f>-463</f>
        <v>-463</v>
      </c>
      <c r="E40">
        <v>-1.4610000000000001</v>
      </c>
      <c r="G40">
        <v>-2.1880000000000002</v>
      </c>
      <c r="H40">
        <v>-4.3999999999999997E-2</v>
      </c>
      <c r="J40" s="4">
        <v>1964</v>
      </c>
      <c r="K40">
        <v>53.9</v>
      </c>
      <c r="L40">
        <v>1964</v>
      </c>
      <c r="M40">
        <v>126.4</v>
      </c>
      <c r="N40">
        <v>1964</v>
      </c>
      <c r="O40">
        <v>53</v>
      </c>
      <c r="V40" s="4">
        <v>22.402000000000001</v>
      </c>
      <c r="W40">
        <v>-21</v>
      </c>
      <c r="X40">
        <v>0.26400000000000001</v>
      </c>
      <c r="Y40">
        <v>498.21199999999999</v>
      </c>
      <c r="Z40">
        <v>226.89400000000001</v>
      </c>
      <c r="AJ40" s="4">
        <v>1696</v>
      </c>
      <c r="AK40" s="10">
        <v>4.53</v>
      </c>
      <c r="AT40" s="4">
        <v>1696</v>
      </c>
      <c r="AU40" s="10">
        <v>60.17</v>
      </c>
      <c r="BD40" s="13">
        <v>1088</v>
      </c>
      <c r="BE40" s="14">
        <v>-0.4</v>
      </c>
      <c r="BF40" s="14" t="s">
        <v>60</v>
      </c>
    </row>
    <row r="41" spans="1:58" x14ac:dyDescent="0.25">
      <c r="A41" s="4">
        <f>-462</f>
        <v>-462</v>
      </c>
      <c r="E41">
        <v>-0.77100000000000002</v>
      </c>
      <c r="G41">
        <v>-1.4990000000000001</v>
      </c>
      <c r="H41">
        <v>0.45700000000000002</v>
      </c>
      <c r="J41" s="4">
        <v>1963</v>
      </c>
      <c r="K41">
        <v>65.3</v>
      </c>
      <c r="L41">
        <v>1963</v>
      </c>
      <c r="M41">
        <v>105.6</v>
      </c>
      <c r="N41">
        <v>1963</v>
      </c>
      <c r="O41">
        <v>82</v>
      </c>
      <c r="V41" s="4">
        <v>22.66</v>
      </c>
      <c r="W41">
        <v>-20</v>
      </c>
      <c r="X41">
        <v>0.25800000000000001</v>
      </c>
      <c r="Y41">
        <v>496.08199999999999</v>
      </c>
      <c r="Z41">
        <v>225.49199999999999</v>
      </c>
      <c r="AJ41" s="4">
        <v>1697</v>
      </c>
      <c r="AK41" s="10">
        <v>-2.97</v>
      </c>
      <c r="AT41" s="4">
        <v>1697</v>
      </c>
      <c r="AU41" s="10">
        <v>43.3</v>
      </c>
      <c r="BD41" s="13">
        <v>1089</v>
      </c>
      <c r="BE41" s="14">
        <v>-0.16</v>
      </c>
      <c r="BF41" s="14" t="s">
        <v>60</v>
      </c>
    </row>
    <row r="42" spans="1:58" x14ac:dyDescent="0.25">
      <c r="A42" s="4">
        <v>-461</v>
      </c>
      <c r="E42">
        <v>-0.27</v>
      </c>
      <c r="G42">
        <v>-0.997</v>
      </c>
      <c r="H42">
        <v>-5.3999999999999999E-2</v>
      </c>
      <c r="J42" s="4">
        <v>1962</v>
      </c>
      <c r="K42">
        <v>89.7</v>
      </c>
      <c r="L42">
        <v>1962</v>
      </c>
      <c r="M42">
        <v>119.4</v>
      </c>
      <c r="N42">
        <v>1962</v>
      </c>
      <c r="O42">
        <v>72</v>
      </c>
      <c r="V42" s="4">
        <v>22.975999999999999</v>
      </c>
      <c r="W42">
        <v>-19</v>
      </c>
      <c r="X42">
        <v>0.316</v>
      </c>
      <c r="Y42">
        <v>519.26499999999999</v>
      </c>
      <c r="Z42">
        <v>240.75800000000001</v>
      </c>
      <c r="AJ42" s="4">
        <v>1698</v>
      </c>
      <c r="AK42" s="10">
        <v>-0.04</v>
      </c>
      <c r="AT42" s="4">
        <v>1698</v>
      </c>
      <c r="AU42" s="10">
        <v>78.58</v>
      </c>
      <c r="BD42" s="13">
        <v>1090</v>
      </c>
      <c r="BE42" s="14">
        <v>-0.68</v>
      </c>
      <c r="BF42" s="14" t="s">
        <v>60</v>
      </c>
    </row>
    <row r="43" spans="1:58" x14ac:dyDescent="0.25">
      <c r="A43" s="4">
        <f>-460</f>
        <v>-460</v>
      </c>
      <c r="E43">
        <v>-0.78100000000000003</v>
      </c>
      <c r="G43">
        <v>-1.5089999999999999</v>
      </c>
      <c r="H43">
        <v>-0.57999999999999996</v>
      </c>
      <c r="J43" s="4">
        <v>1961</v>
      </c>
      <c r="K43">
        <v>120.6</v>
      </c>
      <c r="L43">
        <v>1961</v>
      </c>
      <c r="M43">
        <v>126.4</v>
      </c>
      <c r="N43">
        <v>1961</v>
      </c>
      <c r="O43">
        <v>31</v>
      </c>
      <c r="V43" s="4">
        <v>23.199000000000002</v>
      </c>
      <c r="W43">
        <v>-18</v>
      </c>
      <c r="X43">
        <v>0.223</v>
      </c>
      <c r="Y43">
        <v>482.1</v>
      </c>
      <c r="Z43">
        <v>216.285</v>
      </c>
      <c r="AJ43" s="4">
        <v>1699</v>
      </c>
      <c r="AK43" s="10">
        <v>2.7</v>
      </c>
      <c r="AT43" s="4">
        <v>1699</v>
      </c>
      <c r="AU43" s="10">
        <v>52.93</v>
      </c>
      <c r="BD43" s="13">
        <v>1091</v>
      </c>
      <c r="BE43" s="14">
        <v>-0.25</v>
      </c>
      <c r="BF43" s="14" t="s">
        <v>60</v>
      </c>
    </row>
    <row r="44" spans="1:58" x14ac:dyDescent="0.25">
      <c r="A44" s="4">
        <f>-459</f>
        <v>-459</v>
      </c>
      <c r="E44">
        <v>-1.3069999999999999</v>
      </c>
      <c r="G44">
        <v>-2.0350000000000001</v>
      </c>
      <c r="H44">
        <v>0.308</v>
      </c>
      <c r="J44" s="4">
        <v>1960</v>
      </c>
      <c r="K44">
        <v>65.3</v>
      </c>
      <c r="L44">
        <v>1960</v>
      </c>
      <c r="M44">
        <v>126.4</v>
      </c>
      <c r="N44">
        <v>1960</v>
      </c>
      <c r="O44">
        <v>61</v>
      </c>
      <c r="V44" s="4">
        <v>23.413</v>
      </c>
      <c r="W44">
        <v>-17</v>
      </c>
      <c r="X44">
        <v>0.21299999999999999</v>
      </c>
      <c r="Y44">
        <v>478.08199999999999</v>
      </c>
      <c r="Z44">
        <v>213.63900000000001</v>
      </c>
      <c r="AJ44" s="4">
        <v>1700</v>
      </c>
      <c r="AK44" s="10">
        <v>2.3199999999999998</v>
      </c>
      <c r="AT44" s="4">
        <v>1700</v>
      </c>
      <c r="AU44" s="10">
        <v>82.02</v>
      </c>
      <c r="BD44" s="13">
        <v>1092</v>
      </c>
      <c r="BE44" s="14">
        <v>0.16</v>
      </c>
      <c r="BF44" s="14" t="s">
        <v>60</v>
      </c>
    </row>
    <row r="45" spans="1:58" x14ac:dyDescent="0.25">
      <c r="A45" s="4">
        <v>-458</v>
      </c>
      <c r="E45">
        <v>-0.41899999999999998</v>
      </c>
      <c r="G45">
        <v>-1.1459999999999999</v>
      </c>
      <c r="H45">
        <v>6.0000000000000001E-3</v>
      </c>
      <c r="J45" s="4">
        <v>1959</v>
      </c>
      <c r="K45">
        <v>94.5</v>
      </c>
      <c r="L45">
        <v>1959</v>
      </c>
      <c r="M45">
        <v>106.9</v>
      </c>
      <c r="N45">
        <v>1959</v>
      </c>
      <c r="O45">
        <v>47</v>
      </c>
      <c r="V45" s="4">
        <v>23.625</v>
      </c>
      <c r="W45">
        <v>-16</v>
      </c>
      <c r="X45">
        <v>0.21299999999999999</v>
      </c>
      <c r="Y45">
        <v>477.76100000000002</v>
      </c>
      <c r="Z45">
        <v>213.428</v>
      </c>
      <c r="AJ45" s="4">
        <v>1701</v>
      </c>
      <c r="AK45" s="10">
        <v>2.2000000000000002</v>
      </c>
      <c r="AT45" s="4">
        <v>1701</v>
      </c>
      <c r="AU45" s="10">
        <v>81.569999999999993</v>
      </c>
      <c r="BD45" s="13">
        <v>1093</v>
      </c>
      <c r="BE45" s="14">
        <v>-0.2</v>
      </c>
      <c r="BF45" s="14" t="s">
        <v>60</v>
      </c>
    </row>
    <row r="46" spans="1:58" x14ac:dyDescent="0.25">
      <c r="A46" s="4">
        <v>-457</v>
      </c>
      <c r="E46">
        <v>-0.72199999999999998</v>
      </c>
      <c r="G46">
        <v>-1.4490000000000001</v>
      </c>
      <c r="H46">
        <v>-0.61499999999999999</v>
      </c>
      <c r="J46" s="4">
        <v>1958</v>
      </c>
      <c r="K46">
        <v>89.7</v>
      </c>
      <c r="L46">
        <v>1958</v>
      </c>
      <c r="M46">
        <v>109.7</v>
      </c>
      <c r="N46">
        <v>1958</v>
      </c>
      <c r="O46">
        <v>29</v>
      </c>
      <c r="V46" s="4">
        <v>24.282</v>
      </c>
      <c r="W46">
        <v>-15</v>
      </c>
      <c r="X46">
        <v>0.65600000000000003</v>
      </c>
      <c r="Y46">
        <v>655.995</v>
      </c>
      <c r="Z46">
        <v>330.791</v>
      </c>
      <c r="AJ46" s="4">
        <v>1702</v>
      </c>
      <c r="AK46" s="10">
        <v>6.18</v>
      </c>
      <c r="AT46" s="4">
        <v>1702</v>
      </c>
      <c r="AU46" s="10">
        <v>71.27</v>
      </c>
      <c r="BD46" s="13">
        <v>1094</v>
      </c>
      <c r="BE46" s="14">
        <v>0.19</v>
      </c>
      <c r="BF46" s="14" t="s">
        <v>60</v>
      </c>
    </row>
    <row r="47" spans="1:58" x14ac:dyDescent="0.25">
      <c r="A47" s="4">
        <f>-456</f>
        <v>-456</v>
      </c>
      <c r="E47">
        <v>-1.3420000000000001</v>
      </c>
      <c r="G47">
        <v>-2.069</v>
      </c>
      <c r="H47">
        <v>-0.29199999999999998</v>
      </c>
      <c r="J47" s="4">
        <v>1957</v>
      </c>
      <c r="K47">
        <v>66.900000000000006</v>
      </c>
      <c r="L47">
        <v>1957</v>
      </c>
      <c r="M47">
        <v>86.1</v>
      </c>
      <c r="N47">
        <v>1957</v>
      </c>
      <c r="O47">
        <v>59</v>
      </c>
      <c r="V47" s="4">
        <v>24.51</v>
      </c>
      <c r="W47">
        <v>-14</v>
      </c>
      <c r="X47">
        <v>0.22900000000000001</v>
      </c>
      <c r="Y47">
        <v>484.18900000000002</v>
      </c>
      <c r="Z47">
        <v>217.661</v>
      </c>
      <c r="AJ47" s="4">
        <v>1703</v>
      </c>
      <c r="AK47" s="10">
        <v>2.87</v>
      </c>
      <c r="AT47" s="4">
        <v>1703</v>
      </c>
      <c r="AU47" s="10">
        <v>77.349999999999994</v>
      </c>
      <c r="BD47" s="13">
        <v>1095</v>
      </c>
      <c r="BE47" s="14">
        <v>-0.05</v>
      </c>
      <c r="BF47" s="14" t="s">
        <v>60</v>
      </c>
    </row>
    <row r="48" spans="1:58" x14ac:dyDescent="0.25">
      <c r="A48" s="4">
        <f>-455</f>
        <v>-455</v>
      </c>
      <c r="E48">
        <v>-1.0189999999999999</v>
      </c>
      <c r="G48">
        <v>-1.7470000000000001</v>
      </c>
      <c r="H48">
        <v>0.23899999999999999</v>
      </c>
      <c r="J48" s="4">
        <v>1956</v>
      </c>
      <c r="K48">
        <v>71.7</v>
      </c>
      <c r="L48">
        <v>1956</v>
      </c>
      <c r="M48">
        <v>106.1</v>
      </c>
      <c r="N48">
        <v>1956</v>
      </c>
      <c r="O48">
        <v>73</v>
      </c>
      <c r="V48" s="4">
        <v>25.09</v>
      </c>
      <c r="W48">
        <v>-13</v>
      </c>
      <c r="X48">
        <v>0.57999999999999996</v>
      </c>
      <c r="Y48">
        <v>625.298</v>
      </c>
      <c r="Z48">
        <v>310.57799999999997</v>
      </c>
      <c r="AJ48" s="4">
        <v>1704</v>
      </c>
      <c r="AK48" s="10">
        <v>1.85</v>
      </c>
      <c r="AT48" s="4">
        <v>1704</v>
      </c>
      <c r="AU48" s="10">
        <v>57.35</v>
      </c>
      <c r="BD48" s="13">
        <v>1096</v>
      </c>
      <c r="BE48" s="14">
        <v>-0.16</v>
      </c>
      <c r="BF48" s="14" t="s">
        <v>60</v>
      </c>
    </row>
    <row r="49" spans="1:58" x14ac:dyDescent="0.25">
      <c r="A49" s="4">
        <v>-454</v>
      </c>
      <c r="E49">
        <v>-0.48799999999999999</v>
      </c>
      <c r="G49">
        <v>-1.216</v>
      </c>
      <c r="H49">
        <v>-0.625</v>
      </c>
      <c r="J49" s="4">
        <v>1955</v>
      </c>
      <c r="K49">
        <v>75</v>
      </c>
      <c r="L49">
        <v>1955</v>
      </c>
      <c r="M49">
        <v>110.4</v>
      </c>
      <c r="N49">
        <v>1955</v>
      </c>
      <c r="O49">
        <v>85</v>
      </c>
      <c r="V49" s="4">
        <v>25.702999999999999</v>
      </c>
      <c r="W49">
        <v>-12</v>
      </c>
      <c r="X49">
        <v>0.24</v>
      </c>
      <c r="Y49">
        <v>488.85</v>
      </c>
      <c r="Z49">
        <v>220.73</v>
      </c>
      <c r="AJ49" s="4">
        <v>1705</v>
      </c>
      <c r="AK49" s="10">
        <v>1.64</v>
      </c>
      <c r="AT49" s="4">
        <v>1705</v>
      </c>
      <c r="AU49" s="10">
        <v>45.43</v>
      </c>
      <c r="BD49" s="13">
        <v>1097</v>
      </c>
      <c r="BE49" s="14">
        <v>0.5</v>
      </c>
      <c r="BF49" s="14" t="s">
        <v>60</v>
      </c>
    </row>
    <row r="50" spans="1:58" x14ac:dyDescent="0.25">
      <c r="A50" s="4">
        <f>-453</f>
        <v>-453</v>
      </c>
      <c r="E50">
        <v>-1.3520000000000001</v>
      </c>
      <c r="G50">
        <v>-2.0790000000000002</v>
      </c>
      <c r="H50">
        <v>0.432</v>
      </c>
      <c r="J50" s="4">
        <v>1954</v>
      </c>
      <c r="K50">
        <v>75</v>
      </c>
      <c r="L50">
        <v>1954</v>
      </c>
      <c r="M50">
        <v>124.8</v>
      </c>
      <c r="N50">
        <v>1954</v>
      </c>
      <c r="O50">
        <v>85</v>
      </c>
      <c r="V50" s="4">
        <v>26.402000000000001</v>
      </c>
      <c r="W50">
        <v>-11</v>
      </c>
      <c r="X50">
        <v>0.45900000000000002</v>
      </c>
      <c r="Y50">
        <v>576.80200000000002</v>
      </c>
      <c r="Z50">
        <v>278.64400000000001</v>
      </c>
      <c r="AJ50" s="4">
        <v>1706</v>
      </c>
      <c r="AK50" s="10">
        <v>2.76</v>
      </c>
      <c r="AT50" s="4">
        <v>1706</v>
      </c>
      <c r="AU50" s="10">
        <v>21.3</v>
      </c>
      <c r="BD50" s="13">
        <v>1098</v>
      </c>
      <c r="BE50" s="14">
        <v>-0.11</v>
      </c>
      <c r="BF50" s="14" t="s">
        <v>60</v>
      </c>
    </row>
    <row r="51" spans="1:58" x14ac:dyDescent="0.25">
      <c r="A51" s="4">
        <v>-452</v>
      </c>
      <c r="E51">
        <v>-0.29499999999999998</v>
      </c>
      <c r="G51">
        <v>-1.022</v>
      </c>
      <c r="H51">
        <v>-8.8999999999999996E-2</v>
      </c>
      <c r="J51" s="4">
        <v>1953</v>
      </c>
      <c r="K51">
        <v>57.1</v>
      </c>
      <c r="L51">
        <v>1953</v>
      </c>
      <c r="M51">
        <v>108.2</v>
      </c>
      <c r="N51">
        <v>1953</v>
      </c>
      <c r="O51">
        <v>74</v>
      </c>
      <c r="V51" s="4">
        <v>26.582000000000001</v>
      </c>
      <c r="W51">
        <v>-10</v>
      </c>
      <c r="X51">
        <v>0.18</v>
      </c>
      <c r="Y51">
        <v>464.46100000000001</v>
      </c>
      <c r="Z51">
        <v>204.67</v>
      </c>
      <c r="AJ51" s="4">
        <v>1707</v>
      </c>
      <c r="AK51" s="10">
        <v>4.68</v>
      </c>
      <c r="AT51" s="4">
        <v>1707</v>
      </c>
      <c r="AU51" s="10">
        <v>47</v>
      </c>
      <c r="BD51" s="13">
        <v>1099</v>
      </c>
      <c r="BE51" s="14">
        <v>0.17</v>
      </c>
      <c r="BF51" s="14" t="s">
        <v>60</v>
      </c>
    </row>
    <row r="52" spans="1:58" x14ac:dyDescent="0.25">
      <c r="A52" s="4">
        <f>-451</f>
        <v>-451</v>
      </c>
      <c r="E52">
        <v>-0.81599999999999995</v>
      </c>
      <c r="G52">
        <v>-1.5429999999999999</v>
      </c>
      <c r="H52">
        <v>-0.57499999999999996</v>
      </c>
      <c r="J52" s="4">
        <v>1952</v>
      </c>
      <c r="K52">
        <v>60.3</v>
      </c>
      <c r="L52">
        <v>1952</v>
      </c>
      <c r="M52">
        <v>93.2</v>
      </c>
      <c r="N52">
        <v>1952</v>
      </c>
      <c r="O52">
        <v>65</v>
      </c>
      <c r="V52" s="4">
        <v>26.722999999999999</v>
      </c>
      <c r="W52">
        <v>-9</v>
      </c>
      <c r="X52">
        <v>0.14099999999999999</v>
      </c>
      <c r="Y52">
        <v>449.03300000000002</v>
      </c>
      <c r="Z52">
        <v>194.511</v>
      </c>
      <c r="AJ52" s="4">
        <v>1708</v>
      </c>
      <c r="AK52" s="10">
        <v>4.32</v>
      </c>
      <c r="AT52" s="4">
        <v>1708</v>
      </c>
      <c r="AU52" s="10">
        <v>81.06</v>
      </c>
      <c r="BD52" s="13">
        <v>1100</v>
      </c>
      <c r="BE52" s="14">
        <v>0.34</v>
      </c>
      <c r="BF52" s="14" t="s">
        <v>60</v>
      </c>
    </row>
    <row r="53" spans="1:58" x14ac:dyDescent="0.25">
      <c r="A53" s="4">
        <f>-450</f>
        <v>-450</v>
      </c>
      <c r="E53">
        <v>-1.302</v>
      </c>
      <c r="G53">
        <v>-2.0299999999999998</v>
      </c>
      <c r="H53">
        <v>0.47699999999999998</v>
      </c>
      <c r="J53" s="4">
        <v>1951</v>
      </c>
      <c r="K53">
        <v>79.8</v>
      </c>
      <c r="L53">
        <v>1951</v>
      </c>
      <c r="M53">
        <v>134.30000000000001</v>
      </c>
      <c r="N53">
        <v>1951</v>
      </c>
      <c r="O53">
        <v>71</v>
      </c>
      <c r="V53" s="4">
        <v>27.08</v>
      </c>
      <c r="W53">
        <v>-8</v>
      </c>
      <c r="X53">
        <v>0.35699999999999998</v>
      </c>
      <c r="Y53">
        <v>535.779</v>
      </c>
      <c r="Z53">
        <v>251.631</v>
      </c>
      <c r="AJ53" s="4">
        <v>1709</v>
      </c>
      <c r="AK53" s="10">
        <v>-2.13</v>
      </c>
      <c r="AT53" s="4">
        <v>1709</v>
      </c>
      <c r="AU53" s="10">
        <v>101.38</v>
      </c>
      <c r="BD53" s="13">
        <v>1101</v>
      </c>
      <c r="BE53" s="14">
        <v>0</v>
      </c>
      <c r="BF53" s="14" t="s">
        <v>60</v>
      </c>
    </row>
    <row r="54" spans="1:58" x14ac:dyDescent="0.25">
      <c r="A54" s="4">
        <v>-449</v>
      </c>
      <c r="E54">
        <v>-0.25</v>
      </c>
      <c r="G54">
        <v>-0.97799999999999998</v>
      </c>
      <c r="H54">
        <v>1.0580000000000001</v>
      </c>
      <c r="J54" s="4">
        <v>1950</v>
      </c>
      <c r="K54">
        <v>88.2</v>
      </c>
      <c r="L54">
        <v>1950</v>
      </c>
      <c r="M54">
        <v>195.9</v>
      </c>
      <c r="N54">
        <v>1950</v>
      </c>
      <c r="O54">
        <v>67</v>
      </c>
      <c r="V54" s="4">
        <v>27.45</v>
      </c>
      <c r="W54">
        <v>-7</v>
      </c>
      <c r="X54">
        <v>0.37</v>
      </c>
      <c r="Y54">
        <v>541.16300000000001</v>
      </c>
      <c r="Z54">
        <v>255.17699999999999</v>
      </c>
      <c r="AJ54" s="4">
        <v>1710</v>
      </c>
      <c r="AK54" s="10">
        <v>1.93</v>
      </c>
      <c r="AT54" s="4">
        <v>1710</v>
      </c>
      <c r="AU54" s="10">
        <v>53.7</v>
      </c>
      <c r="BD54" s="13">
        <v>1102</v>
      </c>
      <c r="BE54" s="14">
        <v>0.47</v>
      </c>
      <c r="BF54" s="14" t="s">
        <v>60</v>
      </c>
    </row>
    <row r="55" spans="1:58" x14ac:dyDescent="0.25">
      <c r="A55" s="4">
        <v>-448</v>
      </c>
      <c r="E55">
        <v>0.33</v>
      </c>
      <c r="G55">
        <v>-0.39700000000000002</v>
      </c>
      <c r="H55">
        <v>1.2709999999999999</v>
      </c>
      <c r="J55" s="4">
        <v>1949</v>
      </c>
      <c r="K55">
        <v>79.8</v>
      </c>
      <c r="L55">
        <v>1949</v>
      </c>
      <c r="M55">
        <v>159.6</v>
      </c>
      <c r="N55">
        <v>1949</v>
      </c>
      <c r="O55">
        <v>46</v>
      </c>
      <c r="V55" s="4">
        <v>27.652999999999999</v>
      </c>
      <c r="W55">
        <v>-6</v>
      </c>
      <c r="X55">
        <v>0.20300000000000001</v>
      </c>
      <c r="Y55">
        <v>473.74299999999999</v>
      </c>
      <c r="Z55">
        <v>210.78200000000001</v>
      </c>
      <c r="AJ55" s="4">
        <v>1711</v>
      </c>
      <c r="AK55" s="10">
        <v>1.03</v>
      </c>
      <c r="AT55" s="4">
        <v>1711</v>
      </c>
      <c r="AU55" s="10">
        <v>82.43</v>
      </c>
      <c r="BD55" s="13">
        <v>1103</v>
      </c>
      <c r="BE55" s="14">
        <v>0.13</v>
      </c>
      <c r="BF55" s="14" t="s">
        <v>60</v>
      </c>
    </row>
    <row r="56" spans="1:58" x14ac:dyDescent="0.25">
      <c r="A56" s="4">
        <v>-447</v>
      </c>
      <c r="E56">
        <v>0.54400000000000004</v>
      </c>
      <c r="G56">
        <v>-0.184</v>
      </c>
      <c r="H56">
        <v>2.08</v>
      </c>
      <c r="J56" s="4">
        <v>1948</v>
      </c>
      <c r="K56">
        <v>102.8</v>
      </c>
      <c r="L56">
        <v>1948</v>
      </c>
      <c r="M56">
        <v>139.80000000000001</v>
      </c>
      <c r="N56">
        <v>1948</v>
      </c>
      <c r="O56">
        <v>43</v>
      </c>
      <c r="V56" s="4">
        <v>29.614000000000001</v>
      </c>
      <c r="W56">
        <v>-5</v>
      </c>
      <c r="X56">
        <v>0.26400000000000001</v>
      </c>
      <c r="Y56">
        <v>498.392</v>
      </c>
      <c r="Z56">
        <v>227.01300000000001</v>
      </c>
      <c r="AJ56" s="4">
        <v>1712</v>
      </c>
      <c r="AK56" s="10">
        <v>2.57</v>
      </c>
      <c r="AT56" s="4">
        <v>1712</v>
      </c>
      <c r="AU56" s="10">
        <v>106.8</v>
      </c>
      <c r="BD56" s="13">
        <v>1104</v>
      </c>
      <c r="BE56" s="14">
        <v>0.14000000000000001</v>
      </c>
      <c r="BF56" s="14" t="s">
        <v>60</v>
      </c>
    </row>
    <row r="57" spans="1:58" x14ac:dyDescent="0.25">
      <c r="A57" s="4">
        <v>-446</v>
      </c>
      <c r="E57">
        <v>1.353</v>
      </c>
      <c r="G57">
        <v>0.625</v>
      </c>
      <c r="H57">
        <v>1.7230000000000001</v>
      </c>
      <c r="J57" s="4">
        <v>1947</v>
      </c>
      <c r="K57">
        <v>53.7</v>
      </c>
      <c r="L57">
        <v>1947</v>
      </c>
      <c r="M57">
        <v>128.80000000000001</v>
      </c>
      <c r="N57">
        <v>1947</v>
      </c>
      <c r="O57">
        <v>59</v>
      </c>
      <c r="V57" s="4">
        <v>29.797000000000001</v>
      </c>
      <c r="W57">
        <v>-4</v>
      </c>
      <c r="X57">
        <v>0.183</v>
      </c>
      <c r="Y57">
        <v>465.74700000000001</v>
      </c>
      <c r="Z57">
        <v>205.517</v>
      </c>
      <c r="AJ57" s="4">
        <v>1713</v>
      </c>
      <c r="AK57" s="10">
        <v>5.43</v>
      </c>
      <c r="AT57" s="4">
        <v>1713</v>
      </c>
      <c r="AU57" s="10">
        <v>119.11</v>
      </c>
      <c r="BD57" s="13">
        <v>1105</v>
      </c>
      <c r="BE57" s="14">
        <v>0.7</v>
      </c>
      <c r="BF57" s="14" t="s">
        <v>60</v>
      </c>
    </row>
    <row r="58" spans="1:58" x14ac:dyDescent="0.25">
      <c r="A58" s="4">
        <v>-445</v>
      </c>
      <c r="E58">
        <v>0.995</v>
      </c>
      <c r="G58">
        <v>0.26800000000000002</v>
      </c>
      <c r="H58">
        <v>2.0299999999999998</v>
      </c>
      <c r="J58" s="4">
        <v>1946</v>
      </c>
      <c r="K58">
        <v>66.8</v>
      </c>
      <c r="L58">
        <v>1946</v>
      </c>
      <c r="M58">
        <v>148.5</v>
      </c>
      <c r="N58">
        <v>1946</v>
      </c>
      <c r="O58">
        <v>67</v>
      </c>
      <c r="V58" s="4">
        <v>30.111999999999998</v>
      </c>
      <c r="W58">
        <v>-3</v>
      </c>
      <c r="X58">
        <v>0.315</v>
      </c>
      <c r="Y58">
        <v>518.904</v>
      </c>
      <c r="Z58">
        <v>240.52</v>
      </c>
      <c r="AJ58" s="4">
        <v>1714</v>
      </c>
      <c r="AK58" s="10">
        <v>1.89</v>
      </c>
      <c r="AT58" s="4">
        <v>1714</v>
      </c>
      <c r="AU58" s="10">
        <v>62.03</v>
      </c>
      <c r="BD58" s="13">
        <v>1106</v>
      </c>
      <c r="BE58" s="14">
        <v>0.62</v>
      </c>
      <c r="BF58" s="14" t="s">
        <v>60</v>
      </c>
    </row>
    <row r="59" spans="1:58" x14ac:dyDescent="0.25">
      <c r="A59" s="4">
        <v>-444</v>
      </c>
      <c r="E59">
        <v>1.3029999999999999</v>
      </c>
      <c r="G59">
        <v>0.57599999999999996</v>
      </c>
      <c r="H59">
        <v>2.105</v>
      </c>
      <c r="J59" s="4">
        <v>1945</v>
      </c>
      <c r="K59">
        <v>50.5</v>
      </c>
      <c r="L59">
        <v>1945</v>
      </c>
      <c r="M59">
        <v>133.5</v>
      </c>
      <c r="N59">
        <v>1945</v>
      </c>
      <c r="O59">
        <v>58</v>
      </c>
      <c r="V59" s="4">
        <v>30.294</v>
      </c>
      <c r="W59">
        <v>-2</v>
      </c>
      <c r="X59">
        <v>0.182</v>
      </c>
      <c r="Y59">
        <v>465.58600000000001</v>
      </c>
      <c r="Z59">
        <v>205.411</v>
      </c>
      <c r="AJ59" s="4">
        <v>1715</v>
      </c>
      <c r="AK59" s="10">
        <v>2.79</v>
      </c>
      <c r="AT59" s="4">
        <v>1715</v>
      </c>
      <c r="AU59" s="10">
        <v>80.53</v>
      </c>
      <c r="BD59" s="13">
        <v>1107</v>
      </c>
      <c r="BE59" s="14">
        <v>-0.88</v>
      </c>
      <c r="BF59" s="14" t="s">
        <v>60</v>
      </c>
    </row>
    <row r="60" spans="1:58" x14ac:dyDescent="0.25">
      <c r="A60" s="4">
        <v>-443</v>
      </c>
      <c r="E60">
        <v>1.377</v>
      </c>
      <c r="G60">
        <v>0.65</v>
      </c>
      <c r="H60">
        <v>1.7330000000000001</v>
      </c>
      <c r="J60" s="4">
        <v>1944</v>
      </c>
      <c r="K60">
        <v>62</v>
      </c>
      <c r="L60">
        <v>1944</v>
      </c>
      <c r="M60">
        <v>120.9</v>
      </c>
      <c r="N60">
        <v>1944</v>
      </c>
      <c r="O60">
        <v>70</v>
      </c>
      <c r="V60" s="4">
        <v>30.632999999999999</v>
      </c>
      <c r="W60">
        <v>-1</v>
      </c>
      <c r="X60">
        <v>0.33800000000000002</v>
      </c>
      <c r="Y60">
        <v>528.26599999999996</v>
      </c>
      <c r="Z60">
        <v>246.684</v>
      </c>
      <c r="AJ60" s="4">
        <v>1716</v>
      </c>
      <c r="AK60" s="10">
        <v>1.21</v>
      </c>
      <c r="AT60" s="4">
        <v>1716</v>
      </c>
      <c r="AU60" s="10">
        <v>132.66999999999999</v>
      </c>
      <c r="BD60" s="13">
        <v>1108</v>
      </c>
      <c r="BE60" s="14">
        <v>-0.89</v>
      </c>
      <c r="BF60" s="14" t="s">
        <v>60</v>
      </c>
    </row>
    <row r="61" spans="1:58" x14ac:dyDescent="0.25">
      <c r="A61" s="4">
        <v>-442</v>
      </c>
      <c r="E61">
        <v>1.0049999999999999</v>
      </c>
      <c r="G61">
        <v>0.27800000000000002</v>
      </c>
      <c r="H61">
        <v>3.2559999999999998</v>
      </c>
      <c r="J61" s="4">
        <v>1943</v>
      </c>
      <c r="K61">
        <v>93</v>
      </c>
      <c r="L61">
        <v>1943</v>
      </c>
      <c r="M61">
        <v>114.6</v>
      </c>
      <c r="N61">
        <v>1943</v>
      </c>
      <c r="O61">
        <v>39</v>
      </c>
      <c r="U61">
        <v>2008</v>
      </c>
      <c r="V61" s="4">
        <v>30.753</v>
      </c>
      <c r="W61">
        <v>0</v>
      </c>
      <c r="X61">
        <v>0.12</v>
      </c>
      <c r="Y61">
        <v>440.63499999999999</v>
      </c>
      <c r="Z61">
        <v>188.98099999999999</v>
      </c>
      <c r="AJ61" s="4">
        <v>1717</v>
      </c>
      <c r="AK61" s="10">
        <v>1.52</v>
      </c>
      <c r="AT61" s="4">
        <v>1717</v>
      </c>
      <c r="AU61" s="10">
        <v>52.5</v>
      </c>
      <c r="BD61" s="13">
        <v>1109</v>
      </c>
      <c r="BE61" s="14">
        <v>-1.1000000000000001</v>
      </c>
      <c r="BF61" s="14" t="s">
        <v>60</v>
      </c>
    </row>
    <row r="62" spans="1:58" x14ac:dyDescent="0.25">
      <c r="A62" s="4">
        <v>-441</v>
      </c>
      <c r="E62">
        <v>2.5289999999999999</v>
      </c>
      <c r="G62">
        <v>1.8009999999999999</v>
      </c>
      <c r="H62">
        <v>2.5760000000000001</v>
      </c>
      <c r="J62" s="4">
        <v>1942</v>
      </c>
      <c r="K62">
        <v>61.9</v>
      </c>
      <c r="L62">
        <v>1942</v>
      </c>
      <c r="M62">
        <v>118.5</v>
      </c>
      <c r="N62">
        <v>1942</v>
      </c>
      <c r="O62">
        <v>46</v>
      </c>
      <c r="U62">
        <f>U61-W62</f>
        <v>2007</v>
      </c>
      <c r="V62" s="4">
        <v>31.035</v>
      </c>
      <c r="W62">
        <v>1</v>
      </c>
      <c r="X62">
        <v>0.28199999999999997</v>
      </c>
      <c r="Y62">
        <v>505.64499999999998</v>
      </c>
      <c r="Z62">
        <v>231.78899999999999</v>
      </c>
      <c r="AJ62" s="4">
        <v>1718</v>
      </c>
      <c r="AK62" s="10">
        <v>-1.48</v>
      </c>
      <c r="AT62" s="4">
        <v>1718</v>
      </c>
      <c r="AU62" s="10">
        <v>64.400000000000006</v>
      </c>
      <c r="BD62" s="13">
        <v>1110</v>
      </c>
      <c r="BE62" s="14">
        <v>-0.22</v>
      </c>
      <c r="BF62" s="14" t="s">
        <v>60</v>
      </c>
    </row>
    <row r="63" spans="1:58" x14ac:dyDescent="0.25">
      <c r="A63" s="4">
        <v>-440</v>
      </c>
      <c r="E63">
        <v>1.849</v>
      </c>
      <c r="G63">
        <v>1.1220000000000001</v>
      </c>
      <c r="H63">
        <v>1.38</v>
      </c>
      <c r="J63" s="4">
        <v>1941</v>
      </c>
      <c r="K63">
        <v>101.1</v>
      </c>
      <c r="L63">
        <v>1941</v>
      </c>
      <c r="M63">
        <v>118.5</v>
      </c>
      <c r="N63">
        <v>1941</v>
      </c>
      <c r="O63">
        <v>38</v>
      </c>
      <c r="U63">
        <f>$U$61-W63</f>
        <v>2006</v>
      </c>
      <c r="V63" s="4">
        <v>31.306999999999999</v>
      </c>
      <c r="W63">
        <v>2</v>
      </c>
      <c r="X63">
        <v>0.27200000000000002</v>
      </c>
      <c r="Y63">
        <v>501.62700000000001</v>
      </c>
      <c r="Z63">
        <v>229.143</v>
      </c>
      <c r="AJ63" s="4">
        <v>1719</v>
      </c>
      <c r="AK63" s="10">
        <v>4.47</v>
      </c>
      <c r="AT63" s="4">
        <v>1719</v>
      </c>
      <c r="AU63" s="10">
        <v>90.69</v>
      </c>
      <c r="BD63" s="13">
        <v>1111</v>
      </c>
      <c r="BE63" s="14">
        <v>-0.63</v>
      </c>
      <c r="BF63" s="14" t="s">
        <v>60</v>
      </c>
    </row>
    <row r="64" spans="1:58" x14ac:dyDescent="0.25">
      <c r="A64" s="4">
        <v>-439</v>
      </c>
      <c r="E64">
        <v>0.65300000000000002</v>
      </c>
      <c r="G64">
        <v>-7.3999999999999996E-2</v>
      </c>
      <c r="H64">
        <v>2.9140000000000001</v>
      </c>
      <c r="J64" s="4">
        <v>1940</v>
      </c>
      <c r="K64">
        <v>63.6</v>
      </c>
      <c r="L64">
        <v>1940</v>
      </c>
      <c r="M64">
        <v>110.6</v>
      </c>
      <c r="N64">
        <v>1940</v>
      </c>
      <c r="O64">
        <v>40</v>
      </c>
      <c r="U64">
        <f t="shared" ref="U64:U127" si="0">$U$61-W64</f>
        <v>2005</v>
      </c>
      <c r="V64" s="4">
        <v>31.623000000000001</v>
      </c>
      <c r="W64">
        <v>3</v>
      </c>
      <c r="X64">
        <v>0.17100000000000001</v>
      </c>
      <c r="Y64">
        <v>461.08600000000001</v>
      </c>
      <c r="Z64">
        <v>202.44800000000001</v>
      </c>
      <c r="AJ64" s="4">
        <v>1720</v>
      </c>
      <c r="AK64" s="10">
        <v>1.6</v>
      </c>
      <c r="AT64" s="4">
        <v>1720</v>
      </c>
      <c r="AU64" s="10">
        <v>123.34</v>
      </c>
      <c r="BD64" s="13">
        <v>1112</v>
      </c>
      <c r="BE64" s="14">
        <v>-0.15</v>
      </c>
      <c r="BF64" s="14" t="s">
        <v>60</v>
      </c>
    </row>
    <row r="65" spans="1:58" x14ac:dyDescent="0.25">
      <c r="A65" s="4">
        <v>-438</v>
      </c>
      <c r="E65">
        <v>2.1859999999999999</v>
      </c>
      <c r="G65">
        <v>1.4590000000000001</v>
      </c>
      <c r="H65">
        <v>1.5389999999999999</v>
      </c>
      <c r="J65" s="4">
        <v>1939</v>
      </c>
      <c r="K65">
        <v>101.1</v>
      </c>
      <c r="L65">
        <v>1939</v>
      </c>
      <c r="M65">
        <v>134.30000000000001</v>
      </c>
      <c r="N65">
        <v>1939</v>
      </c>
      <c r="O65">
        <v>47</v>
      </c>
      <c r="U65">
        <f t="shared" si="0"/>
        <v>2004</v>
      </c>
      <c r="V65" s="4">
        <v>31.975000000000001</v>
      </c>
      <c r="W65">
        <v>4</v>
      </c>
      <c r="X65">
        <v>0.13800000000000001</v>
      </c>
      <c r="Y65">
        <v>447.62599999999998</v>
      </c>
      <c r="Z65">
        <v>193.58500000000001</v>
      </c>
      <c r="AJ65" s="4">
        <v>1721</v>
      </c>
      <c r="AK65" s="10">
        <v>-0.46</v>
      </c>
      <c r="AT65" s="4">
        <v>1721</v>
      </c>
      <c r="AU65" s="10">
        <v>102.4</v>
      </c>
      <c r="BD65" s="13">
        <v>1113</v>
      </c>
      <c r="BE65" s="14">
        <v>-0.27</v>
      </c>
      <c r="BF65" s="14" t="s">
        <v>60</v>
      </c>
    </row>
    <row r="66" spans="1:58" x14ac:dyDescent="0.25">
      <c r="A66" s="4">
        <v>-437</v>
      </c>
      <c r="E66">
        <v>0.81200000000000006</v>
      </c>
      <c r="G66">
        <v>8.4000000000000005E-2</v>
      </c>
      <c r="H66">
        <v>1.2709999999999999</v>
      </c>
      <c r="J66" s="4">
        <v>1938</v>
      </c>
      <c r="K66">
        <v>127.1</v>
      </c>
      <c r="L66">
        <v>1938</v>
      </c>
      <c r="M66">
        <v>133.5</v>
      </c>
      <c r="N66">
        <v>1938</v>
      </c>
      <c r="O66">
        <v>40</v>
      </c>
      <c r="U66">
        <f t="shared" si="0"/>
        <v>2003</v>
      </c>
      <c r="V66" s="4">
        <v>32.399000000000001</v>
      </c>
      <c r="W66">
        <v>5</v>
      </c>
      <c r="X66">
        <v>0.28699999999999998</v>
      </c>
      <c r="Y66">
        <v>507.57299999999998</v>
      </c>
      <c r="Z66">
        <v>233.059</v>
      </c>
      <c r="AJ66" s="4">
        <v>1722</v>
      </c>
      <c r="AK66" s="10">
        <v>4.57</v>
      </c>
      <c r="AT66" s="4">
        <v>1722</v>
      </c>
      <c r="AU66" s="10">
        <v>69.84</v>
      </c>
      <c r="BD66" s="13">
        <v>1114</v>
      </c>
      <c r="BE66" s="14">
        <v>-0.41</v>
      </c>
      <c r="BF66" s="14" t="s">
        <v>60</v>
      </c>
    </row>
    <row r="67" spans="1:58" x14ac:dyDescent="0.25">
      <c r="A67" s="4">
        <v>-436</v>
      </c>
      <c r="E67">
        <v>0.54400000000000004</v>
      </c>
      <c r="G67">
        <v>-0.184</v>
      </c>
      <c r="H67">
        <v>1.1919999999999999</v>
      </c>
      <c r="J67" s="4">
        <v>1937</v>
      </c>
      <c r="K67">
        <v>154.1</v>
      </c>
      <c r="L67">
        <v>1937</v>
      </c>
      <c r="M67">
        <v>160.4</v>
      </c>
      <c r="N67">
        <v>1937</v>
      </c>
      <c r="O67">
        <v>66</v>
      </c>
      <c r="U67">
        <f t="shared" si="0"/>
        <v>2002</v>
      </c>
      <c r="V67" s="4">
        <v>33.442999999999998</v>
      </c>
      <c r="W67">
        <v>6</v>
      </c>
      <c r="X67">
        <v>9.8000000000000004E-2</v>
      </c>
      <c r="Y67">
        <v>431.51499999999999</v>
      </c>
      <c r="Z67">
        <v>182.976</v>
      </c>
      <c r="AJ67" s="4">
        <v>1723</v>
      </c>
      <c r="AK67" s="10">
        <v>1.38</v>
      </c>
      <c r="AT67" s="4">
        <v>1723</v>
      </c>
      <c r="AU67" s="10">
        <v>100.84</v>
      </c>
      <c r="BD67" s="13">
        <v>1115</v>
      </c>
      <c r="BE67" s="14">
        <v>0.34</v>
      </c>
      <c r="BF67" s="14" t="s">
        <v>60</v>
      </c>
    </row>
    <row r="68" spans="1:58" x14ac:dyDescent="0.25">
      <c r="A68" s="4">
        <v>-435</v>
      </c>
      <c r="E68">
        <v>0.46400000000000002</v>
      </c>
      <c r="G68">
        <v>-0.26300000000000001</v>
      </c>
      <c r="H68">
        <v>0.67600000000000005</v>
      </c>
      <c r="J68" s="4">
        <v>1936</v>
      </c>
      <c r="K68">
        <v>123</v>
      </c>
      <c r="L68">
        <v>1936</v>
      </c>
      <c r="M68">
        <v>184.1</v>
      </c>
      <c r="N68">
        <v>1936</v>
      </c>
      <c r="O68">
        <v>56</v>
      </c>
      <c r="U68">
        <f t="shared" si="0"/>
        <v>2001</v>
      </c>
      <c r="V68" s="4">
        <v>33.777999999999999</v>
      </c>
      <c r="W68">
        <v>7</v>
      </c>
      <c r="X68">
        <v>0.23699999999999999</v>
      </c>
      <c r="Y68">
        <v>487.72500000000002</v>
      </c>
      <c r="Z68">
        <v>219.989</v>
      </c>
      <c r="AJ68" s="4">
        <v>1724</v>
      </c>
      <c r="AK68" s="10">
        <v>2.92</v>
      </c>
      <c r="AT68" s="4">
        <v>1724</v>
      </c>
      <c r="AU68" s="10">
        <v>44.86</v>
      </c>
      <c r="BD68" s="13">
        <v>1116</v>
      </c>
      <c r="BE68" s="14">
        <v>-0.82</v>
      </c>
      <c r="BF68" s="14" t="s">
        <v>60</v>
      </c>
    </row>
    <row r="69" spans="1:58" x14ac:dyDescent="0.25">
      <c r="A69" s="4">
        <v>-434</v>
      </c>
      <c r="E69">
        <v>-5.1999999999999998E-2</v>
      </c>
      <c r="G69">
        <v>-0.77900000000000003</v>
      </c>
      <c r="H69">
        <v>1.609</v>
      </c>
      <c r="J69" s="4">
        <v>1935</v>
      </c>
      <c r="K69">
        <v>152.6</v>
      </c>
      <c r="L69">
        <v>1935</v>
      </c>
      <c r="M69">
        <v>138.30000000000001</v>
      </c>
      <c r="N69">
        <v>1935</v>
      </c>
      <c r="O69">
        <v>51</v>
      </c>
      <c r="U69">
        <f t="shared" si="0"/>
        <v>2000</v>
      </c>
      <c r="V69" s="4">
        <v>34.173000000000002</v>
      </c>
      <c r="W69">
        <v>8</v>
      </c>
      <c r="X69">
        <v>0.39500000000000002</v>
      </c>
      <c r="Y69">
        <v>551.12699999999995</v>
      </c>
      <c r="Z69">
        <v>261.738</v>
      </c>
      <c r="AJ69" s="4">
        <v>1725</v>
      </c>
      <c r="AK69" s="10">
        <v>-0.11</v>
      </c>
      <c r="AT69" s="4">
        <v>1725</v>
      </c>
      <c r="AU69" s="10">
        <v>105.14</v>
      </c>
      <c r="BD69" s="13">
        <v>1117</v>
      </c>
      <c r="BE69" s="14">
        <v>-1.18</v>
      </c>
      <c r="BF69" s="14" t="s">
        <v>60</v>
      </c>
    </row>
    <row r="70" spans="1:58" x14ac:dyDescent="0.25">
      <c r="A70" s="4">
        <v>-433</v>
      </c>
      <c r="E70">
        <v>0.88100000000000001</v>
      </c>
      <c r="G70">
        <v>0.154</v>
      </c>
      <c r="H70">
        <v>1.7130000000000001</v>
      </c>
      <c r="J70" s="4">
        <v>1934</v>
      </c>
      <c r="K70">
        <v>59.4</v>
      </c>
      <c r="L70">
        <v>1934</v>
      </c>
      <c r="M70">
        <v>142.19999999999999</v>
      </c>
      <c r="N70">
        <v>1934</v>
      </c>
      <c r="O70">
        <v>56</v>
      </c>
      <c r="U70">
        <f t="shared" si="0"/>
        <v>1999</v>
      </c>
      <c r="V70" s="4">
        <v>34.470999999999997</v>
      </c>
      <c r="W70">
        <v>9</v>
      </c>
      <c r="X70">
        <v>0.29799999999999999</v>
      </c>
      <c r="Y70">
        <v>512.07299999999998</v>
      </c>
      <c r="Z70">
        <v>236.02199999999999</v>
      </c>
      <c r="AJ70" s="4">
        <v>1726</v>
      </c>
      <c r="AK70" s="10">
        <v>1.4</v>
      </c>
      <c r="AT70" s="4">
        <v>1726</v>
      </c>
      <c r="AU70" s="10">
        <v>138.19</v>
      </c>
      <c r="BD70" s="13">
        <v>1118</v>
      </c>
      <c r="BE70" s="14">
        <v>-1.1299999999999999</v>
      </c>
      <c r="BF70" s="14" t="s">
        <v>60</v>
      </c>
    </row>
    <row r="71" spans="1:58" x14ac:dyDescent="0.25">
      <c r="A71" s="4">
        <v>-432</v>
      </c>
      <c r="E71">
        <v>0.98499999999999999</v>
      </c>
      <c r="G71">
        <v>0.25800000000000001</v>
      </c>
      <c r="H71">
        <v>1.7330000000000001</v>
      </c>
      <c r="J71" s="4">
        <v>1933</v>
      </c>
      <c r="K71">
        <v>93.2</v>
      </c>
      <c r="L71">
        <v>1933</v>
      </c>
      <c r="M71">
        <v>118.5</v>
      </c>
      <c r="N71">
        <v>1933</v>
      </c>
      <c r="O71">
        <v>54</v>
      </c>
      <c r="U71">
        <f t="shared" si="0"/>
        <v>1998</v>
      </c>
      <c r="V71" s="4">
        <v>34.808999999999997</v>
      </c>
      <c r="W71">
        <v>10</v>
      </c>
      <c r="X71">
        <v>0.33800000000000002</v>
      </c>
      <c r="Y71">
        <v>528.024</v>
      </c>
      <c r="Z71">
        <v>246.52500000000001</v>
      </c>
      <c r="AJ71" s="4">
        <v>1727</v>
      </c>
      <c r="AK71" s="10">
        <v>3.13</v>
      </c>
      <c r="AT71" s="4">
        <v>1727</v>
      </c>
      <c r="AU71" s="10">
        <v>118</v>
      </c>
      <c r="BD71" s="13">
        <v>1119</v>
      </c>
      <c r="BE71" s="14">
        <v>-0.45</v>
      </c>
      <c r="BF71" s="14" t="s">
        <v>60</v>
      </c>
    </row>
    <row r="72" spans="1:58" x14ac:dyDescent="0.25">
      <c r="A72" s="4">
        <v>-431</v>
      </c>
      <c r="E72">
        <v>1.0049999999999999</v>
      </c>
      <c r="G72">
        <v>0.27800000000000002</v>
      </c>
      <c r="H72">
        <v>1.341</v>
      </c>
      <c r="J72" s="4">
        <v>1932</v>
      </c>
      <c r="K72">
        <v>59.4</v>
      </c>
      <c r="L72">
        <v>1932</v>
      </c>
      <c r="M72">
        <v>106.7</v>
      </c>
      <c r="N72">
        <v>1932</v>
      </c>
      <c r="O72">
        <v>113</v>
      </c>
      <c r="U72">
        <f t="shared" si="0"/>
        <v>1997</v>
      </c>
      <c r="V72" s="4">
        <v>35.210999999999999</v>
      </c>
      <c r="W72">
        <v>11</v>
      </c>
      <c r="X72">
        <v>0.40200000000000002</v>
      </c>
      <c r="Y72">
        <v>553.9</v>
      </c>
      <c r="Z72">
        <v>263.56400000000002</v>
      </c>
      <c r="AJ72" s="4">
        <v>1728</v>
      </c>
      <c r="AK72" s="10">
        <v>1.27</v>
      </c>
      <c r="AT72" s="4">
        <v>1728</v>
      </c>
      <c r="AU72" s="10">
        <v>126.65</v>
      </c>
      <c r="BD72" s="13">
        <v>1120</v>
      </c>
      <c r="BE72" s="14">
        <v>0.17</v>
      </c>
      <c r="BF72" s="14" t="s">
        <v>60</v>
      </c>
    </row>
    <row r="73" spans="1:58" x14ac:dyDescent="0.25">
      <c r="A73" s="4">
        <v>-430</v>
      </c>
      <c r="E73">
        <v>0.61299999999999999</v>
      </c>
      <c r="G73">
        <v>-0.114</v>
      </c>
      <c r="H73">
        <v>-0.128</v>
      </c>
      <c r="J73" s="4">
        <v>1931</v>
      </c>
      <c r="K73">
        <v>83.3</v>
      </c>
      <c r="L73">
        <v>1931</v>
      </c>
      <c r="M73">
        <v>130.4</v>
      </c>
      <c r="N73">
        <v>1931</v>
      </c>
      <c r="O73">
        <v>32</v>
      </c>
      <c r="U73">
        <f t="shared" si="0"/>
        <v>1996</v>
      </c>
      <c r="V73" s="4">
        <v>35.587000000000003</v>
      </c>
      <c r="W73">
        <v>12</v>
      </c>
      <c r="X73">
        <v>0.376</v>
      </c>
      <c r="Y73">
        <v>543.41300000000001</v>
      </c>
      <c r="Z73">
        <v>256.65800000000002</v>
      </c>
      <c r="AJ73" s="4">
        <v>1729</v>
      </c>
      <c r="AK73" s="10">
        <v>2.2599999999999998</v>
      </c>
      <c r="AT73" s="4">
        <v>1729</v>
      </c>
      <c r="AU73" s="10">
        <v>121.62</v>
      </c>
      <c r="BD73" s="13">
        <v>1121</v>
      </c>
      <c r="BE73" s="14">
        <v>0.01</v>
      </c>
      <c r="BF73" s="14" t="s">
        <v>60</v>
      </c>
    </row>
    <row r="74" spans="1:58" x14ac:dyDescent="0.25">
      <c r="A74" s="4">
        <f>-429</f>
        <v>-429</v>
      </c>
      <c r="E74">
        <v>-0.85599999999999998</v>
      </c>
      <c r="G74">
        <v>-1.583</v>
      </c>
      <c r="H74">
        <v>1.738</v>
      </c>
      <c r="J74" s="4">
        <v>1930</v>
      </c>
      <c r="K74">
        <v>70.7</v>
      </c>
      <c r="L74">
        <v>1930</v>
      </c>
      <c r="M74">
        <v>126.4</v>
      </c>
      <c r="N74">
        <v>1930</v>
      </c>
      <c r="O74">
        <v>19</v>
      </c>
      <c r="U74">
        <f t="shared" si="0"/>
        <v>1995</v>
      </c>
      <c r="V74" s="4">
        <v>35.765999999999998</v>
      </c>
      <c r="W74">
        <v>13</v>
      </c>
      <c r="X74">
        <v>0.17899999999999999</v>
      </c>
      <c r="Y74">
        <v>464.34100000000001</v>
      </c>
      <c r="Z74">
        <v>204.59100000000001</v>
      </c>
      <c r="AJ74" s="4">
        <v>1730</v>
      </c>
      <c r="AK74" s="10">
        <v>2.4300000000000002</v>
      </c>
      <c r="AT74" s="4">
        <v>1730</v>
      </c>
      <c r="AU74" s="10">
        <v>86.11</v>
      </c>
      <c r="BD74" s="13">
        <v>1122</v>
      </c>
      <c r="BE74" s="14">
        <v>0.08</v>
      </c>
      <c r="BF74" s="14" t="s">
        <v>60</v>
      </c>
    </row>
    <row r="75" spans="1:58" x14ac:dyDescent="0.25">
      <c r="A75" s="4">
        <v>-428</v>
      </c>
      <c r="E75">
        <v>1.01</v>
      </c>
      <c r="G75">
        <v>0.28299999999999997</v>
      </c>
      <c r="H75">
        <v>1.3260000000000001</v>
      </c>
      <c r="J75" s="4">
        <v>1929</v>
      </c>
      <c r="K75">
        <v>103.1</v>
      </c>
      <c r="L75">
        <v>1929</v>
      </c>
      <c r="M75">
        <v>163.5</v>
      </c>
      <c r="N75">
        <v>1929</v>
      </c>
      <c r="O75">
        <v>28</v>
      </c>
      <c r="U75">
        <f t="shared" si="0"/>
        <v>1994</v>
      </c>
      <c r="V75" s="4">
        <v>35.973999999999997</v>
      </c>
      <c r="W75">
        <v>14</v>
      </c>
      <c r="X75">
        <v>0.20799999999999999</v>
      </c>
      <c r="Y75">
        <v>475.952</v>
      </c>
      <c r="Z75">
        <v>212.23699999999999</v>
      </c>
      <c r="AJ75" s="4">
        <v>1731</v>
      </c>
      <c r="AK75" s="10">
        <v>-1.31</v>
      </c>
      <c r="AT75" s="4">
        <v>1731</v>
      </c>
      <c r="AU75" s="10">
        <v>98.7</v>
      </c>
      <c r="BD75" s="13">
        <v>1123</v>
      </c>
      <c r="BE75" s="14">
        <v>0.37</v>
      </c>
      <c r="BF75" s="14" t="s">
        <v>60</v>
      </c>
    </row>
    <row r="76" spans="1:58" x14ac:dyDescent="0.25">
      <c r="A76" s="4">
        <v>-427</v>
      </c>
      <c r="E76">
        <v>0.59799999999999998</v>
      </c>
      <c r="G76">
        <v>-0.129</v>
      </c>
      <c r="H76">
        <v>0.91900000000000004</v>
      </c>
      <c r="J76" s="4">
        <v>1928</v>
      </c>
      <c r="K76">
        <v>94.6</v>
      </c>
      <c r="L76">
        <v>1928</v>
      </c>
      <c r="M76">
        <v>122.5</v>
      </c>
      <c r="N76">
        <v>1928</v>
      </c>
      <c r="O76">
        <v>37</v>
      </c>
      <c r="U76">
        <f t="shared" si="0"/>
        <v>1993</v>
      </c>
      <c r="V76" s="4">
        <v>36.216999999999999</v>
      </c>
      <c r="W76">
        <v>15</v>
      </c>
      <c r="X76">
        <v>0.24299999999999999</v>
      </c>
      <c r="Y76">
        <v>489.89499999999998</v>
      </c>
      <c r="Z76">
        <v>221.41800000000001</v>
      </c>
      <c r="AJ76" s="4">
        <v>1732</v>
      </c>
      <c r="AK76" s="10">
        <v>3.96</v>
      </c>
      <c r="AT76" s="4">
        <v>1732</v>
      </c>
      <c r="AU76" s="10">
        <v>93.18</v>
      </c>
      <c r="BD76" s="13">
        <v>1124</v>
      </c>
      <c r="BE76" s="14">
        <v>0.23</v>
      </c>
      <c r="BF76" s="14" t="s">
        <v>60</v>
      </c>
    </row>
    <row r="77" spans="1:58" x14ac:dyDescent="0.25">
      <c r="A77" s="4">
        <v>-426</v>
      </c>
      <c r="E77">
        <v>0.191</v>
      </c>
      <c r="G77">
        <v>-0.53600000000000003</v>
      </c>
      <c r="H77">
        <v>1.4990000000000001</v>
      </c>
      <c r="J77" s="4">
        <v>1927</v>
      </c>
      <c r="K77">
        <v>119.9</v>
      </c>
      <c r="L77">
        <v>1927</v>
      </c>
      <c r="M77">
        <v>109.8</v>
      </c>
      <c r="N77">
        <v>1927</v>
      </c>
      <c r="O77">
        <v>62</v>
      </c>
      <c r="U77">
        <f t="shared" si="0"/>
        <v>1992</v>
      </c>
      <c r="V77" s="4">
        <v>36.5</v>
      </c>
      <c r="W77">
        <v>16</v>
      </c>
      <c r="X77">
        <v>0.28299999999999997</v>
      </c>
      <c r="Y77">
        <v>506.16699999999997</v>
      </c>
      <c r="Z77">
        <v>232.13300000000001</v>
      </c>
      <c r="AJ77" s="4">
        <v>1733</v>
      </c>
      <c r="AK77" s="10">
        <v>4.47</v>
      </c>
      <c r="AT77" s="4">
        <v>1733</v>
      </c>
      <c r="AU77" s="10">
        <v>92.24</v>
      </c>
      <c r="BD77" s="13">
        <v>1125</v>
      </c>
      <c r="BE77" s="14">
        <v>0.05</v>
      </c>
      <c r="BF77" s="14" t="s">
        <v>60</v>
      </c>
    </row>
    <row r="78" spans="1:58" x14ac:dyDescent="0.25">
      <c r="A78" s="4">
        <v>-425</v>
      </c>
      <c r="E78">
        <v>0.77200000000000002</v>
      </c>
      <c r="G78">
        <v>4.4999999999999998E-2</v>
      </c>
      <c r="H78">
        <v>-0.42599999999999999</v>
      </c>
      <c r="J78" s="4">
        <v>1926</v>
      </c>
      <c r="K78">
        <v>54</v>
      </c>
      <c r="L78">
        <v>1926</v>
      </c>
      <c r="M78">
        <v>86.9</v>
      </c>
      <c r="N78">
        <v>1926</v>
      </c>
      <c r="O78">
        <v>37</v>
      </c>
      <c r="U78">
        <f t="shared" si="0"/>
        <v>1991</v>
      </c>
      <c r="V78" s="4">
        <v>36.978999999999999</v>
      </c>
      <c r="W78">
        <v>17</v>
      </c>
      <c r="X78">
        <v>0.223</v>
      </c>
      <c r="Y78">
        <v>482.08</v>
      </c>
      <c r="Z78">
        <v>216.27199999999999</v>
      </c>
      <c r="AJ78" s="4">
        <v>1734</v>
      </c>
      <c r="AK78" s="10">
        <v>4.8099999999999996</v>
      </c>
      <c r="AT78" s="4">
        <v>1734</v>
      </c>
      <c r="AU78" s="10">
        <v>107.35</v>
      </c>
      <c r="BD78" s="13">
        <v>1126</v>
      </c>
      <c r="BE78" s="14">
        <v>0.28000000000000003</v>
      </c>
      <c r="BF78" s="14" t="s">
        <v>60</v>
      </c>
    </row>
    <row r="79" spans="1:58" x14ac:dyDescent="0.25">
      <c r="A79" s="4">
        <f>-424</f>
        <v>-424</v>
      </c>
      <c r="E79">
        <v>-1.153</v>
      </c>
      <c r="G79">
        <v>-1.881</v>
      </c>
      <c r="H79">
        <v>-0.29699999999999999</v>
      </c>
      <c r="J79" s="4">
        <v>1925</v>
      </c>
      <c r="K79">
        <v>49.5</v>
      </c>
      <c r="L79">
        <v>1925</v>
      </c>
      <c r="M79">
        <v>90.1</v>
      </c>
      <c r="N79">
        <v>1925</v>
      </c>
      <c r="O79">
        <v>62</v>
      </c>
      <c r="U79">
        <f t="shared" si="0"/>
        <v>1990</v>
      </c>
      <c r="V79" s="4">
        <v>37.387999999999998</v>
      </c>
      <c r="W79">
        <v>18</v>
      </c>
      <c r="X79">
        <v>0.185</v>
      </c>
      <c r="Y79">
        <v>466.79199999999997</v>
      </c>
      <c r="Z79">
        <v>206.20500000000001</v>
      </c>
      <c r="AJ79" s="4">
        <v>1735</v>
      </c>
      <c r="AK79" s="10">
        <v>1.67</v>
      </c>
      <c r="AT79" s="4">
        <v>1735</v>
      </c>
      <c r="AU79" s="10">
        <v>124.96</v>
      </c>
      <c r="BD79" s="13">
        <v>1127</v>
      </c>
      <c r="BE79" s="14">
        <v>-0.61</v>
      </c>
      <c r="BF79" s="14" t="s">
        <v>60</v>
      </c>
    </row>
    <row r="80" spans="1:58" x14ac:dyDescent="0.25">
      <c r="A80" s="4">
        <f>-423</f>
        <v>-423</v>
      </c>
      <c r="E80">
        <v>-1.024</v>
      </c>
      <c r="G80">
        <v>-1.752</v>
      </c>
      <c r="H80">
        <v>0.68600000000000005</v>
      </c>
      <c r="J80" s="4">
        <v>1924</v>
      </c>
      <c r="K80">
        <v>56.4</v>
      </c>
      <c r="L80">
        <v>1924</v>
      </c>
      <c r="M80">
        <v>92.3</v>
      </c>
      <c r="N80">
        <v>1924</v>
      </c>
      <c r="O80">
        <v>85</v>
      </c>
      <c r="U80">
        <f t="shared" si="0"/>
        <v>1989</v>
      </c>
      <c r="V80" s="4">
        <v>37.746000000000002</v>
      </c>
      <c r="W80">
        <v>19</v>
      </c>
      <c r="X80">
        <v>0.35799999999999998</v>
      </c>
      <c r="Y80">
        <v>536.221</v>
      </c>
      <c r="Z80">
        <v>251.923</v>
      </c>
      <c r="AJ80" s="4">
        <v>1736</v>
      </c>
      <c r="AK80" s="10">
        <v>1.47</v>
      </c>
      <c r="AT80" s="4">
        <v>1736</v>
      </c>
      <c r="AU80" s="10">
        <v>53.68</v>
      </c>
      <c r="BD80" s="13">
        <v>1128</v>
      </c>
      <c r="BE80" s="14">
        <v>-7.0000000000000007E-2</v>
      </c>
      <c r="BF80" s="14" t="s">
        <v>60</v>
      </c>
    </row>
    <row r="81" spans="1:58" x14ac:dyDescent="0.25">
      <c r="A81" s="4">
        <v>-422</v>
      </c>
      <c r="E81">
        <v>-4.2000000000000003E-2</v>
      </c>
      <c r="G81">
        <v>-0.76900000000000002</v>
      </c>
      <c r="H81">
        <v>-0.41099999999999998</v>
      </c>
      <c r="J81" s="4">
        <v>1923</v>
      </c>
      <c r="K81">
        <v>63.6</v>
      </c>
      <c r="L81">
        <v>1923</v>
      </c>
      <c r="M81">
        <v>124.4</v>
      </c>
      <c r="N81">
        <v>1923</v>
      </c>
      <c r="O81">
        <v>74</v>
      </c>
      <c r="U81">
        <f t="shared" si="0"/>
        <v>1988</v>
      </c>
      <c r="V81" s="4">
        <v>38.625</v>
      </c>
      <c r="W81">
        <v>20</v>
      </c>
      <c r="X81">
        <v>0.35399999999999998</v>
      </c>
      <c r="Y81">
        <v>534.57399999999996</v>
      </c>
      <c r="Z81">
        <v>250.83799999999999</v>
      </c>
      <c r="AJ81" s="4">
        <v>1737</v>
      </c>
      <c r="AK81" s="10">
        <v>2.63</v>
      </c>
      <c r="AT81" s="4">
        <v>1737</v>
      </c>
      <c r="AU81" s="10">
        <v>82.47</v>
      </c>
      <c r="BD81" s="13">
        <v>1129</v>
      </c>
      <c r="BE81" s="14">
        <v>-0.69</v>
      </c>
      <c r="BF81" s="14" t="s">
        <v>60</v>
      </c>
    </row>
    <row r="82" spans="1:58" x14ac:dyDescent="0.25">
      <c r="A82" s="4">
        <f>-421</f>
        <v>-421</v>
      </c>
      <c r="E82">
        <v>-1.139</v>
      </c>
      <c r="G82">
        <v>-1.8660000000000001</v>
      </c>
      <c r="H82">
        <v>0.85899999999999999</v>
      </c>
      <c r="J82" s="4">
        <v>1922</v>
      </c>
      <c r="K82">
        <v>65</v>
      </c>
      <c r="L82">
        <v>1922</v>
      </c>
      <c r="M82">
        <v>123.9</v>
      </c>
      <c r="N82">
        <v>1922</v>
      </c>
      <c r="O82">
        <v>85</v>
      </c>
      <c r="U82">
        <f t="shared" si="0"/>
        <v>1987</v>
      </c>
      <c r="V82" s="4">
        <v>39.210999999999999</v>
      </c>
      <c r="W82">
        <v>21</v>
      </c>
      <c r="X82">
        <v>0.23200000000000001</v>
      </c>
      <c r="Y82">
        <v>485.47500000000002</v>
      </c>
      <c r="Z82">
        <v>218.50700000000001</v>
      </c>
      <c r="AJ82" s="4">
        <v>1738</v>
      </c>
      <c r="AK82" s="10">
        <v>2.6</v>
      </c>
      <c r="AT82" s="4">
        <v>1738</v>
      </c>
      <c r="AU82" s="10">
        <v>50.96</v>
      </c>
      <c r="BD82" s="13">
        <v>1130</v>
      </c>
      <c r="BE82" s="14">
        <v>0.19</v>
      </c>
      <c r="BF82" s="14" t="s">
        <v>60</v>
      </c>
    </row>
    <row r="83" spans="1:58" x14ac:dyDescent="0.25">
      <c r="A83" s="4">
        <v>-420</v>
      </c>
      <c r="E83">
        <v>0.13200000000000001</v>
      </c>
      <c r="G83">
        <v>-0.59499999999999997</v>
      </c>
      <c r="H83">
        <v>1.2310000000000001</v>
      </c>
      <c r="J83" s="4">
        <v>1921</v>
      </c>
      <c r="K83">
        <v>36.799999999999997</v>
      </c>
      <c r="L83">
        <v>1921</v>
      </c>
      <c r="M83">
        <v>102.4</v>
      </c>
      <c r="N83">
        <v>1921</v>
      </c>
      <c r="O83">
        <v>58</v>
      </c>
      <c r="U83">
        <f t="shared" si="0"/>
        <v>1986</v>
      </c>
      <c r="V83" s="4">
        <v>39.456000000000003</v>
      </c>
      <c r="W83">
        <v>22</v>
      </c>
      <c r="X83">
        <v>0.245</v>
      </c>
      <c r="Y83">
        <v>490.779</v>
      </c>
      <c r="Z83">
        <v>222</v>
      </c>
      <c r="AJ83" s="4">
        <v>1739</v>
      </c>
      <c r="AK83" s="10">
        <v>6.13</v>
      </c>
      <c r="AT83" s="4">
        <v>1739</v>
      </c>
      <c r="AU83" s="10">
        <v>84.4</v>
      </c>
      <c r="BD83" s="13">
        <v>1131</v>
      </c>
      <c r="BE83" s="14">
        <v>0.3</v>
      </c>
      <c r="BF83" s="14" t="s">
        <v>60</v>
      </c>
    </row>
    <row r="84" spans="1:58" x14ac:dyDescent="0.25">
      <c r="A84" s="4">
        <v>-419</v>
      </c>
      <c r="E84">
        <v>0.504</v>
      </c>
      <c r="G84">
        <v>-0.223</v>
      </c>
      <c r="H84">
        <v>1.7230000000000001</v>
      </c>
      <c r="J84" s="4">
        <v>1920</v>
      </c>
      <c r="K84">
        <v>50.8</v>
      </c>
      <c r="L84">
        <v>1920</v>
      </c>
      <c r="M84">
        <v>89.1</v>
      </c>
      <c r="N84">
        <v>1920</v>
      </c>
      <c r="O84">
        <v>76</v>
      </c>
      <c r="U84">
        <f t="shared" si="0"/>
        <v>1985</v>
      </c>
      <c r="V84" s="4">
        <v>39.906999999999996</v>
      </c>
      <c r="W84">
        <v>23</v>
      </c>
      <c r="X84">
        <v>0.45100000000000001</v>
      </c>
      <c r="Y84">
        <v>573.50699999999995</v>
      </c>
      <c r="Z84">
        <v>276.47500000000002</v>
      </c>
      <c r="AJ84" s="4">
        <v>1740</v>
      </c>
      <c r="AK84" s="10">
        <v>-4.38</v>
      </c>
      <c r="AT84" s="4">
        <v>1740</v>
      </c>
      <c r="AU84" s="10">
        <v>22.5</v>
      </c>
      <c r="BD84" s="13">
        <v>1132</v>
      </c>
      <c r="BE84" s="14">
        <v>0.18</v>
      </c>
      <c r="BF84" s="14" t="s">
        <v>60</v>
      </c>
    </row>
    <row r="85" spans="1:58" x14ac:dyDescent="0.25">
      <c r="A85" s="4">
        <v>-418</v>
      </c>
      <c r="E85">
        <v>0.995</v>
      </c>
      <c r="G85">
        <v>0.26800000000000002</v>
      </c>
      <c r="H85">
        <v>0.76500000000000001</v>
      </c>
      <c r="J85" s="4">
        <v>1919</v>
      </c>
      <c r="K85">
        <v>28.3</v>
      </c>
      <c r="L85">
        <v>1919</v>
      </c>
      <c r="M85">
        <v>90.7</v>
      </c>
      <c r="N85">
        <v>1919</v>
      </c>
      <c r="O85">
        <v>64</v>
      </c>
      <c r="U85">
        <f t="shared" si="0"/>
        <v>1984</v>
      </c>
      <c r="V85" s="4">
        <v>40.64</v>
      </c>
      <c r="W85">
        <v>24</v>
      </c>
      <c r="X85">
        <v>0.73299999999999998</v>
      </c>
      <c r="Y85">
        <v>687.01300000000003</v>
      </c>
      <c r="Z85">
        <v>351.21600000000001</v>
      </c>
      <c r="AJ85" s="4">
        <v>1741</v>
      </c>
      <c r="AK85" s="10">
        <v>5.04</v>
      </c>
      <c r="AT85" s="4">
        <v>1741</v>
      </c>
      <c r="AU85" s="10">
        <v>78.61</v>
      </c>
      <c r="BD85" s="13">
        <v>1133</v>
      </c>
      <c r="BE85" s="14">
        <v>0.01</v>
      </c>
      <c r="BF85" s="14" t="s">
        <v>60</v>
      </c>
    </row>
    <row r="86" spans="1:58" x14ac:dyDescent="0.25">
      <c r="A86" s="4">
        <v>-417</v>
      </c>
      <c r="E86">
        <v>3.7999999999999999E-2</v>
      </c>
      <c r="G86">
        <v>-0.69</v>
      </c>
      <c r="H86">
        <v>2.3679999999999999</v>
      </c>
      <c r="J86" s="4">
        <v>1918</v>
      </c>
      <c r="K86">
        <v>45.1</v>
      </c>
      <c r="L86">
        <v>1918</v>
      </c>
      <c r="M86">
        <v>103.1</v>
      </c>
      <c r="N86">
        <v>1918</v>
      </c>
      <c r="O86">
        <v>48</v>
      </c>
      <c r="U86">
        <f t="shared" si="0"/>
        <v>1983</v>
      </c>
      <c r="V86" s="4">
        <v>41.033000000000001</v>
      </c>
      <c r="W86">
        <v>25</v>
      </c>
      <c r="X86">
        <v>0.39300000000000002</v>
      </c>
      <c r="Y86">
        <v>550.20299999999997</v>
      </c>
      <c r="Z86">
        <v>261.13</v>
      </c>
      <c r="AJ86" s="4">
        <v>1742</v>
      </c>
      <c r="AK86" s="10">
        <v>3.26</v>
      </c>
      <c r="AT86" s="4">
        <v>1742</v>
      </c>
      <c r="AU86" s="10">
        <v>59.11</v>
      </c>
      <c r="BD86" s="13">
        <v>1134</v>
      </c>
      <c r="BE86" s="14">
        <v>0.28000000000000003</v>
      </c>
      <c r="BF86" s="14" t="s">
        <v>60</v>
      </c>
    </row>
    <row r="87" spans="1:58" x14ac:dyDescent="0.25">
      <c r="A87" s="4">
        <v>-416</v>
      </c>
      <c r="E87">
        <v>1.641</v>
      </c>
      <c r="G87">
        <v>0.91300000000000003</v>
      </c>
      <c r="H87">
        <v>2.1840000000000002</v>
      </c>
      <c r="J87" s="4">
        <v>1917</v>
      </c>
      <c r="K87">
        <v>108.8</v>
      </c>
      <c r="L87">
        <v>1917</v>
      </c>
      <c r="M87">
        <v>96.9</v>
      </c>
      <c r="N87">
        <v>1917</v>
      </c>
      <c r="O87">
        <v>67</v>
      </c>
      <c r="U87">
        <f t="shared" si="0"/>
        <v>1982</v>
      </c>
      <c r="V87" s="4">
        <v>41.555</v>
      </c>
      <c r="W87">
        <v>26</v>
      </c>
      <c r="X87">
        <v>0.52200000000000002</v>
      </c>
      <c r="Y87">
        <v>602.19500000000005</v>
      </c>
      <c r="Z87">
        <v>295.36500000000001</v>
      </c>
      <c r="AJ87" s="4">
        <v>1743</v>
      </c>
      <c r="AK87" s="10">
        <v>2.84</v>
      </c>
      <c r="AT87" s="4">
        <v>1743</v>
      </c>
      <c r="AU87" s="10">
        <v>29.89</v>
      </c>
      <c r="BD87" s="13">
        <v>1135</v>
      </c>
      <c r="BE87" s="14">
        <v>-0.1</v>
      </c>
      <c r="BF87" s="14" t="s">
        <v>60</v>
      </c>
    </row>
    <row r="88" spans="1:58" x14ac:dyDescent="0.25">
      <c r="A88" s="4">
        <v>-415</v>
      </c>
      <c r="E88">
        <v>1.4570000000000001</v>
      </c>
      <c r="G88">
        <v>0.73</v>
      </c>
      <c r="H88">
        <v>0.91400000000000003</v>
      </c>
      <c r="J88" s="4">
        <v>1916</v>
      </c>
      <c r="K88">
        <v>124.3</v>
      </c>
      <c r="L88">
        <v>1916</v>
      </c>
      <c r="M88">
        <v>99.6</v>
      </c>
      <c r="N88">
        <v>1916</v>
      </c>
      <c r="O88">
        <v>98</v>
      </c>
      <c r="U88">
        <f t="shared" si="0"/>
        <v>1981</v>
      </c>
      <c r="V88" s="4">
        <v>41.902000000000001</v>
      </c>
      <c r="W88">
        <v>27</v>
      </c>
      <c r="X88">
        <v>0.34699999999999998</v>
      </c>
      <c r="Y88">
        <v>531.68100000000004</v>
      </c>
      <c r="Z88">
        <v>248.93299999999999</v>
      </c>
      <c r="AJ88" s="4">
        <v>1744</v>
      </c>
      <c r="AK88" s="10">
        <v>-1.7</v>
      </c>
      <c r="AT88" s="4">
        <v>1744</v>
      </c>
      <c r="AU88" s="10">
        <v>14.03</v>
      </c>
      <c r="BD88" s="13">
        <v>1136</v>
      </c>
      <c r="BE88" s="14">
        <v>0.3</v>
      </c>
      <c r="BF88" s="14" t="s">
        <v>60</v>
      </c>
    </row>
    <row r="89" spans="1:58" x14ac:dyDescent="0.25">
      <c r="A89" s="4">
        <v>-414</v>
      </c>
      <c r="E89">
        <v>0.186</v>
      </c>
      <c r="G89">
        <v>-0.54100000000000004</v>
      </c>
      <c r="H89">
        <v>1.5589999999999999</v>
      </c>
      <c r="J89" s="4">
        <v>1915</v>
      </c>
      <c r="K89">
        <v>98.9</v>
      </c>
      <c r="L89">
        <v>1915</v>
      </c>
      <c r="M89">
        <v>99.1</v>
      </c>
      <c r="N89">
        <v>1915</v>
      </c>
      <c r="O89">
        <v>70</v>
      </c>
      <c r="U89">
        <f t="shared" si="0"/>
        <v>1980</v>
      </c>
      <c r="V89" s="4">
        <v>42.375999999999998</v>
      </c>
      <c r="W89">
        <v>28</v>
      </c>
      <c r="X89">
        <v>0.47399999999999998</v>
      </c>
      <c r="Y89">
        <v>582.66800000000001</v>
      </c>
      <c r="Z89">
        <v>282.50700000000001</v>
      </c>
      <c r="AJ89" s="4">
        <v>1745</v>
      </c>
      <c r="AK89" s="10">
        <v>1.1299999999999999</v>
      </c>
      <c r="AT89" s="4">
        <v>1745</v>
      </c>
      <c r="AU89" s="10">
        <v>44.36</v>
      </c>
      <c r="BD89" s="13">
        <v>1137</v>
      </c>
      <c r="BE89" s="14">
        <v>-0.12</v>
      </c>
      <c r="BF89" s="14" t="s">
        <v>60</v>
      </c>
    </row>
    <row r="90" spans="1:58" x14ac:dyDescent="0.25">
      <c r="A90" s="4">
        <v>-413</v>
      </c>
      <c r="E90">
        <v>0.83199999999999996</v>
      </c>
      <c r="G90">
        <v>0.104</v>
      </c>
      <c r="H90">
        <v>1.0920000000000001</v>
      </c>
      <c r="J90" s="4">
        <v>1914</v>
      </c>
      <c r="K90">
        <v>52.3</v>
      </c>
      <c r="L90">
        <v>1914</v>
      </c>
      <c r="M90">
        <v>67</v>
      </c>
      <c r="N90">
        <v>1914</v>
      </c>
      <c r="O90">
        <v>72</v>
      </c>
      <c r="U90">
        <f t="shared" si="0"/>
        <v>1979</v>
      </c>
      <c r="V90" s="4">
        <v>42.627000000000002</v>
      </c>
      <c r="W90">
        <v>29</v>
      </c>
      <c r="X90">
        <v>0.28000000000000003</v>
      </c>
      <c r="Y90">
        <v>504.84100000000001</v>
      </c>
      <c r="Z90">
        <v>231.26</v>
      </c>
      <c r="AJ90" s="4">
        <v>1746</v>
      </c>
      <c r="AK90" s="10">
        <v>0.31</v>
      </c>
      <c r="AT90" s="4">
        <v>1746</v>
      </c>
      <c r="AU90" s="10">
        <v>50.28</v>
      </c>
      <c r="BD90" s="13">
        <v>1138</v>
      </c>
      <c r="BE90" s="14">
        <v>0.56999999999999995</v>
      </c>
      <c r="BF90" s="14" t="s">
        <v>60</v>
      </c>
    </row>
    <row r="91" spans="1:58" x14ac:dyDescent="0.25">
      <c r="A91" s="4">
        <v>-412</v>
      </c>
      <c r="E91">
        <v>0.36499999999999999</v>
      </c>
      <c r="G91">
        <v>-0.36199999999999999</v>
      </c>
      <c r="H91">
        <v>0.115</v>
      </c>
      <c r="J91" s="4">
        <v>1913</v>
      </c>
      <c r="K91">
        <v>100.4</v>
      </c>
      <c r="L91">
        <v>1913</v>
      </c>
      <c r="M91">
        <v>75.8</v>
      </c>
      <c r="N91">
        <v>1913</v>
      </c>
      <c r="O91">
        <v>109</v>
      </c>
      <c r="U91">
        <f t="shared" si="0"/>
        <v>1978</v>
      </c>
      <c r="V91" s="4">
        <v>43.128</v>
      </c>
      <c r="W91">
        <v>30</v>
      </c>
      <c r="X91">
        <v>0.29699999999999999</v>
      </c>
      <c r="Y91">
        <v>511.67200000000003</v>
      </c>
      <c r="Z91">
        <v>235.75700000000001</v>
      </c>
      <c r="AJ91" s="4">
        <v>1747</v>
      </c>
      <c r="AK91" s="10">
        <v>7.89</v>
      </c>
      <c r="AT91" s="4">
        <v>1747</v>
      </c>
      <c r="AU91" s="10">
        <v>59.79</v>
      </c>
      <c r="BD91" s="13">
        <v>1139</v>
      </c>
      <c r="BE91" s="14">
        <v>1.48</v>
      </c>
      <c r="BF91" s="14" t="s">
        <v>60</v>
      </c>
    </row>
    <row r="92" spans="1:58" x14ac:dyDescent="0.25">
      <c r="A92" s="4">
        <v>-411</v>
      </c>
      <c r="E92">
        <v>-0.61299999999999999</v>
      </c>
      <c r="G92">
        <v>-1.34</v>
      </c>
      <c r="H92">
        <v>-0.71399999999999997</v>
      </c>
      <c r="J92" s="4">
        <v>1912</v>
      </c>
      <c r="K92">
        <v>79.2</v>
      </c>
      <c r="L92">
        <v>1912</v>
      </c>
      <c r="M92">
        <v>81.900000000000006</v>
      </c>
      <c r="N92">
        <v>1912</v>
      </c>
      <c r="O92">
        <v>63</v>
      </c>
      <c r="U92">
        <f t="shared" si="0"/>
        <v>1977</v>
      </c>
      <c r="V92" s="4">
        <v>43.790999999999997</v>
      </c>
      <c r="W92">
        <v>31</v>
      </c>
      <c r="X92">
        <v>0.36699999999999999</v>
      </c>
      <c r="Y92">
        <v>539.596</v>
      </c>
      <c r="Z92">
        <v>254.14500000000001</v>
      </c>
      <c r="AJ92" s="4">
        <v>1748</v>
      </c>
      <c r="AK92" s="10">
        <v>-0.9</v>
      </c>
      <c r="AT92" s="4">
        <v>1748</v>
      </c>
      <c r="AU92" s="10">
        <v>45.1</v>
      </c>
      <c r="BD92" s="13">
        <v>1140</v>
      </c>
      <c r="BE92" s="14">
        <v>0.33</v>
      </c>
      <c r="BF92" s="14" t="s">
        <v>60</v>
      </c>
    </row>
    <row r="93" spans="1:58" x14ac:dyDescent="0.25">
      <c r="A93" s="4">
        <f>-410</f>
        <v>-410</v>
      </c>
      <c r="E93">
        <v>-1.4410000000000001</v>
      </c>
      <c r="G93">
        <v>-2.169</v>
      </c>
      <c r="H93">
        <v>0.159</v>
      </c>
      <c r="J93" s="4">
        <v>1911</v>
      </c>
      <c r="K93">
        <v>62.1</v>
      </c>
      <c r="L93">
        <v>1911</v>
      </c>
      <c r="M93">
        <v>79.2</v>
      </c>
      <c r="N93">
        <v>1911</v>
      </c>
      <c r="O93">
        <v>68</v>
      </c>
      <c r="U93">
        <f t="shared" si="0"/>
        <v>1976</v>
      </c>
      <c r="V93" s="4">
        <v>44.005000000000003</v>
      </c>
      <c r="W93">
        <v>32</v>
      </c>
      <c r="X93">
        <v>0.214</v>
      </c>
      <c r="Y93">
        <v>478.28300000000002</v>
      </c>
      <c r="Z93">
        <v>213.77199999999999</v>
      </c>
      <c r="AJ93" s="4">
        <v>1749</v>
      </c>
      <c r="AK93" s="10">
        <v>2.4900000000000002</v>
      </c>
      <c r="AT93" s="4">
        <v>1749</v>
      </c>
      <c r="AU93" s="10">
        <v>109.52</v>
      </c>
      <c r="BD93" s="13">
        <v>1141</v>
      </c>
      <c r="BE93" s="14">
        <v>0.13</v>
      </c>
      <c r="BF93" s="14" t="s">
        <v>60</v>
      </c>
    </row>
    <row r="94" spans="1:58" x14ac:dyDescent="0.25">
      <c r="A94" s="4">
        <v>-409</v>
      </c>
      <c r="E94">
        <v>-0.56799999999999995</v>
      </c>
      <c r="G94">
        <v>-1.2949999999999999</v>
      </c>
      <c r="H94">
        <v>-0.34699999999999998</v>
      </c>
      <c r="J94" s="4">
        <v>1910</v>
      </c>
      <c r="K94">
        <v>83.3</v>
      </c>
      <c r="L94">
        <v>1910</v>
      </c>
      <c r="M94">
        <v>75.8</v>
      </c>
      <c r="N94">
        <v>1910</v>
      </c>
      <c r="O94">
        <v>35</v>
      </c>
      <c r="U94">
        <f t="shared" si="0"/>
        <v>1975</v>
      </c>
      <c r="V94" s="4">
        <v>44.738999999999997</v>
      </c>
      <c r="W94">
        <v>33</v>
      </c>
      <c r="X94">
        <v>0.183</v>
      </c>
      <c r="Y94">
        <v>465.74700000000001</v>
      </c>
      <c r="Z94">
        <v>205.517</v>
      </c>
      <c r="AJ94" s="4">
        <v>1750</v>
      </c>
      <c r="AK94" s="10">
        <v>4.17</v>
      </c>
      <c r="AT94" s="4">
        <v>1750</v>
      </c>
      <c r="AU94" s="10">
        <v>33.99</v>
      </c>
      <c r="BD94" s="13">
        <v>1142</v>
      </c>
      <c r="BE94" s="14">
        <v>0.37</v>
      </c>
      <c r="BF94" s="14" t="s">
        <v>60</v>
      </c>
    </row>
    <row r="95" spans="1:58" x14ac:dyDescent="0.25">
      <c r="A95" s="4">
        <f>-408</f>
        <v>-408</v>
      </c>
      <c r="E95">
        <v>-1.0740000000000001</v>
      </c>
      <c r="G95">
        <v>-1.8009999999999999</v>
      </c>
      <c r="H95">
        <v>0.36299999999999999</v>
      </c>
      <c r="J95" s="4">
        <v>1909</v>
      </c>
      <c r="K95">
        <v>65</v>
      </c>
      <c r="L95">
        <v>1909</v>
      </c>
      <c r="M95">
        <v>59.8</v>
      </c>
      <c r="N95">
        <v>1909</v>
      </c>
      <c r="O95">
        <v>84</v>
      </c>
      <c r="U95">
        <f t="shared" si="0"/>
        <v>1974</v>
      </c>
      <c r="V95" s="4">
        <v>45.210999999999999</v>
      </c>
      <c r="W95">
        <v>34</v>
      </c>
      <c r="X95">
        <v>0.28899999999999998</v>
      </c>
      <c r="Y95">
        <v>508.53800000000001</v>
      </c>
      <c r="Z95">
        <v>233.69399999999999</v>
      </c>
      <c r="AJ95" s="4">
        <v>1751</v>
      </c>
      <c r="AK95" s="10">
        <v>0.54</v>
      </c>
      <c r="AT95" s="4">
        <v>1751</v>
      </c>
      <c r="AU95" s="10">
        <v>82.49</v>
      </c>
      <c r="BD95" s="13">
        <v>1143</v>
      </c>
      <c r="BE95" s="14">
        <v>0.47</v>
      </c>
      <c r="BF95" s="14" t="s">
        <v>60</v>
      </c>
    </row>
    <row r="96" spans="1:58" x14ac:dyDescent="0.25">
      <c r="A96" s="4">
        <v>-407</v>
      </c>
      <c r="E96">
        <v>-0.36399999999999999</v>
      </c>
      <c r="G96">
        <v>-1.0920000000000001</v>
      </c>
      <c r="H96">
        <v>0.1</v>
      </c>
      <c r="J96" s="4">
        <v>1908</v>
      </c>
      <c r="K96">
        <v>72.2</v>
      </c>
      <c r="L96">
        <v>1908</v>
      </c>
      <c r="M96">
        <v>62</v>
      </c>
      <c r="N96">
        <v>1908</v>
      </c>
      <c r="O96">
        <v>60</v>
      </c>
      <c r="U96">
        <f t="shared" si="0"/>
        <v>1973</v>
      </c>
      <c r="V96" s="4">
        <v>45.963000000000001</v>
      </c>
      <c r="W96">
        <v>35</v>
      </c>
      <c r="X96">
        <v>0.253</v>
      </c>
      <c r="Y96">
        <v>494.13299999999998</v>
      </c>
      <c r="Z96">
        <v>224.209</v>
      </c>
      <c r="AJ96" s="4">
        <v>1752</v>
      </c>
      <c r="AK96" s="10">
        <v>3.03</v>
      </c>
      <c r="AT96" s="4">
        <v>1752</v>
      </c>
      <c r="AU96" s="10">
        <v>80.95</v>
      </c>
      <c r="BD96" s="13">
        <v>1144</v>
      </c>
      <c r="BE96" s="14">
        <v>-0.71</v>
      </c>
      <c r="BF96" s="14" t="s">
        <v>60</v>
      </c>
    </row>
    <row r="97" spans="1:58" x14ac:dyDescent="0.25">
      <c r="A97" s="4">
        <v>-406</v>
      </c>
      <c r="E97">
        <v>-0.627</v>
      </c>
      <c r="G97">
        <v>-1.355</v>
      </c>
      <c r="H97">
        <v>0.36799999999999999</v>
      </c>
      <c r="J97" s="4">
        <v>1907</v>
      </c>
      <c r="K97">
        <v>93.2</v>
      </c>
      <c r="L97">
        <v>1907</v>
      </c>
      <c r="M97">
        <v>75.400000000000006</v>
      </c>
      <c r="N97">
        <v>1907</v>
      </c>
      <c r="O97">
        <v>46</v>
      </c>
      <c r="U97">
        <f t="shared" si="0"/>
        <v>1972</v>
      </c>
      <c r="V97" s="4">
        <v>46.411000000000001</v>
      </c>
      <c r="W97">
        <v>36</v>
      </c>
      <c r="X97">
        <v>0.19400000000000001</v>
      </c>
      <c r="Y97">
        <v>470.40800000000002</v>
      </c>
      <c r="Z97">
        <v>208.58600000000001</v>
      </c>
      <c r="AJ97" s="4">
        <v>1753</v>
      </c>
      <c r="AK97" s="10">
        <v>2.71</v>
      </c>
      <c r="AT97" s="4">
        <v>1753</v>
      </c>
      <c r="AU97" s="10">
        <v>29.3</v>
      </c>
      <c r="BD97" s="13">
        <v>1145</v>
      </c>
      <c r="BE97" s="14">
        <v>0.47</v>
      </c>
      <c r="BF97" s="14" t="s">
        <v>60</v>
      </c>
    </row>
    <row r="98" spans="1:58" x14ac:dyDescent="0.25">
      <c r="A98" s="4">
        <v>-405</v>
      </c>
      <c r="E98">
        <v>-0.35899999999999999</v>
      </c>
      <c r="G98">
        <v>-1.087</v>
      </c>
      <c r="H98">
        <v>6.5000000000000002E-2</v>
      </c>
      <c r="J98" s="4">
        <v>1906</v>
      </c>
      <c r="K98">
        <v>50.8</v>
      </c>
      <c r="L98">
        <v>1906</v>
      </c>
      <c r="M98">
        <v>53.5</v>
      </c>
      <c r="N98">
        <v>1906</v>
      </c>
      <c r="O98">
        <v>52</v>
      </c>
      <c r="U98">
        <f t="shared" si="0"/>
        <v>1971</v>
      </c>
      <c r="V98" s="4">
        <v>46.612000000000002</v>
      </c>
      <c r="W98">
        <v>37</v>
      </c>
      <c r="X98">
        <v>0.20100000000000001</v>
      </c>
      <c r="Y98">
        <v>473.14</v>
      </c>
      <c r="Z98">
        <v>210.38499999999999</v>
      </c>
      <c r="AJ98" s="4">
        <v>1754</v>
      </c>
      <c r="AK98" s="10">
        <v>0.27</v>
      </c>
      <c r="AT98" s="4">
        <v>1754</v>
      </c>
      <c r="AU98" s="10">
        <v>46.49</v>
      </c>
      <c r="BD98" s="13">
        <v>1146</v>
      </c>
      <c r="BE98" s="14">
        <v>0.3</v>
      </c>
      <c r="BF98" s="14" t="s">
        <v>60</v>
      </c>
    </row>
    <row r="99" spans="1:58" x14ac:dyDescent="0.25">
      <c r="A99" s="4">
        <v>-404</v>
      </c>
      <c r="E99">
        <v>-0.66200000000000003</v>
      </c>
      <c r="G99">
        <v>-1.389</v>
      </c>
      <c r="H99">
        <v>0.33800000000000002</v>
      </c>
      <c r="J99" s="4">
        <v>1905</v>
      </c>
      <c r="K99">
        <v>91.9</v>
      </c>
      <c r="L99">
        <v>1905</v>
      </c>
      <c r="M99">
        <v>55</v>
      </c>
      <c r="N99">
        <v>1905</v>
      </c>
      <c r="O99">
        <v>69</v>
      </c>
      <c r="U99">
        <f t="shared" si="0"/>
        <v>1970</v>
      </c>
      <c r="V99" s="4">
        <v>46.765999999999998</v>
      </c>
      <c r="W99">
        <v>38</v>
      </c>
      <c r="X99">
        <v>0.154</v>
      </c>
      <c r="Y99">
        <v>454.33600000000001</v>
      </c>
      <c r="Z99">
        <v>198.00299999999999</v>
      </c>
      <c r="AJ99" s="4">
        <v>1755</v>
      </c>
      <c r="AK99" s="10">
        <v>-1.63</v>
      </c>
      <c r="AT99" s="4">
        <v>1755</v>
      </c>
      <c r="AU99" s="10">
        <v>18.829999999999998</v>
      </c>
      <c r="BD99" s="13">
        <v>1147</v>
      </c>
      <c r="BE99" s="14">
        <v>-1.02</v>
      </c>
      <c r="BF99" s="14" t="s">
        <v>60</v>
      </c>
    </row>
    <row r="100" spans="1:58" x14ac:dyDescent="0.25">
      <c r="A100" s="4">
        <v>-403</v>
      </c>
      <c r="E100">
        <v>-0.38900000000000001</v>
      </c>
      <c r="G100">
        <v>-1.117</v>
      </c>
      <c r="H100">
        <v>0.36799999999999999</v>
      </c>
      <c r="J100" s="4">
        <v>1904</v>
      </c>
      <c r="K100">
        <v>77.599999999999994</v>
      </c>
      <c r="L100">
        <v>1904</v>
      </c>
      <c r="M100">
        <v>57.5</v>
      </c>
      <c r="N100">
        <v>1904</v>
      </c>
      <c r="O100">
        <v>90</v>
      </c>
      <c r="U100">
        <f t="shared" si="0"/>
        <v>1969</v>
      </c>
      <c r="V100" s="4">
        <v>46.906999999999996</v>
      </c>
      <c r="W100">
        <v>39</v>
      </c>
      <c r="X100">
        <v>0.14000000000000001</v>
      </c>
      <c r="Y100">
        <v>448.67099999999999</v>
      </c>
      <c r="Z100">
        <v>194.273</v>
      </c>
      <c r="AJ100" s="4">
        <v>1756</v>
      </c>
      <c r="AK100" s="10">
        <v>4.3899999999999997</v>
      </c>
      <c r="AT100" s="4">
        <v>1756</v>
      </c>
      <c r="AU100" s="10">
        <v>99.01</v>
      </c>
      <c r="BD100" s="13">
        <v>1148</v>
      </c>
      <c r="BE100" s="14">
        <v>-0.45</v>
      </c>
      <c r="BF100" s="14" t="s">
        <v>60</v>
      </c>
    </row>
    <row r="101" spans="1:58" x14ac:dyDescent="0.25">
      <c r="A101" s="4">
        <v>-402</v>
      </c>
      <c r="E101">
        <v>-0.35899999999999999</v>
      </c>
      <c r="G101">
        <v>-1.087</v>
      </c>
      <c r="H101">
        <v>1.008</v>
      </c>
      <c r="J101" s="4">
        <v>1903</v>
      </c>
      <c r="K101">
        <v>52.4</v>
      </c>
      <c r="L101">
        <v>1903</v>
      </c>
      <c r="M101">
        <v>59.9</v>
      </c>
      <c r="N101">
        <v>1903</v>
      </c>
      <c r="O101">
        <v>75</v>
      </c>
      <c r="U101">
        <f t="shared" si="0"/>
        <v>1968</v>
      </c>
      <c r="V101" s="4">
        <v>47.027999999999999</v>
      </c>
      <c r="W101">
        <v>40</v>
      </c>
      <c r="X101">
        <v>0.121</v>
      </c>
      <c r="Y101">
        <v>441.11700000000002</v>
      </c>
      <c r="Z101">
        <v>189.29900000000001</v>
      </c>
      <c r="AJ101" s="4">
        <v>1757</v>
      </c>
      <c r="AK101" s="10">
        <v>1.84</v>
      </c>
      <c r="AT101" s="4">
        <v>1757</v>
      </c>
      <c r="AU101" s="10">
        <v>55.01</v>
      </c>
      <c r="BD101" s="13">
        <v>1149</v>
      </c>
      <c r="BE101" s="14">
        <v>0.12</v>
      </c>
      <c r="BF101" s="14" t="s">
        <v>60</v>
      </c>
    </row>
    <row r="102" spans="1:58" x14ac:dyDescent="0.25">
      <c r="A102" s="4">
        <v>-401</v>
      </c>
      <c r="E102">
        <v>0.28100000000000003</v>
      </c>
      <c r="G102">
        <v>-0.44700000000000001</v>
      </c>
      <c r="H102">
        <v>1.38</v>
      </c>
      <c r="J102" s="4">
        <v>1902</v>
      </c>
      <c r="K102">
        <v>67.7</v>
      </c>
      <c r="L102">
        <v>1902</v>
      </c>
      <c r="M102">
        <v>60</v>
      </c>
      <c r="N102">
        <v>1902</v>
      </c>
      <c r="O102">
        <v>97</v>
      </c>
      <c r="U102">
        <f t="shared" si="0"/>
        <v>1967</v>
      </c>
      <c r="V102" s="4">
        <v>47.37</v>
      </c>
      <c r="W102">
        <v>41</v>
      </c>
      <c r="X102">
        <v>0.34200000000000003</v>
      </c>
      <c r="Y102">
        <v>529.75199999999995</v>
      </c>
      <c r="Z102">
        <v>247.66300000000001</v>
      </c>
      <c r="AJ102" s="4">
        <v>1758</v>
      </c>
      <c r="AK102" s="10">
        <v>2.0299999999999998</v>
      </c>
      <c r="AT102" s="4">
        <v>1758</v>
      </c>
      <c r="AU102" s="10">
        <v>63.69</v>
      </c>
      <c r="BD102" s="13">
        <v>1150</v>
      </c>
      <c r="BE102" s="14">
        <v>0.23</v>
      </c>
      <c r="BF102" s="14" t="s">
        <v>60</v>
      </c>
    </row>
    <row r="103" spans="1:58" x14ac:dyDescent="0.25">
      <c r="A103" s="4">
        <v>-400</v>
      </c>
      <c r="E103">
        <v>0.65300000000000002</v>
      </c>
      <c r="G103">
        <v>-7.3999999999999996E-2</v>
      </c>
      <c r="H103">
        <v>1.7969999999999999</v>
      </c>
      <c r="J103" s="4">
        <v>1901</v>
      </c>
      <c r="K103">
        <v>98.9</v>
      </c>
      <c r="L103">
        <v>1901</v>
      </c>
      <c r="M103">
        <v>56.5</v>
      </c>
      <c r="N103">
        <v>1901</v>
      </c>
      <c r="O103">
        <v>35</v>
      </c>
      <c r="U103">
        <f t="shared" si="0"/>
        <v>1966</v>
      </c>
      <c r="V103" s="4">
        <v>47.511000000000003</v>
      </c>
      <c r="W103">
        <v>42</v>
      </c>
      <c r="X103">
        <v>0.14099999999999999</v>
      </c>
      <c r="Y103">
        <v>449.03300000000002</v>
      </c>
      <c r="Z103">
        <v>194.511</v>
      </c>
      <c r="AJ103" s="4">
        <v>1759</v>
      </c>
      <c r="AK103" s="10">
        <v>3.7</v>
      </c>
      <c r="AT103" s="4">
        <v>1759</v>
      </c>
      <c r="AU103" s="10">
        <v>71.92</v>
      </c>
      <c r="BD103" s="13">
        <v>1151</v>
      </c>
      <c r="BE103" s="14">
        <v>-1.79</v>
      </c>
      <c r="BF103" s="14" t="s">
        <v>60</v>
      </c>
    </row>
    <row r="104" spans="1:58" x14ac:dyDescent="0.25">
      <c r="A104" s="4">
        <v>-399</v>
      </c>
      <c r="E104">
        <v>1.07</v>
      </c>
      <c r="G104">
        <v>0.34200000000000003</v>
      </c>
      <c r="H104">
        <v>0.91400000000000003</v>
      </c>
      <c r="J104" s="4">
        <v>1900</v>
      </c>
      <c r="K104">
        <v>66.400000000000006</v>
      </c>
      <c r="L104">
        <v>1900</v>
      </c>
      <c r="M104">
        <v>68.7</v>
      </c>
      <c r="U104">
        <f t="shared" si="0"/>
        <v>1965</v>
      </c>
      <c r="V104" s="4">
        <v>47.725999999999999</v>
      </c>
      <c r="W104">
        <v>43</v>
      </c>
      <c r="X104">
        <v>0.215</v>
      </c>
      <c r="Y104">
        <v>478.685</v>
      </c>
      <c r="Z104">
        <v>214.036</v>
      </c>
      <c r="AJ104" s="4">
        <v>1760</v>
      </c>
      <c r="AK104" s="10">
        <v>2.08</v>
      </c>
      <c r="AT104" s="4">
        <v>1760</v>
      </c>
      <c r="AU104" s="10">
        <v>69.569999999999993</v>
      </c>
      <c r="BD104" s="13">
        <v>1152</v>
      </c>
      <c r="BE104" s="14">
        <v>-1.1000000000000001</v>
      </c>
      <c r="BF104" s="14" t="s">
        <v>60</v>
      </c>
    </row>
    <row r="105" spans="1:58" x14ac:dyDescent="0.25">
      <c r="A105" s="4">
        <v>-398</v>
      </c>
      <c r="B105">
        <v>159.11000000000001</v>
      </c>
      <c r="C105">
        <v>120.42</v>
      </c>
      <c r="D105">
        <v>197.81</v>
      </c>
      <c r="E105">
        <v>0.186</v>
      </c>
      <c r="G105">
        <v>-0.54100000000000004</v>
      </c>
      <c r="H105">
        <v>-0.496</v>
      </c>
      <c r="J105" s="4">
        <v>1899</v>
      </c>
      <c r="K105">
        <v>98.9</v>
      </c>
      <c r="L105">
        <v>1899</v>
      </c>
      <c r="M105">
        <v>70.099999999999994</v>
      </c>
      <c r="U105">
        <f t="shared" si="0"/>
        <v>1964</v>
      </c>
      <c r="V105" s="4">
        <v>47.854999999999997</v>
      </c>
      <c r="W105">
        <v>44</v>
      </c>
      <c r="X105">
        <v>0.129</v>
      </c>
      <c r="Y105">
        <v>444.33199999999999</v>
      </c>
      <c r="Z105">
        <v>191.41499999999999</v>
      </c>
      <c r="AJ105" s="4">
        <v>1761</v>
      </c>
      <c r="AK105" s="10">
        <v>4.2300000000000004</v>
      </c>
      <c r="AT105" s="4">
        <v>1761</v>
      </c>
      <c r="AU105" s="10">
        <v>28.87</v>
      </c>
      <c r="BD105" s="13">
        <v>1153</v>
      </c>
      <c r="BE105" s="14">
        <v>0.25</v>
      </c>
      <c r="BF105" s="14" t="s">
        <v>60</v>
      </c>
    </row>
    <row r="106" spans="1:58" x14ac:dyDescent="0.25">
      <c r="A106" s="4">
        <v>-397</v>
      </c>
      <c r="B106">
        <v>209.11</v>
      </c>
      <c r="C106">
        <v>170.41</v>
      </c>
      <c r="D106">
        <v>247.81</v>
      </c>
      <c r="E106">
        <v>-1.2230000000000001</v>
      </c>
      <c r="G106">
        <v>-1.95</v>
      </c>
      <c r="H106">
        <v>2.5999999999999999E-2</v>
      </c>
      <c r="J106" s="4">
        <v>1898</v>
      </c>
      <c r="K106">
        <v>87.6</v>
      </c>
      <c r="L106">
        <v>1898</v>
      </c>
      <c r="M106">
        <v>70.599999999999994</v>
      </c>
      <c r="U106">
        <f t="shared" si="0"/>
        <v>1963</v>
      </c>
      <c r="V106" s="4">
        <v>47.999000000000002</v>
      </c>
      <c r="W106">
        <v>45</v>
      </c>
      <c r="X106">
        <v>0.38</v>
      </c>
      <c r="Y106">
        <v>545.18100000000004</v>
      </c>
      <c r="Z106">
        <v>257.822</v>
      </c>
      <c r="AJ106" s="4">
        <v>1762</v>
      </c>
      <c r="AK106" s="10">
        <v>1.82</v>
      </c>
      <c r="AT106" s="4">
        <v>1762</v>
      </c>
      <c r="AU106" s="10">
        <v>93.91</v>
      </c>
      <c r="BD106" s="13">
        <v>1154</v>
      </c>
      <c r="BE106" s="14">
        <v>-0.66</v>
      </c>
      <c r="BF106" s="14" t="s">
        <v>60</v>
      </c>
    </row>
    <row r="107" spans="1:58" x14ac:dyDescent="0.25">
      <c r="A107" s="4">
        <v>-396</v>
      </c>
      <c r="B107">
        <v>159.85</v>
      </c>
      <c r="C107">
        <v>121.15</v>
      </c>
      <c r="D107">
        <v>198.55</v>
      </c>
      <c r="E107">
        <v>-0.70199999999999996</v>
      </c>
      <c r="G107">
        <v>-1.429</v>
      </c>
      <c r="H107">
        <v>0.32300000000000001</v>
      </c>
      <c r="J107" s="4">
        <v>1897</v>
      </c>
      <c r="K107">
        <v>104.5</v>
      </c>
      <c r="L107">
        <v>1897</v>
      </c>
      <c r="M107">
        <v>53.2</v>
      </c>
      <c r="U107">
        <f t="shared" si="0"/>
        <v>1962</v>
      </c>
      <c r="V107" s="4">
        <v>48.540999999999997</v>
      </c>
      <c r="W107">
        <v>46</v>
      </c>
      <c r="X107">
        <v>0.16200000000000001</v>
      </c>
      <c r="Y107">
        <v>457.22899999999998</v>
      </c>
      <c r="Z107">
        <v>199.90799999999999</v>
      </c>
      <c r="AJ107" s="4">
        <v>1763</v>
      </c>
      <c r="AK107" s="10">
        <v>5.42</v>
      </c>
      <c r="AT107" s="4">
        <v>1763</v>
      </c>
      <c r="AU107" s="10">
        <v>14.39</v>
      </c>
      <c r="BD107" s="13">
        <v>1155</v>
      </c>
      <c r="BE107" s="14">
        <v>-0.01</v>
      </c>
      <c r="BF107" s="14" t="s">
        <v>60</v>
      </c>
    </row>
    <row r="108" spans="1:58" x14ac:dyDescent="0.25">
      <c r="A108" s="4">
        <v>-395</v>
      </c>
      <c r="B108">
        <v>197.24</v>
      </c>
      <c r="C108">
        <v>158.54</v>
      </c>
      <c r="D108">
        <v>235.93</v>
      </c>
      <c r="E108">
        <v>-0.40400000000000003</v>
      </c>
      <c r="G108">
        <v>-1.131</v>
      </c>
      <c r="H108">
        <v>0.64600000000000002</v>
      </c>
      <c r="J108" s="4">
        <v>1896</v>
      </c>
      <c r="K108">
        <v>63.6</v>
      </c>
      <c r="L108">
        <v>1896</v>
      </c>
      <c r="M108">
        <v>58.2</v>
      </c>
      <c r="U108">
        <f t="shared" si="0"/>
        <v>1961</v>
      </c>
      <c r="V108" s="4">
        <v>48.652000000000001</v>
      </c>
      <c r="W108">
        <v>47</v>
      </c>
      <c r="X108">
        <v>0.111</v>
      </c>
      <c r="Y108">
        <v>436.899</v>
      </c>
      <c r="Z108">
        <v>186.52099999999999</v>
      </c>
      <c r="AJ108" s="4">
        <v>1764</v>
      </c>
      <c r="AK108" s="10">
        <v>4.88</v>
      </c>
      <c r="AT108" s="4">
        <v>1764</v>
      </c>
      <c r="AU108" s="10">
        <v>140.56</v>
      </c>
      <c r="BD108" s="13">
        <v>1156</v>
      </c>
      <c r="BE108" s="14">
        <v>-0.08</v>
      </c>
      <c r="BF108" s="14" t="s">
        <v>60</v>
      </c>
    </row>
    <row r="109" spans="1:58" x14ac:dyDescent="0.25">
      <c r="A109" s="4">
        <v>-394</v>
      </c>
      <c r="B109">
        <v>130.52000000000001</v>
      </c>
      <c r="C109">
        <v>91.83</v>
      </c>
      <c r="D109">
        <v>169.22</v>
      </c>
      <c r="E109">
        <v>-8.2000000000000003E-2</v>
      </c>
      <c r="G109">
        <v>-0.80900000000000005</v>
      </c>
      <c r="H109">
        <v>-0.11799999999999999</v>
      </c>
      <c r="J109" s="4">
        <v>1895</v>
      </c>
      <c r="K109">
        <v>84.8</v>
      </c>
      <c r="L109">
        <v>1895</v>
      </c>
      <c r="M109">
        <v>45.1</v>
      </c>
      <c r="U109">
        <f t="shared" si="0"/>
        <v>1960</v>
      </c>
      <c r="V109" s="4">
        <v>48.801000000000002</v>
      </c>
      <c r="W109">
        <v>48</v>
      </c>
      <c r="X109">
        <v>0.15</v>
      </c>
      <c r="Y109">
        <v>452.44799999999998</v>
      </c>
      <c r="Z109">
        <v>196.76</v>
      </c>
      <c r="AJ109" s="4">
        <v>1765</v>
      </c>
      <c r="AK109" s="10">
        <v>-0.4</v>
      </c>
      <c r="AT109" s="4">
        <v>1765</v>
      </c>
      <c r="AU109" s="10">
        <v>53.62</v>
      </c>
      <c r="BD109" s="13">
        <v>1157</v>
      </c>
      <c r="BE109" s="14">
        <v>-0.02</v>
      </c>
      <c r="BF109" s="14" t="s">
        <v>60</v>
      </c>
    </row>
    <row r="110" spans="1:58" x14ac:dyDescent="0.25">
      <c r="A110" s="4">
        <v>-393</v>
      </c>
      <c r="B110">
        <v>124.51</v>
      </c>
      <c r="C110">
        <v>85.82</v>
      </c>
      <c r="D110">
        <v>163.21</v>
      </c>
      <c r="E110">
        <v>-0.84599999999999997</v>
      </c>
      <c r="G110">
        <v>-1.573</v>
      </c>
      <c r="H110">
        <v>0.14499999999999999</v>
      </c>
      <c r="J110" s="4">
        <v>1894</v>
      </c>
      <c r="K110">
        <v>70.599999999999994</v>
      </c>
      <c r="L110">
        <v>1894</v>
      </c>
      <c r="M110">
        <v>45.2</v>
      </c>
      <c r="U110">
        <f t="shared" si="0"/>
        <v>1959</v>
      </c>
      <c r="V110" s="4">
        <v>49.182000000000002</v>
      </c>
      <c r="W110">
        <v>49</v>
      </c>
      <c r="X110">
        <v>0.38</v>
      </c>
      <c r="Y110">
        <v>545.18100000000004</v>
      </c>
      <c r="Z110">
        <v>257.822</v>
      </c>
      <c r="AJ110" s="4">
        <v>1766</v>
      </c>
      <c r="AK110" s="10">
        <v>0.43</v>
      </c>
      <c r="AT110" s="4">
        <v>1766</v>
      </c>
      <c r="AU110" s="10">
        <v>21.8</v>
      </c>
      <c r="BD110" s="13">
        <v>1158</v>
      </c>
      <c r="BE110" s="14">
        <v>-0.28000000000000003</v>
      </c>
      <c r="BF110" s="14" t="s">
        <v>60</v>
      </c>
    </row>
    <row r="111" spans="1:58" x14ac:dyDescent="0.25">
      <c r="A111" s="4">
        <v>-392</v>
      </c>
      <c r="B111">
        <v>168.21</v>
      </c>
      <c r="C111">
        <v>129.51</v>
      </c>
      <c r="D111">
        <v>206.9</v>
      </c>
      <c r="E111">
        <v>-0.58299999999999996</v>
      </c>
      <c r="G111">
        <v>-1.31</v>
      </c>
      <c r="H111">
        <v>0.373</v>
      </c>
      <c r="J111" s="4">
        <v>1893</v>
      </c>
      <c r="K111">
        <v>96.1</v>
      </c>
      <c r="L111">
        <v>1893</v>
      </c>
      <c r="M111">
        <v>49.2</v>
      </c>
      <c r="U111">
        <f t="shared" si="0"/>
        <v>1958</v>
      </c>
      <c r="V111" s="4">
        <v>49.475000000000001</v>
      </c>
      <c r="W111">
        <v>50</v>
      </c>
      <c r="X111">
        <v>0.29399999999999998</v>
      </c>
      <c r="Y111">
        <v>510.30599999999998</v>
      </c>
      <c r="Z111">
        <v>234.858</v>
      </c>
      <c r="AJ111" s="4">
        <v>1767</v>
      </c>
      <c r="AK111" s="10">
        <v>5.78</v>
      </c>
      <c r="AT111" s="4">
        <v>1767</v>
      </c>
      <c r="AU111" s="10">
        <v>91.82</v>
      </c>
      <c r="BD111" s="13">
        <v>1159</v>
      </c>
      <c r="BE111" s="14">
        <v>0.54</v>
      </c>
      <c r="BF111" s="14" t="s">
        <v>60</v>
      </c>
    </row>
    <row r="112" spans="1:58" x14ac:dyDescent="0.25">
      <c r="A112" s="4">
        <v>-391</v>
      </c>
      <c r="B112">
        <v>156.33000000000001</v>
      </c>
      <c r="C112">
        <v>117.63</v>
      </c>
      <c r="D112">
        <v>195.03</v>
      </c>
      <c r="E112">
        <v>-0.35399999999999998</v>
      </c>
      <c r="G112">
        <v>-1.0820000000000001</v>
      </c>
      <c r="H112">
        <v>1.6579999999999999</v>
      </c>
      <c r="J112" s="4">
        <v>1892</v>
      </c>
      <c r="K112">
        <v>56.6</v>
      </c>
      <c r="L112">
        <v>1892</v>
      </c>
      <c r="M112">
        <v>60.3</v>
      </c>
      <c r="U112">
        <f t="shared" si="0"/>
        <v>1957</v>
      </c>
      <c r="V112" s="4">
        <v>49.787999999999997</v>
      </c>
      <c r="W112">
        <v>51</v>
      </c>
      <c r="X112">
        <v>0.313</v>
      </c>
      <c r="Y112">
        <v>518.02</v>
      </c>
      <c r="Z112">
        <v>239.93700000000001</v>
      </c>
      <c r="AJ112" s="4">
        <v>1768</v>
      </c>
      <c r="AK112" s="10">
        <v>3.29</v>
      </c>
      <c r="AT112" s="4">
        <v>1768</v>
      </c>
      <c r="AU112" s="10">
        <v>45.33</v>
      </c>
      <c r="BD112" s="13">
        <v>1160</v>
      </c>
      <c r="BE112" s="14">
        <v>0.95</v>
      </c>
      <c r="BF112" s="14" t="s">
        <v>60</v>
      </c>
    </row>
    <row r="113" spans="1:58" x14ac:dyDescent="0.25">
      <c r="A113" s="4">
        <v>-390</v>
      </c>
      <c r="B113">
        <v>186.53</v>
      </c>
      <c r="C113">
        <v>147.83000000000001</v>
      </c>
      <c r="D113">
        <v>225.23</v>
      </c>
      <c r="E113">
        <v>0.93100000000000005</v>
      </c>
      <c r="G113">
        <v>0.20399999999999999</v>
      </c>
      <c r="H113">
        <v>1.226</v>
      </c>
      <c r="J113" s="4">
        <v>1891</v>
      </c>
      <c r="K113">
        <v>51</v>
      </c>
      <c r="L113">
        <v>1891</v>
      </c>
      <c r="M113">
        <v>54.2</v>
      </c>
      <c r="U113">
        <f t="shared" si="0"/>
        <v>1956</v>
      </c>
      <c r="V113" s="4">
        <v>50.241</v>
      </c>
      <c r="W113">
        <v>52</v>
      </c>
      <c r="X113">
        <v>0.45200000000000001</v>
      </c>
      <c r="Y113">
        <v>574.11</v>
      </c>
      <c r="Z113">
        <v>276.87099999999998</v>
      </c>
      <c r="AJ113" s="4">
        <v>1769</v>
      </c>
      <c r="AK113" s="10">
        <v>2.74</v>
      </c>
      <c r="AT113" s="4">
        <v>1769</v>
      </c>
      <c r="AU113" s="10">
        <v>47.06</v>
      </c>
      <c r="BD113" s="13">
        <v>1161</v>
      </c>
      <c r="BE113" s="14">
        <v>0.81</v>
      </c>
      <c r="BF113" s="14" t="s">
        <v>60</v>
      </c>
    </row>
    <row r="114" spans="1:58" x14ac:dyDescent="0.25">
      <c r="A114" s="4">
        <v>-389</v>
      </c>
      <c r="B114">
        <v>143.57</v>
      </c>
      <c r="C114">
        <v>104.88</v>
      </c>
      <c r="D114">
        <v>182.27</v>
      </c>
      <c r="E114">
        <v>0.499</v>
      </c>
      <c r="G114">
        <v>-0.22800000000000001</v>
      </c>
      <c r="H114">
        <v>1.4450000000000001</v>
      </c>
      <c r="J114" s="4">
        <v>1890</v>
      </c>
      <c r="K114">
        <v>53.7</v>
      </c>
      <c r="L114">
        <v>1890</v>
      </c>
      <c r="M114">
        <v>51.2</v>
      </c>
      <c r="U114">
        <f t="shared" si="0"/>
        <v>1955</v>
      </c>
      <c r="V114" s="4">
        <v>50.722000000000001</v>
      </c>
      <c r="W114">
        <v>53</v>
      </c>
      <c r="X114">
        <v>0.221</v>
      </c>
      <c r="Y114">
        <v>481.29599999999999</v>
      </c>
      <c r="Z114">
        <v>215.756</v>
      </c>
      <c r="AJ114" s="4">
        <v>1770</v>
      </c>
      <c r="AK114" s="10">
        <v>1.54</v>
      </c>
      <c r="AT114" s="4">
        <v>1770</v>
      </c>
      <c r="AU114" s="10">
        <v>62.41</v>
      </c>
      <c r="BD114" s="13">
        <v>1162</v>
      </c>
      <c r="BE114" s="14">
        <v>0.39</v>
      </c>
      <c r="BF114" s="14" t="s">
        <v>60</v>
      </c>
    </row>
    <row r="115" spans="1:58" x14ac:dyDescent="0.25">
      <c r="A115" s="4">
        <v>-388</v>
      </c>
      <c r="B115">
        <v>211.16</v>
      </c>
      <c r="C115">
        <v>172.47</v>
      </c>
      <c r="D115">
        <v>249.86</v>
      </c>
      <c r="E115">
        <v>0.71699999999999997</v>
      </c>
      <c r="G115">
        <v>-0.01</v>
      </c>
      <c r="H115">
        <v>1.708</v>
      </c>
      <c r="J115" s="4">
        <v>1889</v>
      </c>
      <c r="K115">
        <v>48</v>
      </c>
      <c r="L115">
        <v>1889</v>
      </c>
      <c r="M115">
        <v>36.6</v>
      </c>
      <c r="U115">
        <f t="shared" si="0"/>
        <v>1954</v>
      </c>
      <c r="V115" s="4">
        <v>51.265999999999998</v>
      </c>
      <c r="W115">
        <v>54</v>
      </c>
      <c r="X115">
        <v>0.32300000000000001</v>
      </c>
      <c r="Y115">
        <v>521.91700000000003</v>
      </c>
      <c r="Z115">
        <v>242.50399999999999</v>
      </c>
      <c r="AJ115" s="4">
        <v>1771</v>
      </c>
      <c r="AK115" s="10">
        <v>1.48</v>
      </c>
      <c r="AT115" s="4">
        <v>1771</v>
      </c>
      <c r="AU115" s="10">
        <v>82.23</v>
      </c>
      <c r="BD115" s="13">
        <v>1163</v>
      </c>
      <c r="BE115" s="14">
        <v>-0.78</v>
      </c>
      <c r="BF115" s="14" t="s">
        <v>60</v>
      </c>
    </row>
    <row r="116" spans="1:58" x14ac:dyDescent="0.25">
      <c r="A116" s="4">
        <v>-387</v>
      </c>
      <c r="B116">
        <v>162.49</v>
      </c>
      <c r="C116">
        <v>123.79</v>
      </c>
      <c r="D116">
        <v>201.18</v>
      </c>
      <c r="E116">
        <v>0.98</v>
      </c>
      <c r="G116">
        <v>0.253</v>
      </c>
      <c r="H116">
        <v>0.7</v>
      </c>
      <c r="J116" s="4">
        <v>1888</v>
      </c>
      <c r="K116">
        <v>67.900000000000006</v>
      </c>
      <c r="L116">
        <v>1888</v>
      </c>
      <c r="M116">
        <v>41</v>
      </c>
      <c r="U116">
        <f t="shared" si="0"/>
        <v>1953</v>
      </c>
      <c r="V116" s="4">
        <v>51.558999999999997</v>
      </c>
      <c r="W116">
        <v>55</v>
      </c>
      <c r="X116">
        <v>0.29399999999999998</v>
      </c>
      <c r="Y116">
        <v>510.30599999999998</v>
      </c>
      <c r="Z116">
        <v>234.858</v>
      </c>
      <c r="AJ116" s="4">
        <v>1772</v>
      </c>
      <c r="AK116" s="10">
        <v>4.9000000000000004</v>
      </c>
      <c r="AT116" s="4">
        <v>1772</v>
      </c>
      <c r="AU116" s="10">
        <v>90.61</v>
      </c>
      <c r="BD116" s="13">
        <v>1164</v>
      </c>
      <c r="BE116" s="14">
        <v>-0.1</v>
      </c>
      <c r="BF116" s="14" t="s">
        <v>60</v>
      </c>
    </row>
    <row r="117" spans="1:58" x14ac:dyDescent="0.25">
      <c r="A117" s="4">
        <v>-386</v>
      </c>
      <c r="B117">
        <v>217.69</v>
      </c>
      <c r="C117">
        <v>178.99</v>
      </c>
      <c r="D117">
        <v>256.39</v>
      </c>
      <c r="E117">
        <v>-2.7E-2</v>
      </c>
      <c r="G117">
        <v>-0.754</v>
      </c>
      <c r="H117">
        <v>0.79</v>
      </c>
      <c r="J117" s="4">
        <v>1887</v>
      </c>
      <c r="K117">
        <v>73.5</v>
      </c>
      <c r="L117">
        <v>1887</v>
      </c>
      <c r="M117">
        <v>52.5</v>
      </c>
      <c r="U117">
        <f t="shared" si="0"/>
        <v>1952</v>
      </c>
      <c r="V117" s="4">
        <v>51.914999999999999</v>
      </c>
      <c r="W117">
        <v>56</v>
      </c>
      <c r="X117">
        <v>0.35599999999999998</v>
      </c>
      <c r="Y117">
        <v>535.37699999999995</v>
      </c>
      <c r="Z117">
        <v>251.36699999999999</v>
      </c>
      <c r="AJ117" s="4">
        <v>1773</v>
      </c>
      <c r="AK117" s="10">
        <v>0.26</v>
      </c>
      <c r="AT117" s="4">
        <v>1773</v>
      </c>
      <c r="AU117" s="10">
        <v>97.66</v>
      </c>
      <c r="BD117" s="13">
        <v>1165</v>
      </c>
      <c r="BE117" s="14">
        <v>0.62</v>
      </c>
      <c r="BF117" s="14" t="s">
        <v>60</v>
      </c>
    </row>
    <row r="118" spans="1:58" x14ac:dyDescent="0.25">
      <c r="A118" s="4">
        <v>-385</v>
      </c>
      <c r="B118">
        <v>291.14999999999998</v>
      </c>
      <c r="C118">
        <v>252.45</v>
      </c>
      <c r="D118">
        <v>329.84</v>
      </c>
      <c r="E118">
        <v>6.2E-2</v>
      </c>
      <c r="G118">
        <v>-0.66500000000000004</v>
      </c>
      <c r="H118">
        <v>0.67600000000000005</v>
      </c>
      <c r="J118" s="4">
        <v>1886</v>
      </c>
      <c r="K118">
        <v>56.6</v>
      </c>
      <c r="L118">
        <v>1886</v>
      </c>
      <c r="M118">
        <v>59.2</v>
      </c>
      <c r="U118">
        <f t="shared" si="0"/>
        <v>1951</v>
      </c>
      <c r="V118" s="4">
        <v>52.19</v>
      </c>
      <c r="W118">
        <v>57</v>
      </c>
      <c r="X118">
        <v>0.27400000000000002</v>
      </c>
      <c r="Y118">
        <v>502.55099999999999</v>
      </c>
      <c r="Z118">
        <v>229.75200000000001</v>
      </c>
      <c r="AJ118" s="4">
        <v>1774</v>
      </c>
      <c r="AK118" s="10">
        <v>3.37</v>
      </c>
      <c r="AT118" s="4">
        <v>1774</v>
      </c>
      <c r="AU118" s="10">
        <v>92.2</v>
      </c>
      <c r="BD118" s="13">
        <v>1166</v>
      </c>
      <c r="BE118" s="14">
        <v>0.22</v>
      </c>
      <c r="BF118" s="14" t="s">
        <v>60</v>
      </c>
    </row>
    <row r="119" spans="1:58" x14ac:dyDescent="0.25">
      <c r="A119" s="4">
        <v>-384</v>
      </c>
      <c r="B119">
        <v>290.27</v>
      </c>
      <c r="C119">
        <v>251.57</v>
      </c>
      <c r="D119">
        <v>328.96</v>
      </c>
      <c r="E119">
        <v>-5.1999999999999998E-2</v>
      </c>
      <c r="G119">
        <v>-0.77900000000000003</v>
      </c>
      <c r="H119">
        <v>0.09</v>
      </c>
      <c r="J119" s="4">
        <v>1885</v>
      </c>
      <c r="K119">
        <v>53.7</v>
      </c>
      <c r="L119">
        <v>1885</v>
      </c>
      <c r="M119">
        <v>61.5</v>
      </c>
      <c r="U119">
        <f t="shared" si="0"/>
        <v>1950</v>
      </c>
      <c r="V119" s="4">
        <v>52.381999999999998</v>
      </c>
      <c r="W119">
        <v>58</v>
      </c>
      <c r="X119">
        <v>0.25</v>
      </c>
      <c r="Y119">
        <v>492.90800000000002</v>
      </c>
      <c r="Z119">
        <v>223.40199999999999</v>
      </c>
      <c r="AJ119" s="4">
        <v>1775</v>
      </c>
      <c r="AK119" s="10">
        <v>5.51</v>
      </c>
      <c r="AT119" s="4">
        <v>1775</v>
      </c>
      <c r="AU119" s="10">
        <v>65.23</v>
      </c>
      <c r="BD119" s="13">
        <v>1167</v>
      </c>
      <c r="BE119" s="14">
        <v>-0.26</v>
      </c>
      <c r="BF119" s="14" t="s">
        <v>60</v>
      </c>
    </row>
    <row r="120" spans="1:58" x14ac:dyDescent="0.25">
      <c r="A120" s="4">
        <v>-383</v>
      </c>
      <c r="B120">
        <v>189.76</v>
      </c>
      <c r="C120">
        <v>151.06</v>
      </c>
      <c r="D120">
        <v>228.46</v>
      </c>
      <c r="E120">
        <v>-0.63700000000000001</v>
      </c>
      <c r="G120">
        <v>-1.365</v>
      </c>
      <c r="H120">
        <v>0.42699999999999999</v>
      </c>
      <c r="J120" s="4">
        <v>1884</v>
      </c>
      <c r="K120">
        <v>65.3</v>
      </c>
      <c r="L120">
        <v>1884</v>
      </c>
      <c r="M120">
        <v>51.8</v>
      </c>
      <c r="U120">
        <f t="shared" si="0"/>
        <v>1949</v>
      </c>
      <c r="V120" s="4">
        <v>52.844999999999999</v>
      </c>
      <c r="W120">
        <v>59</v>
      </c>
      <c r="X120">
        <v>0.255</v>
      </c>
      <c r="Y120">
        <v>494.83699999999999</v>
      </c>
      <c r="Z120">
        <v>224.672</v>
      </c>
      <c r="AJ120" s="4">
        <v>1776</v>
      </c>
      <c r="AK120" s="10">
        <v>4.17</v>
      </c>
      <c r="AT120" s="4">
        <v>1776</v>
      </c>
      <c r="AU120" s="10">
        <v>49.83</v>
      </c>
      <c r="BD120" s="13">
        <v>1168</v>
      </c>
      <c r="BE120" s="14">
        <v>7.0000000000000007E-2</v>
      </c>
      <c r="BF120" s="14" t="s">
        <v>60</v>
      </c>
    </row>
    <row r="121" spans="1:58" x14ac:dyDescent="0.25">
      <c r="A121" s="4">
        <v>-382</v>
      </c>
      <c r="B121">
        <v>212.56</v>
      </c>
      <c r="C121">
        <v>173.86</v>
      </c>
      <c r="D121">
        <v>251.26</v>
      </c>
      <c r="E121">
        <v>-0.3</v>
      </c>
      <c r="G121">
        <v>-1.0269999999999999</v>
      </c>
      <c r="H121">
        <v>-0.193</v>
      </c>
      <c r="J121" s="4">
        <v>1883</v>
      </c>
      <c r="K121">
        <v>46.9</v>
      </c>
      <c r="L121">
        <v>1883</v>
      </c>
      <c r="M121">
        <v>40.700000000000003</v>
      </c>
      <c r="U121">
        <f t="shared" si="0"/>
        <v>1948</v>
      </c>
      <c r="V121" s="4">
        <v>53.374000000000002</v>
      </c>
      <c r="W121">
        <v>60</v>
      </c>
      <c r="X121">
        <v>0.27400000000000002</v>
      </c>
      <c r="Y121">
        <v>502.55099999999999</v>
      </c>
      <c r="Z121">
        <v>229.75200000000001</v>
      </c>
      <c r="AJ121" s="4">
        <v>1777</v>
      </c>
      <c r="AK121" s="10">
        <v>0.74</v>
      </c>
      <c r="AT121" s="4">
        <v>1777</v>
      </c>
      <c r="AU121" s="10">
        <v>58.39</v>
      </c>
      <c r="BD121" s="13">
        <v>1169</v>
      </c>
      <c r="BE121" s="14">
        <v>-0.11</v>
      </c>
      <c r="BF121" s="14" t="s">
        <v>60</v>
      </c>
    </row>
    <row r="122" spans="1:58" x14ac:dyDescent="0.25">
      <c r="A122" s="4">
        <v>-381</v>
      </c>
      <c r="B122">
        <v>217.34</v>
      </c>
      <c r="C122">
        <v>178.64</v>
      </c>
      <c r="D122">
        <v>256.04000000000002</v>
      </c>
      <c r="E122">
        <v>-0.92</v>
      </c>
      <c r="G122">
        <v>-1.6479999999999999</v>
      </c>
      <c r="H122">
        <v>1.0680000000000001</v>
      </c>
      <c r="J122" s="4">
        <v>1882</v>
      </c>
      <c r="K122">
        <v>41.8</v>
      </c>
      <c r="L122">
        <v>1882</v>
      </c>
      <c r="M122">
        <v>37.5</v>
      </c>
      <c r="U122">
        <f t="shared" si="0"/>
        <v>1947</v>
      </c>
      <c r="V122" s="4">
        <v>53.570999999999998</v>
      </c>
      <c r="W122">
        <v>61</v>
      </c>
      <c r="X122">
        <v>0.28899999999999998</v>
      </c>
      <c r="Y122">
        <v>508.37700000000001</v>
      </c>
      <c r="Z122">
        <v>233.58799999999999</v>
      </c>
      <c r="AJ122" s="4">
        <v>1778</v>
      </c>
      <c r="AK122" s="10">
        <v>1.02</v>
      </c>
      <c r="AT122" s="4">
        <v>1778</v>
      </c>
      <c r="AU122" s="10">
        <v>64.44</v>
      </c>
      <c r="BD122" s="13">
        <v>1170</v>
      </c>
      <c r="BE122" s="14">
        <v>0.53</v>
      </c>
      <c r="BF122" s="14" t="s">
        <v>60</v>
      </c>
    </row>
    <row r="123" spans="1:58" x14ac:dyDescent="0.25">
      <c r="A123" s="4">
        <v>-380</v>
      </c>
      <c r="B123">
        <v>236.58</v>
      </c>
      <c r="C123">
        <v>197.88</v>
      </c>
      <c r="D123">
        <v>275.27999999999997</v>
      </c>
      <c r="E123">
        <v>0.34</v>
      </c>
      <c r="G123">
        <v>-0.38700000000000001</v>
      </c>
      <c r="H123">
        <v>1.792</v>
      </c>
      <c r="J123" s="4">
        <v>1881</v>
      </c>
      <c r="K123">
        <v>62.6</v>
      </c>
      <c r="L123">
        <v>1881</v>
      </c>
      <c r="M123">
        <v>43.2</v>
      </c>
      <c r="U123">
        <f t="shared" si="0"/>
        <v>1946</v>
      </c>
      <c r="V123" s="4">
        <v>54.024000000000001</v>
      </c>
      <c r="W123">
        <v>62</v>
      </c>
      <c r="X123">
        <v>0.16400000000000001</v>
      </c>
      <c r="Y123">
        <v>458.19299999999998</v>
      </c>
      <c r="Z123">
        <v>200.54300000000001</v>
      </c>
      <c r="AJ123" s="4">
        <v>1779</v>
      </c>
      <c r="AK123" s="10">
        <v>4</v>
      </c>
      <c r="AT123" s="4">
        <v>1779</v>
      </c>
      <c r="AU123" s="10">
        <v>12.26</v>
      </c>
      <c r="BD123" s="13">
        <v>1171</v>
      </c>
      <c r="BE123" s="14">
        <v>-0.68</v>
      </c>
      <c r="BF123" s="14" t="s">
        <v>60</v>
      </c>
    </row>
    <row r="124" spans="1:58" x14ac:dyDescent="0.25">
      <c r="A124" s="4">
        <v>-379</v>
      </c>
      <c r="B124">
        <v>290.37</v>
      </c>
      <c r="C124">
        <v>251.67</v>
      </c>
      <c r="D124">
        <v>329.06</v>
      </c>
      <c r="E124">
        <v>1.0649999999999999</v>
      </c>
      <c r="G124">
        <v>0.33800000000000002</v>
      </c>
      <c r="H124">
        <v>2.0750000000000002</v>
      </c>
      <c r="J124" s="4">
        <v>1880</v>
      </c>
      <c r="K124">
        <v>88.7</v>
      </c>
      <c r="L124">
        <v>1880</v>
      </c>
      <c r="M124">
        <v>31.2</v>
      </c>
      <c r="U124">
        <f t="shared" si="0"/>
        <v>1945</v>
      </c>
      <c r="V124" s="4">
        <v>54.188000000000002</v>
      </c>
      <c r="W124">
        <v>63</v>
      </c>
      <c r="X124">
        <v>0.122</v>
      </c>
      <c r="Y124">
        <v>441.358</v>
      </c>
      <c r="Z124">
        <v>189.458</v>
      </c>
      <c r="AJ124" s="4">
        <v>1780</v>
      </c>
      <c r="AK124" s="10">
        <v>0.24</v>
      </c>
      <c r="AT124" s="4">
        <v>1780</v>
      </c>
      <c r="AU124" s="10">
        <v>66.540000000000006</v>
      </c>
      <c r="BD124" s="13">
        <v>1172</v>
      </c>
      <c r="BE124" s="14">
        <v>-0.85</v>
      </c>
      <c r="BF124" s="14" t="s">
        <v>60</v>
      </c>
    </row>
    <row r="125" spans="1:58" x14ac:dyDescent="0.25">
      <c r="A125" s="4">
        <v>-378</v>
      </c>
      <c r="B125">
        <v>295.12</v>
      </c>
      <c r="C125">
        <v>256.42</v>
      </c>
      <c r="D125">
        <v>333.81</v>
      </c>
      <c r="E125">
        <v>1.3480000000000001</v>
      </c>
      <c r="G125">
        <v>0.62</v>
      </c>
      <c r="H125">
        <v>1.2210000000000001</v>
      </c>
      <c r="J125" s="4">
        <v>1879</v>
      </c>
      <c r="K125">
        <v>80.900000000000006</v>
      </c>
      <c r="L125">
        <v>1879</v>
      </c>
      <c r="M125">
        <v>41.8</v>
      </c>
      <c r="U125">
        <f t="shared" si="0"/>
        <v>1944</v>
      </c>
      <c r="V125" s="4">
        <v>54.438000000000002</v>
      </c>
      <c r="W125">
        <v>64</v>
      </c>
      <c r="X125">
        <v>0.129</v>
      </c>
      <c r="Y125">
        <v>444.01</v>
      </c>
      <c r="Z125">
        <v>191.20400000000001</v>
      </c>
      <c r="AJ125" s="4">
        <v>1781</v>
      </c>
      <c r="AK125" s="10">
        <v>3.98</v>
      </c>
      <c r="AT125" s="4">
        <v>1781</v>
      </c>
      <c r="AU125" s="10">
        <v>84.6</v>
      </c>
      <c r="BD125" s="13">
        <v>1173</v>
      </c>
      <c r="BE125" s="14">
        <v>-0.18</v>
      </c>
      <c r="BF125" s="14" t="s">
        <v>60</v>
      </c>
    </row>
    <row r="126" spans="1:58" x14ac:dyDescent="0.25">
      <c r="A126" s="4">
        <v>-377</v>
      </c>
      <c r="B126">
        <v>236.71</v>
      </c>
      <c r="C126">
        <v>198.01</v>
      </c>
      <c r="D126">
        <v>275.39999999999998</v>
      </c>
      <c r="E126">
        <v>0.49399999999999999</v>
      </c>
      <c r="G126">
        <v>-0.23300000000000001</v>
      </c>
      <c r="H126">
        <v>0.83399999999999996</v>
      </c>
      <c r="J126" s="4">
        <v>1878</v>
      </c>
      <c r="K126">
        <v>53</v>
      </c>
      <c r="L126">
        <v>1878</v>
      </c>
      <c r="M126">
        <v>47.3</v>
      </c>
      <c r="U126">
        <f t="shared" si="0"/>
        <v>1943</v>
      </c>
      <c r="V126" s="4">
        <v>54.621000000000002</v>
      </c>
      <c r="W126">
        <v>65</v>
      </c>
      <c r="X126">
        <v>0.183</v>
      </c>
      <c r="Y126">
        <v>465.74700000000001</v>
      </c>
      <c r="Z126">
        <v>205.517</v>
      </c>
      <c r="AJ126" s="4">
        <v>1782</v>
      </c>
      <c r="AK126" s="10">
        <v>-1.1200000000000001</v>
      </c>
      <c r="AT126" s="4">
        <v>1782</v>
      </c>
      <c r="AU126" s="10">
        <v>91.74</v>
      </c>
      <c r="BD126" s="13">
        <v>1174</v>
      </c>
      <c r="BE126" s="14">
        <v>-1.21</v>
      </c>
      <c r="BF126" s="14" t="s">
        <v>60</v>
      </c>
    </row>
    <row r="127" spans="1:58" x14ac:dyDescent="0.25">
      <c r="A127" s="4">
        <v>-376</v>
      </c>
      <c r="B127">
        <v>249.3</v>
      </c>
      <c r="C127">
        <v>210.6</v>
      </c>
      <c r="D127">
        <v>288</v>
      </c>
      <c r="E127">
        <v>0.107</v>
      </c>
      <c r="G127">
        <v>-0.62</v>
      </c>
      <c r="H127">
        <v>0.81499999999999995</v>
      </c>
      <c r="J127" s="4">
        <v>1877</v>
      </c>
      <c r="K127">
        <v>52</v>
      </c>
      <c r="L127">
        <v>1877</v>
      </c>
      <c r="M127">
        <v>40.200000000000003</v>
      </c>
      <c r="U127">
        <f t="shared" si="0"/>
        <v>1942</v>
      </c>
      <c r="V127" s="4">
        <v>54.758000000000003</v>
      </c>
      <c r="W127">
        <v>66</v>
      </c>
      <c r="X127">
        <v>0.13700000000000001</v>
      </c>
      <c r="Y127">
        <v>447.22500000000002</v>
      </c>
      <c r="Z127">
        <v>193.32</v>
      </c>
      <c r="AJ127" s="4">
        <v>1783</v>
      </c>
      <c r="AK127" s="10">
        <v>4.4800000000000004</v>
      </c>
      <c r="AT127" s="4">
        <v>1783</v>
      </c>
      <c r="AU127" s="10">
        <v>124.2</v>
      </c>
      <c r="BD127" s="13">
        <v>1175</v>
      </c>
      <c r="BE127" s="14">
        <v>-0.18</v>
      </c>
      <c r="BF127" s="14" t="s">
        <v>60</v>
      </c>
    </row>
    <row r="128" spans="1:58" x14ac:dyDescent="0.25">
      <c r="A128" s="4">
        <v>-375</v>
      </c>
      <c r="B128">
        <v>235.28</v>
      </c>
      <c r="C128">
        <v>196.59</v>
      </c>
      <c r="D128">
        <v>273.98</v>
      </c>
      <c r="E128">
        <v>8.6999999999999994E-2</v>
      </c>
      <c r="G128">
        <v>-0.64</v>
      </c>
      <c r="H128">
        <v>0.71499999999999997</v>
      </c>
      <c r="J128" s="4">
        <v>1876</v>
      </c>
      <c r="K128">
        <v>49</v>
      </c>
      <c r="L128">
        <v>1876</v>
      </c>
      <c r="M128">
        <v>34.1</v>
      </c>
      <c r="U128">
        <f t="shared" ref="U128:U191" si="1">$U$61-W128</f>
        <v>1941</v>
      </c>
      <c r="V128" s="4">
        <v>54.926000000000002</v>
      </c>
      <c r="W128">
        <v>67</v>
      </c>
      <c r="X128">
        <v>0.16900000000000001</v>
      </c>
      <c r="Y128">
        <v>460.16199999999998</v>
      </c>
      <c r="Z128">
        <v>201.839</v>
      </c>
      <c r="AJ128" s="4">
        <v>1784</v>
      </c>
      <c r="AK128" s="10">
        <v>-0.42</v>
      </c>
      <c r="AT128" s="4">
        <v>1784</v>
      </c>
      <c r="AU128" s="10">
        <v>91.08</v>
      </c>
      <c r="BD128" s="13">
        <v>1176</v>
      </c>
      <c r="BE128" s="14">
        <v>0.13</v>
      </c>
      <c r="BF128" s="14" t="s">
        <v>60</v>
      </c>
    </row>
    <row r="129" spans="1:58" x14ac:dyDescent="0.25">
      <c r="A129" s="4">
        <v>-374</v>
      </c>
      <c r="B129">
        <v>263.91000000000003</v>
      </c>
      <c r="C129">
        <v>225.21</v>
      </c>
      <c r="D129">
        <v>302.60000000000002</v>
      </c>
      <c r="E129">
        <v>-1.2E-2</v>
      </c>
      <c r="G129">
        <v>-0.73899999999999999</v>
      </c>
      <c r="H129">
        <v>0.40799999999999997</v>
      </c>
      <c r="J129" s="4">
        <v>1875</v>
      </c>
      <c r="K129">
        <v>26</v>
      </c>
      <c r="L129">
        <v>1875</v>
      </c>
      <c r="M129">
        <v>42.1</v>
      </c>
      <c r="U129">
        <f t="shared" si="1"/>
        <v>1940</v>
      </c>
      <c r="V129" s="4">
        <v>55.158999999999999</v>
      </c>
      <c r="W129">
        <v>68</v>
      </c>
      <c r="X129">
        <v>0.23300000000000001</v>
      </c>
      <c r="Y129">
        <v>485.95699999999999</v>
      </c>
      <c r="Z129">
        <v>218.82499999999999</v>
      </c>
      <c r="AJ129" s="4">
        <v>1785</v>
      </c>
      <c r="AK129" s="10">
        <v>-0.83</v>
      </c>
      <c r="AT129" s="4">
        <v>1785</v>
      </c>
      <c r="AU129" s="10">
        <v>44.29</v>
      </c>
      <c r="BD129" s="13">
        <v>1177</v>
      </c>
      <c r="BE129" s="14">
        <v>0.39</v>
      </c>
      <c r="BF129" s="14">
        <v>0.34</v>
      </c>
    </row>
    <row r="130" spans="1:58" x14ac:dyDescent="0.25">
      <c r="A130" s="4">
        <v>-373</v>
      </c>
      <c r="B130">
        <v>246.9</v>
      </c>
      <c r="C130">
        <v>208.2</v>
      </c>
      <c r="D130">
        <v>285.60000000000002</v>
      </c>
      <c r="E130">
        <v>-0.32</v>
      </c>
      <c r="G130">
        <v>-1.0469999999999999</v>
      </c>
      <c r="H130">
        <v>1.1020000000000001</v>
      </c>
      <c r="J130" s="4">
        <v>1874</v>
      </c>
      <c r="K130">
        <v>33</v>
      </c>
      <c r="L130">
        <v>1874</v>
      </c>
      <c r="M130">
        <v>29.4</v>
      </c>
      <c r="U130">
        <f t="shared" si="1"/>
        <v>1939</v>
      </c>
      <c r="V130" s="4">
        <v>55.308999999999997</v>
      </c>
      <c r="W130">
        <v>69</v>
      </c>
      <c r="X130">
        <v>0.13500000000000001</v>
      </c>
      <c r="Y130">
        <v>446.50099999999998</v>
      </c>
      <c r="Z130">
        <v>192.84399999999999</v>
      </c>
      <c r="AJ130" s="4">
        <v>1786</v>
      </c>
      <c r="AK130" s="10">
        <v>2.2599999999999998</v>
      </c>
      <c r="AT130" s="4">
        <v>1786</v>
      </c>
      <c r="AU130" s="10">
        <v>72.31</v>
      </c>
      <c r="BD130" s="13">
        <v>1178</v>
      </c>
      <c r="BE130" s="14">
        <v>-0.51</v>
      </c>
      <c r="BF130" s="14">
        <v>-0.41</v>
      </c>
    </row>
    <row r="131" spans="1:58" x14ac:dyDescent="0.25">
      <c r="A131" s="4">
        <v>-372</v>
      </c>
      <c r="B131">
        <v>217.95</v>
      </c>
      <c r="C131">
        <v>179.25</v>
      </c>
      <c r="D131">
        <v>256.64999999999998</v>
      </c>
      <c r="E131">
        <v>0.375</v>
      </c>
      <c r="G131">
        <v>-0.35199999999999998</v>
      </c>
      <c r="H131">
        <v>1.276</v>
      </c>
      <c r="J131" s="4">
        <v>1873</v>
      </c>
      <c r="K131">
        <v>17</v>
      </c>
      <c r="L131">
        <v>1873</v>
      </c>
      <c r="M131">
        <v>31.8</v>
      </c>
      <c r="U131">
        <f t="shared" si="1"/>
        <v>1938</v>
      </c>
      <c r="V131" s="4">
        <v>55.593000000000004</v>
      </c>
      <c r="W131">
        <v>70</v>
      </c>
      <c r="X131">
        <v>0.14899999999999999</v>
      </c>
      <c r="Y131">
        <v>452.28699999999998</v>
      </c>
      <c r="Z131">
        <v>196.654</v>
      </c>
      <c r="AJ131" s="4">
        <v>1787</v>
      </c>
      <c r="AK131" s="10">
        <v>3.01</v>
      </c>
      <c r="AT131" s="4">
        <v>1787</v>
      </c>
      <c r="AU131" s="10">
        <v>17.920000000000002</v>
      </c>
      <c r="BD131" s="13">
        <v>1179</v>
      </c>
      <c r="BE131" s="14">
        <v>-0.23</v>
      </c>
      <c r="BF131" s="14">
        <v>-0.15</v>
      </c>
    </row>
    <row r="132" spans="1:58" x14ac:dyDescent="0.25">
      <c r="A132" s="4">
        <v>-371</v>
      </c>
      <c r="B132">
        <v>245.69</v>
      </c>
      <c r="C132">
        <v>206.99</v>
      </c>
      <c r="D132">
        <v>284.38</v>
      </c>
      <c r="E132">
        <v>0.54900000000000004</v>
      </c>
      <c r="G132">
        <v>-0.17899999999999999</v>
      </c>
      <c r="H132">
        <v>2.6059999999999999</v>
      </c>
      <c r="J132" s="4">
        <v>1872</v>
      </c>
      <c r="K132">
        <v>21</v>
      </c>
      <c r="L132">
        <v>1872</v>
      </c>
      <c r="M132">
        <v>30.3</v>
      </c>
      <c r="U132">
        <f t="shared" si="1"/>
        <v>1937</v>
      </c>
      <c r="V132" s="4">
        <v>55.780999999999999</v>
      </c>
      <c r="W132">
        <v>71</v>
      </c>
      <c r="X132">
        <v>0.14399999999999999</v>
      </c>
      <c r="Y132">
        <v>450.358</v>
      </c>
      <c r="Z132">
        <v>195.38399999999999</v>
      </c>
      <c r="AJ132" s="4">
        <v>1788</v>
      </c>
      <c r="AK132" s="10">
        <v>3.7</v>
      </c>
      <c r="AT132" s="4">
        <v>1788</v>
      </c>
      <c r="AU132" s="10">
        <v>67.23</v>
      </c>
      <c r="BD132" s="13">
        <v>1180</v>
      </c>
      <c r="BE132" s="14">
        <v>-0.51</v>
      </c>
      <c r="BF132" s="14">
        <v>-0.34</v>
      </c>
    </row>
    <row r="133" spans="1:58" x14ac:dyDescent="0.25">
      <c r="A133" s="4">
        <v>-370</v>
      </c>
      <c r="B133">
        <v>293.69</v>
      </c>
      <c r="C133">
        <v>254.99</v>
      </c>
      <c r="D133">
        <v>332.39</v>
      </c>
      <c r="E133">
        <v>1.879</v>
      </c>
      <c r="G133">
        <v>1.151</v>
      </c>
      <c r="H133">
        <v>0.67600000000000005</v>
      </c>
      <c r="J133" s="4">
        <v>1871</v>
      </c>
      <c r="K133">
        <v>19</v>
      </c>
      <c r="L133">
        <v>1871</v>
      </c>
      <c r="M133">
        <v>25.1</v>
      </c>
      <c r="U133">
        <f t="shared" si="1"/>
        <v>1936</v>
      </c>
      <c r="V133" s="4">
        <v>56.801000000000002</v>
      </c>
      <c r="W133">
        <v>72</v>
      </c>
      <c r="X133">
        <v>0.17299999999999999</v>
      </c>
      <c r="Y133">
        <v>461.93</v>
      </c>
      <c r="Z133">
        <v>203.00399999999999</v>
      </c>
      <c r="AJ133" s="4">
        <v>1789</v>
      </c>
      <c r="AK133" s="10">
        <v>4.22</v>
      </c>
      <c r="AT133" s="4">
        <v>1789</v>
      </c>
      <c r="AU133" s="10">
        <v>90.12</v>
      </c>
      <c r="BD133" s="13">
        <v>1181</v>
      </c>
      <c r="BE133" s="14">
        <v>-0.69</v>
      </c>
      <c r="BF133" s="14">
        <v>-1.06</v>
      </c>
    </row>
    <row r="134" spans="1:58" x14ac:dyDescent="0.25">
      <c r="A134" s="4">
        <v>-369</v>
      </c>
      <c r="B134">
        <v>230.47</v>
      </c>
      <c r="C134">
        <v>191.77</v>
      </c>
      <c r="D134">
        <v>269.17</v>
      </c>
      <c r="E134">
        <v>-5.1999999999999998E-2</v>
      </c>
      <c r="G134">
        <v>-0.77900000000000003</v>
      </c>
      <c r="H134">
        <v>1.117</v>
      </c>
      <c r="J134" s="4">
        <v>1870</v>
      </c>
      <c r="K134">
        <v>18</v>
      </c>
      <c r="L134">
        <v>1870</v>
      </c>
      <c r="M134">
        <v>36.6</v>
      </c>
      <c r="U134">
        <f t="shared" si="1"/>
        <v>1935</v>
      </c>
      <c r="V134" s="4">
        <v>57.171999999999997</v>
      </c>
      <c r="W134">
        <v>73</v>
      </c>
      <c r="X134">
        <v>0.28399999999999997</v>
      </c>
      <c r="Y134">
        <v>506.44799999999998</v>
      </c>
      <c r="Z134">
        <v>232.31800000000001</v>
      </c>
      <c r="AJ134" s="4">
        <v>1790</v>
      </c>
      <c r="AK134" s="10">
        <v>4.34</v>
      </c>
      <c r="AT134" s="4">
        <v>1790</v>
      </c>
      <c r="AU134" s="10">
        <v>113.52</v>
      </c>
      <c r="BD134" s="13">
        <v>1182</v>
      </c>
      <c r="BE134" s="14">
        <v>-0.54</v>
      </c>
      <c r="BF134" s="14">
        <v>-0.51</v>
      </c>
    </row>
    <row r="135" spans="1:58" x14ac:dyDescent="0.25">
      <c r="A135" s="4">
        <v>-368</v>
      </c>
      <c r="B135">
        <v>286.14999999999998</v>
      </c>
      <c r="C135">
        <v>247.45</v>
      </c>
      <c r="D135">
        <v>324.85000000000002</v>
      </c>
      <c r="E135">
        <v>0.39</v>
      </c>
      <c r="G135">
        <v>-0.33700000000000002</v>
      </c>
      <c r="H135">
        <v>-0.47099999999999997</v>
      </c>
      <c r="J135" s="4">
        <v>1869</v>
      </c>
      <c r="K135">
        <v>17</v>
      </c>
      <c r="L135">
        <v>1869</v>
      </c>
      <c r="M135">
        <v>27.1</v>
      </c>
      <c r="U135">
        <f t="shared" si="1"/>
        <v>1934</v>
      </c>
      <c r="V135" s="4">
        <v>58.192</v>
      </c>
      <c r="W135">
        <v>74</v>
      </c>
      <c r="X135">
        <v>0.16400000000000001</v>
      </c>
      <c r="Y135">
        <v>458.07299999999998</v>
      </c>
      <c r="Z135">
        <v>200.464</v>
      </c>
      <c r="AJ135" s="4">
        <v>1791</v>
      </c>
      <c r="AK135" s="10">
        <v>2.59</v>
      </c>
      <c r="AT135" s="4">
        <v>1791</v>
      </c>
      <c r="AU135" s="10">
        <v>134.80000000000001</v>
      </c>
      <c r="BD135" s="13">
        <v>1183</v>
      </c>
      <c r="BE135" s="14">
        <v>-0.01</v>
      </c>
      <c r="BF135" s="14">
        <v>-0.13</v>
      </c>
    </row>
    <row r="136" spans="1:58" x14ac:dyDescent="0.25">
      <c r="A136" s="4">
        <v>-367</v>
      </c>
      <c r="B136">
        <v>267.91000000000003</v>
      </c>
      <c r="C136">
        <v>229.21</v>
      </c>
      <c r="D136">
        <v>306.60000000000002</v>
      </c>
      <c r="E136">
        <v>-1.198</v>
      </c>
      <c r="G136">
        <v>-1.925</v>
      </c>
      <c r="H136">
        <v>0.33800000000000002</v>
      </c>
      <c r="J136" s="4">
        <v>1868</v>
      </c>
      <c r="K136">
        <v>15</v>
      </c>
      <c r="L136">
        <v>1868</v>
      </c>
      <c r="M136">
        <v>30.6</v>
      </c>
      <c r="U136">
        <f t="shared" si="1"/>
        <v>1933</v>
      </c>
      <c r="V136" s="4">
        <v>58.491</v>
      </c>
      <c r="W136">
        <v>75</v>
      </c>
      <c r="X136">
        <v>0.183</v>
      </c>
      <c r="Y136">
        <v>465.827</v>
      </c>
      <c r="Z136">
        <v>205.57</v>
      </c>
      <c r="AJ136" s="4">
        <v>1792</v>
      </c>
      <c r="AK136" s="10">
        <v>1.88</v>
      </c>
      <c r="AT136" s="4">
        <v>1792</v>
      </c>
      <c r="AU136" s="10">
        <v>72.75</v>
      </c>
      <c r="BD136" s="13">
        <v>1184</v>
      </c>
      <c r="BE136" s="14">
        <v>-0.1</v>
      </c>
      <c r="BF136" s="14">
        <v>-0.19</v>
      </c>
    </row>
    <row r="137" spans="1:58" x14ac:dyDescent="0.25">
      <c r="A137" s="4">
        <v>-366</v>
      </c>
      <c r="B137">
        <v>257.52999999999997</v>
      </c>
      <c r="C137">
        <v>218.83</v>
      </c>
      <c r="D137">
        <v>296.22000000000003</v>
      </c>
      <c r="E137">
        <v>-0.38900000000000001</v>
      </c>
      <c r="G137">
        <v>-1.117</v>
      </c>
      <c r="H137">
        <v>0.38300000000000001</v>
      </c>
      <c r="J137" s="4">
        <v>1867</v>
      </c>
      <c r="K137">
        <v>25</v>
      </c>
      <c r="L137">
        <v>1867</v>
      </c>
      <c r="M137">
        <v>29.3</v>
      </c>
      <c r="U137">
        <f t="shared" si="1"/>
        <v>1932</v>
      </c>
      <c r="V137" s="4">
        <v>58.841999999999999</v>
      </c>
      <c r="W137">
        <v>76</v>
      </c>
      <c r="X137">
        <v>0.182</v>
      </c>
      <c r="Y137">
        <v>465.54599999999999</v>
      </c>
      <c r="Z137">
        <v>205.38499999999999</v>
      </c>
      <c r="AJ137" s="4">
        <v>1793</v>
      </c>
      <c r="AK137" s="10">
        <v>3.8</v>
      </c>
      <c r="AT137" s="4">
        <v>1793</v>
      </c>
      <c r="AU137" s="10">
        <v>69.17</v>
      </c>
      <c r="BD137" s="13">
        <v>1185</v>
      </c>
      <c r="BE137" s="14">
        <v>-0.11</v>
      </c>
      <c r="BF137" s="14">
        <v>-0.15</v>
      </c>
    </row>
    <row r="138" spans="1:58" x14ac:dyDescent="0.25">
      <c r="A138" s="4">
        <v>-365</v>
      </c>
      <c r="B138">
        <v>236.47</v>
      </c>
      <c r="C138">
        <v>197.77</v>
      </c>
      <c r="D138">
        <v>275.17</v>
      </c>
      <c r="E138">
        <v>-0.34499999999999997</v>
      </c>
      <c r="G138">
        <v>-1.0720000000000001</v>
      </c>
      <c r="H138">
        <v>-1.046</v>
      </c>
      <c r="J138" s="4">
        <v>1866</v>
      </c>
      <c r="K138">
        <v>15</v>
      </c>
      <c r="L138">
        <v>1866</v>
      </c>
      <c r="M138">
        <v>25.3</v>
      </c>
      <c r="U138">
        <f t="shared" si="1"/>
        <v>1931</v>
      </c>
      <c r="V138" s="4">
        <v>59.430999999999997</v>
      </c>
      <c r="W138">
        <v>77</v>
      </c>
      <c r="X138">
        <v>0.40799999999999997</v>
      </c>
      <c r="Y138">
        <v>556.06899999999996</v>
      </c>
      <c r="Z138">
        <v>264.99200000000002</v>
      </c>
      <c r="AJ138" s="4">
        <v>1794</v>
      </c>
      <c r="AK138" s="10">
        <v>5.58</v>
      </c>
      <c r="AT138" s="4">
        <v>1794</v>
      </c>
      <c r="AU138" s="10">
        <v>38.590000000000003</v>
      </c>
      <c r="BD138" s="13">
        <v>1186</v>
      </c>
      <c r="BE138" s="14">
        <v>-0.55000000000000004</v>
      </c>
      <c r="BF138" s="14">
        <v>-0.48</v>
      </c>
    </row>
    <row r="139" spans="1:58" x14ac:dyDescent="0.25">
      <c r="A139" s="4">
        <v>-364</v>
      </c>
      <c r="B139">
        <v>247.16</v>
      </c>
      <c r="C139">
        <v>208.46</v>
      </c>
      <c r="D139">
        <v>285.86</v>
      </c>
      <c r="E139">
        <v>-1.774</v>
      </c>
      <c r="G139">
        <v>-2.5009999999999999</v>
      </c>
      <c r="H139">
        <v>-0.52500000000000002</v>
      </c>
      <c r="J139" s="4">
        <v>1865</v>
      </c>
      <c r="K139">
        <v>27.4</v>
      </c>
      <c r="L139">
        <v>1865</v>
      </c>
      <c r="M139">
        <v>22.1</v>
      </c>
      <c r="U139">
        <f t="shared" si="1"/>
        <v>1930</v>
      </c>
      <c r="V139" s="4">
        <v>59.622999999999998</v>
      </c>
      <c r="W139">
        <v>78</v>
      </c>
      <c r="X139">
        <v>0.13900000000000001</v>
      </c>
      <c r="Y139">
        <v>448.149</v>
      </c>
      <c r="Z139">
        <v>193.929</v>
      </c>
      <c r="AJ139" s="4">
        <v>1795</v>
      </c>
      <c r="AK139" s="10">
        <v>2.9</v>
      </c>
      <c r="AT139" s="4">
        <v>1795</v>
      </c>
      <c r="AU139" s="10">
        <v>27.61</v>
      </c>
      <c r="BD139" s="13">
        <v>1187</v>
      </c>
      <c r="BE139" s="14">
        <v>0.05</v>
      </c>
      <c r="BF139" s="14">
        <v>0.2</v>
      </c>
    </row>
    <row r="140" spans="1:58" x14ac:dyDescent="0.25">
      <c r="A140" s="4">
        <v>-363</v>
      </c>
      <c r="B140">
        <v>259.07</v>
      </c>
      <c r="C140">
        <v>220.38</v>
      </c>
      <c r="D140">
        <v>297.77</v>
      </c>
      <c r="E140">
        <v>-1.2529999999999999</v>
      </c>
      <c r="G140">
        <v>-1.98</v>
      </c>
      <c r="H140">
        <v>-0.51</v>
      </c>
      <c r="J140" s="4">
        <v>1864</v>
      </c>
      <c r="K140">
        <v>22.6</v>
      </c>
      <c r="L140">
        <v>1864</v>
      </c>
      <c r="M140">
        <v>24.6</v>
      </c>
      <c r="U140">
        <f t="shared" si="1"/>
        <v>1929</v>
      </c>
      <c r="V140" s="4">
        <v>60.637</v>
      </c>
      <c r="W140">
        <v>79</v>
      </c>
      <c r="X140">
        <v>0.32400000000000001</v>
      </c>
      <c r="Y140">
        <v>522.68100000000004</v>
      </c>
      <c r="Z140">
        <v>243.00700000000001</v>
      </c>
      <c r="AJ140" s="4">
        <v>1796</v>
      </c>
      <c r="AK140" s="10">
        <v>3.37</v>
      </c>
      <c r="AT140" s="4">
        <v>1796</v>
      </c>
      <c r="AU140" s="10">
        <v>57.54</v>
      </c>
      <c r="BD140" s="13">
        <v>1188</v>
      </c>
      <c r="BE140" s="14">
        <v>-0.18</v>
      </c>
      <c r="BF140" s="14">
        <v>-0.26</v>
      </c>
    </row>
    <row r="141" spans="1:58" x14ac:dyDescent="0.25">
      <c r="A141" s="4">
        <v>-362</v>
      </c>
      <c r="B141">
        <v>269.54000000000002</v>
      </c>
      <c r="C141">
        <v>230.84</v>
      </c>
      <c r="D141">
        <v>308.24</v>
      </c>
      <c r="E141">
        <v>-1.238</v>
      </c>
      <c r="G141">
        <v>-1.9650000000000001</v>
      </c>
      <c r="H141">
        <v>-0.188</v>
      </c>
      <c r="J141" s="4">
        <v>1863</v>
      </c>
      <c r="K141">
        <v>28</v>
      </c>
      <c r="L141">
        <v>1863</v>
      </c>
      <c r="M141">
        <v>31.1</v>
      </c>
      <c r="U141">
        <f t="shared" si="1"/>
        <v>1928</v>
      </c>
      <c r="V141" s="4">
        <v>61.156999999999996</v>
      </c>
      <c r="W141">
        <v>80</v>
      </c>
      <c r="X141">
        <v>0.52100000000000002</v>
      </c>
      <c r="Y141">
        <v>601.51199999999994</v>
      </c>
      <c r="Z141">
        <v>294.91500000000002</v>
      </c>
      <c r="AJ141" s="4">
        <v>1797</v>
      </c>
      <c r="AK141" s="10">
        <v>2.52</v>
      </c>
      <c r="AT141" s="4">
        <v>1797</v>
      </c>
      <c r="AU141" s="10">
        <v>59.84</v>
      </c>
      <c r="BD141" s="13">
        <v>1189</v>
      </c>
      <c r="BE141" s="14">
        <v>-0.13</v>
      </c>
      <c r="BF141" s="14">
        <v>-0.19</v>
      </c>
    </row>
    <row r="142" spans="1:58" x14ac:dyDescent="0.25">
      <c r="A142" s="4">
        <v>-361</v>
      </c>
      <c r="B142">
        <v>338.94</v>
      </c>
      <c r="C142">
        <v>300.24</v>
      </c>
      <c r="D142">
        <v>377.64</v>
      </c>
      <c r="E142">
        <v>-0.91500000000000004</v>
      </c>
      <c r="G142">
        <v>-1.643</v>
      </c>
      <c r="H142">
        <v>-1.29</v>
      </c>
      <c r="J142" s="4">
        <v>1862</v>
      </c>
      <c r="K142">
        <v>22</v>
      </c>
      <c r="L142">
        <v>1862</v>
      </c>
      <c r="M142">
        <v>20.3</v>
      </c>
      <c r="U142">
        <f t="shared" si="1"/>
        <v>1927</v>
      </c>
      <c r="V142" s="4">
        <v>61.774999999999999</v>
      </c>
      <c r="W142">
        <v>81</v>
      </c>
      <c r="X142">
        <v>0.61699999999999999</v>
      </c>
      <c r="Y142">
        <v>640.32500000000005</v>
      </c>
      <c r="Z142">
        <v>320.47300000000001</v>
      </c>
      <c r="AJ142" s="4">
        <v>1798</v>
      </c>
      <c r="AK142" s="10">
        <v>3.12</v>
      </c>
      <c r="AT142" s="4">
        <v>1798</v>
      </c>
      <c r="AU142" s="10">
        <v>72.52</v>
      </c>
      <c r="BD142" s="13">
        <v>1190</v>
      </c>
      <c r="BE142" s="14">
        <v>-1.1299999999999999</v>
      </c>
      <c r="BF142" s="14">
        <v>-0.87</v>
      </c>
    </row>
    <row r="143" spans="1:58" x14ac:dyDescent="0.25">
      <c r="A143" s="4">
        <v>-360</v>
      </c>
      <c r="B143">
        <v>238.73</v>
      </c>
      <c r="C143">
        <v>200.03</v>
      </c>
      <c r="D143">
        <v>277.43</v>
      </c>
      <c r="E143">
        <v>-2.0169999999999999</v>
      </c>
      <c r="G143">
        <v>-2.7440000000000002</v>
      </c>
      <c r="H143">
        <v>-2.242</v>
      </c>
      <c r="J143" s="4">
        <v>1861</v>
      </c>
      <c r="K143">
        <v>23.5</v>
      </c>
      <c r="L143">
        <v>1861</v>
      </c>
      <c r="M143">
        <v>19.399999999999999</v>
      </c>
      <c r="U143">
        <f t="shared" si="1"/>
        <v>1926</v>
      </c>
      <c r="V143" s="4">
        <v>62.133000000000003</v>
      </c>
      <c r="W143">
        <v>82</v>
      </c>
      <c r="X143">
        <v>0.35799999999999998</v>
      </c>
      <c r="Y143">
        <v>536.34199999999998</v>
      </c>
      <c r="Z143">
        <v>252.00200000000001</v>
      </c>
      <c r="AJ143" s="4">
        <v>1799</v>
      </c>
      <c r="AK143" s="10">
        <v>3.89</v>
      </c>
      <c r="AT143" s="4">
        <v>1799</v>
      </c>
      <c r="AU143" s="10">
        <v>44.31</v>
      </c>
      <c r="BD143" s="13">
        <v>1191</v>
      </c>
      <c r="BE143" s="14">
        <v>-0.33</v>
      </c>
      <c r="BF143" s="14">
        <v>-0.14000000000000001</v>
      </c>
    </row>
    <row r="144" spans="1:58" x14ac:dyDescent="0.25">
      <c r="A144" s="4">
        <v>-359</v>
      </c>
      <c r="B144">
        <v>296.3</v>
      </c>
      <c r="C144">
        <v>257.60000000000002</v>
      </c>
      <c r="D144">
        <v>335</v>
      </c>
      <c r="E144">
        <v>-2.97</v>
      </c>
      <c r="G144">
        <v>-3.6970000000000001</v>
      </c>
      <c r="H144">
        <v>-0.56499999999999995</v>
      </c>
      <c r="J144" s="4">
        <v>1860</v>
      </c>
      <c r="K144">
        <v>26.5</v>
      </c>
      <c r="L144">
        <v>1860</v>
      </c>
      <c r="M144">
        <v>14</v>
      </c>
      <c r="U144">
        <f t="shared" si="1"/>
        <v>1925</v>
      </c>
      <c r="V144" s="4">
        <v>62.393000000000001</v>
      </c>
      <c r="W144">
        <v>83</v>
      </c>
      <c r="X144">
        <v>0.26</v>
      </c>
      <c r="Y144">
        <v>496.88600000000002</v>
      </c>
      <c r="Z144">
        <v>226.02099999999999</v>
      </c>
      <c r="AJ144" s="4">
        <v>1800</v>
      </c>
      <c r="AK144" s="10">
        <v>1.1499999999999999</v>
      </c>
      <c r="AT144" s="4">
        <v>1800</v>
      </c>
      <c r="AU144" s="10">
        <v>76.11</v>
      </c>
      <c r="BD144" s="13">
        <v>1192</v>
      </c>
      <c r="BE144" s="14">
        <v>-0.86</v>
      </c>
      <c r="BF144" s="14">
        <v>-1.01</v>
      </c>
    </row>
    <row r="145" spans="1:58" x14ac:dyDescent="0.25">
      <c r="A145" s="4">
        <v>-358</v>
      </c>
      <c r="B145">
        <v>255.04</v>
      </c>
      <c r="C145">
        <v>216.34</v>
      </c>
      <c r="D145">
        <v>293.74</v>
      </c>
      <c r="E145">
        <v>-1.292</v>
      </c>
      <c r="G145">
        <v>-2.02</v>
      </c>
      <c r="H145">
        <v>-1.3</v>
      </c>
      <c r="J145" s="4" t="s">
        <v>24</v>
      </c>
      <c r="K145" t="s">
        <v>25</v>
      </c>
      <c r="L145">
        <v>1859</v>
      </c>
      <c r="M145">
        <v>17.399999999999999</v>
      </c>
      <c r="U145">
        <f t="shared" si="1"/>
        <v>1924</v>
      </c>
      <c r="V145" s="4">
        <v>62.712000000000003</v>
      </c>
      <c r="W145">
        <v>84</v>
      </c>
      <c r="X145">
        <v>0.31900000000000001</v>
      </c>
      <c r="Y145">
        <v>520.59100000000001</v>
      </c>
      <c r="Z145">
        <v>241.631</v>
      </c>
      <c r="AJ145" s="4">
        <v>1801</v>
      </c>
      <c r="AK145" s="10">
        <v>2.58</v>
      </c>
      <c r="AT145" s="4">
        <v>1801</v>
      </c>
      <c r="AU145" s="10">
        <v>74.14</v>
      </c>
      <c r="BD145" s="13">
        <v>1193</v>
      </c>
      <c r="BE145" s="14">
        <v>-0.6</v>
      </c>
      <c r="BF145" s="14">
        <v>-0.99</v>
      </c>
    </row>
    <row r="146" spans="1:58" x14ac:dyDescent="0.25">
      <c r="A146" s="4">
        <v>-357</v>
      </c>
      <c r="B146">
        <v>285.45999999999998</v>
      </c>
      <c r="C146">
        <v>246.76</v>
      </c>
      <c r="D146">
        <v>324.16000000000003</v>
      </c>
      <c r="E146">
        <v>-2.0270000000000001</v>
      </c>
      <c r="G146">
        <v>-2.754</v>
      </c>
      <c r="H146">
        <v>-0.92200000000000004</v>
      </c>
      <c r="J146" s="4" t="s">
        <v>24</v>
      </c>
      <c r="K146" t="s">
        <v>25</v>
      </c>
      <c r="L146">
        <v>1858</v>
      </c>
      <c r="M146">
        <v>19.399999999999999</v>
      </c>
      <c r="U146">
        <f t="shared" si="1"/>
        <v>1923</v>
      </c>
      <c r="V146" s="4">
        <v>63.213000000000001</v>
      </c>
      <c r="W146">
        <v>85</v>
      </c>
      <c r="X146">
        <v>0.501</v>
      </c>
      <c r="Y146">
        <v>593.55600000000004</v>
      </c>
      <c r="Z146">
        <v>289.67700000000002</v>
      </c>
      <c r="AJ146" s="4">
        <v>1802</v>
      </c>
      <c r="AK146" s="10">
        <v>2.2400000000000002</v>
      </c>
      <c r="AT146" s="4">
        <v>1802</v>
      </c>
      <c r="AU146" s="10">
        <v>55.27</v>
      </c>
      <c r="BD146" s="13">
        <v>1194</v>
      </c>
      <c r="BE146" s="14">
        <v>0.32</v>
      </c>
      <c r="BF146" s="14">
        <v>0.31</v>
      </c>
    </row>
    <row r="147" spans="1:58" x14ac:dyDescent="0.25">
      <c r="A147" s="4">
        <v>-356</v>
      </c>
      <c r="B147">
        <v>237.91</v>
      </c>
      <c r="C147">
        <v>199.22</v>
      </c>
      <c r="D147">
        <v>276.61</v>
      </c>
      <c r="E147">
        <v>-1.65</v>
      </c>
      <c r="G147">
        <v>-2.3769999999999998</v>
      </c>
      <c r="H147">
        <v>-1.9350000000000001</v>
      </c>
      <c r="J147" s="4" t="s">
        <v>24</v>
      </c>
      <c r="K147" t="s">
        <v>25</v>
      </c>
      <c r="L147">
        <v>1857</v>
      </c>
      <c r="M147">
        <v>16</v>
      </c>
      <c r="U147">
        <f t="shared" si="1"/>
        <v>1922</v>
      </c>
      <c r="V147" s="4">
        <v>64.03</v>
      </c>
      <c r="W147">
        <v>86</v>
      </c>
      <c r="X147">
        <v>0.16400000000000001</v>
      </c>
      <c r="Y147">
        <v>458.31400000000002</v>
      </c>
      <c r="Z147">
        <v>200.62200000000001</v>
      </c>
      <c r="AJ147" s="4">
        <v>1803</v>
      </c>
      <c r="AK147" s="10">
        <v>0.28999999999999998</v>
      </c>
      <c r="AT147" s="4">
        <v>1803</v>
      </c>
      <c r="AU147" s="10">
        <v>23.36</v>
      </c>
      <c r="BD147" s="13">
        <v>1195</v>
      </c>
      <c r="BE147" s="14">
        <v>-0.83</v>
      </c>
      <c r="BF147" s="14">
        <v>-0.65</v>
      </c>
    </row>
    <row r="148" spans="1:58" x14ac:dyDescent="0.25">
      <c r="A148" s="4">
        <v>-355</v>
      </c>
      <c r="B148">
        <v>260.51</v>
      </c>
      <c r="C148">
        <v>221.81</v>
      </c>
      <c r="D148">
        <v>299.20999999999998</v>
      </c>
      <c r="E148">
        <v>-2.6619999999999999</v>
      </c>
      <c r="G148">
        <v>-3.3889999999999998</v>
      </c>
      <c r="H148">
        <v>-1.548</v>
      </c>
      <c r="J148" s="4" t="s">
        <v>24</v>
      </c>
      <c r="K148" t="s">
        <v>25</v>
      </c>
      <c r="L148">
        <v>1856</v>
      </c>
      <c r="M148">
        <v>19.399999999999999</v>
      </c>
      <c r="U148">
        <f t="shared" si="1"/>
        <v>1921</v>
      </c>
      <c r="V148" s="4">
        <v>64.405000000000001</v>
      </c>
      <c r="W148">
        <v>87</v>
      </c>
      <c r="X148">
        <v>0.21099999999999999</v>
      </c>
      <c r="Y148">
        <v>477.15800000000002</v>
      </c>
      <c r="Z148">
        <v>213.03100000000001</v>
      </c>
      <c r="AJ148" s="4">
        <v>1804</v>
      </c>
      <c r="AK148" s="10">
        <v>1.31</v>
      </c>
      <c r="AT148" s="4">
        <v>1804</v>
      </c>
      <c r="AU148" s="10">
        <v>103.8</v>
      </c>
      <c r="BD148" s="13">
        <v>1196</v>
      </c>
      <c r="BE148" s="14">
        <v>-0.64</v>
      </c>
      <c r="BF148" s="14">
        <v>-0.55000000000000004</v>
      </c>
    </row>
    <row r="149" spans="1:58" x14ac:dyDescent="0.25">
      <c r="A149" s="4">
        <v>-354</v>
      </c>
      <c r="B149">
        <v>202.08</v>
      </c>
      <c r="C149">
        <v>163.38</v>
      </c>
      <c r="D149">
        <v>240.78</v>
      </c>
      <c r="E149">
        <v>-2.2749999999999999</v>
      </c>
      <c r="G149">
        <v>-3.0019999999999998</v>
      </c>
      <c r="H149">
        <v>-0.98699999999999999</v>
      </c>
      <c r="J149" s="4" t="s">
        <v>24</v>
      </c>
      <c r="K149" t="s">
        <v>25</v>
      </c>
      <c r="L149">
        <v>1855</v>
      </c>
      <c r="M149">
        <v>18.100000000000001</v>
      </c>
      <c r="U149">
        <f t="shared" si="1"/>
        <v>1920</v>
      </c>
      <c r="V149" s="4">
        <v>64.69</v>
      </c>
      <c r="W149">
        <v>88</v>
      </c>
      <c r="X149">
        <v>0.28499999999999998</v>
      </c>
      <c r="Y149">
        <v>506.77</v>
      </c>
      <c r="Z149">
        <v>232.53</v>
      </c>
      <c r="AJ149" s="4">
        <v>1805</v>
      </c>
      <c r="AK149" s="10">
        <v>2.2999999999999998</v>
      </c>
      <c r="AT149" s="4">
        <v>1805</v>
      </c>
      <c r="AU149" s="10">
        <v>75.48</v>
      </c>
      <c r="BD149" s="13">
        <v>1197</v>
      </c>
      <c r="BE149" s="14">
        <v>-1.43</v>
      </c>
      <c r="BF149" s="14">
        <v>-0.59</v>
      </c>
    </row>
    <row r="150" spans="1:58" x14ac:dyDescent="0.25">
      <c r="A150" s="4">
        <v>-353</v>
      </c>
      <c r="B150">
        <v>270.77999999999997</v>
      </c>
      <c r="C150">
        <v>232.08</v>
      </c>
      <c r="D150">
        <v>309.47000000000003</v>
      </c>
      <c r="E150">
        <v>-1.714</v>
      </c>
      <c r="G150">
        <v>-2.4420000000000002</v>
      </c>
      <c r="H150">
        <v>-0.95199999999999996</v>
      </c>
      <c r="J150" s="4" t="s">
        <v>24</v>
      </c>
      <c r="K150" t="s">
        <v>25</v>
      </c>
      <c r="L150">
        <v>1854</v>
      </c>
      <c r="M150">
        <v>20.2</v>
      </c>
      <c r="U150">
        <f t="shared" si="1"/>
        <v>1919</v>
      </c>
      <c r="V150" s="4">
        <v>65.444000000000003</v>
      </c>
      <c r="W150">
        <v>89</v>
      </c>
      <c r="X150">
        <v>0.19400000000000001</v>
      </c>
      <c r="Y150">
        <v>470.36799999999999</v>
      </c>
      <c r="Z150">
        <v>208.559</v>
      </c>
      <c r="AJ150" s="4">
        <v>1806</v>
      </c>
      <c r="AK150" s="10">
        <v>4.75</v>
      </c>
      <c r="AT150" s="4">
        <v>1806</v>
      </c>
      <c r="AU150" s="10">
        <v>138.77000000000001</v>
      </c>
      <c r="BD150" s="13">
        <v>1198</v>
      </c>
      <c r="BE150" s="14">
        <v>-0.24</v>
      </c>
      <c r="BF150" s="14">
        <v>-0.27</v>
      </c>
    </row>
    <row r="151" spans="1:58" x14ac:dyDescent="0.25">
      <c r="A151" s="4">
        <v>-352</v>
      </c>
      <c r="B151">
        <v>241.03</v>
      </c>
      <c r="C151">
        <v>202.34</v>
      </c>
      <c r="D151">
        <v>279.73</v>
      </c>
      <c r="E151">
        <v>-1.679</v>
      </c>
      <c r="G151">
        <v>-2.407</v>
      </c>
      <c r="H151">
        <v>-1.587</v>
      </c>
      <c r="J151" s="4" t="s">
        <v>24</v>
      </c>
      <c r="K151" t="s">
        <v>25</v>
      </c>
      <c r="L151">
        <v>1853</v>
      </c>
      <c r="M151">
        <v>17.600000000000001</v>
      </c>
      <c r="U151">
        <f t="shared" si="1"/>
        <v>1918</v>
      </c>
      <c r="V151" s="4">
        <v>67.463999999999999</v>
      </c>
      <c r="W151">
        <v>90</v>
      </c>
      <c r="X151">
        <v>0.41799999999999998</v>
      </c>
      <c r="Y151">
        <v>560.12800000000004</v>
      </c>
      <c r="Z151">
        <v>267.66399999999999</v>
      </c>
      <c r="AJ151" s="4">
        <v>1807</v>
      </c>
      <c r="AK151" s="10">
        <v>3.5</v>
      </c>
      <c r="AT151" s="4">
        <v>1807</v>
      </c>
      <c r="AU151" s="10">
        <v>50.35</v>
      </c>
      <c r="BD151" s="13">
        <v>1199</v>
      </c>
      <c r="BE151" s="14">
        <v>-0.5</v>
      </c>
      <c r="BF151" s="14">
        <v>-0.33</v>
      </c>
    </row>
    <row r="152" spans="1:58" x14ac:dyDescent="0.25">
      <c r="A152" s="4">
        <v>-351</v>
      </c>
      <c r="B152">
        <v>231.16</v>
      </c>
      <c r="C152">
        <v>192.47</v>
      </c>
      <c r="D152">
        <v>269.86</v>
      </c>
      <c r="E152">
        <v>-2.3149999999999999</v>
      </c>
      <c r="G152">
        <v>-3.0419999999999998</v>
      </c>
      <c r="H152">
        <v>-0.64400000000000002</v>
      </c>
      <c r="J152" s="4" t="s">
        <v>24</v>
      </c>
      <c r="K152" t="s">
        <v>25</v>
      </c>
      <c r="L152">
        <v>1852</v>
      </c>
      <c r="M152">
        <v>24.4</v>
      </c>
      <c r="U152">
        <f t="shared" si="1"/>
        <v>1917</v>
      </c>
      <c r="V152" s="4">
        <v>67.867000000000004</v>
      </c>
      <c r="W152">
        <v>91</v>
      </c>
      <c r="X152">
        <v>0.40300000000000002</v>
      </c>
      <c r="Y152">
        <v>554.101</v>
      </c>
      <c r="Z152">
        <v>263.69600000000003</v>
      </c>
      <c r="AJ152" s="4">
        <v>1808</v>
      </c>
      <c r="AK152" s="10">
        <v>0.76</v>
      </c>
      <c r="AT152" s="4">
        <v>1808</v>
      </c>
      <c r="AU152" s="10">
        <v>112.5</v>
      </c>
      <c r="BD152" s="13">
        <v>1200</v>
      </c>
      <c r="BE152" s="14">
        <v>-0.72</v>
      </c>
      <c r="BF152" s="14">
        <v>-0.5</v>
      </c>
    </row>
    <row r="153" spans="1:58" x14ac:dyDescent="0.25">
      <c r="A153" s="4">
        <v>-350</v>
      </c>
      <c r="B153">
        <v>275.32</v>
      </c>
      <c r="C153">
        <v>236.62</v>
      </c>
      <c r="D153">
        <v>314.02</v>
      </c>
      <c r="E153">
        <v>-1.3720000000000001</v>
      </c>
      <c r="G153">
        <v>-2.0990000000000002</v>
      </c>
      <c r="H153">
        <v>-0.53500000000000003</v>
      </c>
      <c r="J153" s="4" t="s">
        <v>24</v>
      </c>
      <c r="K153" t="s">
        <v>25</v>
      </c>
      <c r="L153">
        <v>1851</v>
      </c>
      <c r="M153">
        <v>21.3</v>
      </c>
      <c r="U153">
        <f t="shared" si="1"/>
        <v>1916</v>
      </c>
      <c r="V153" s="4">
        <v>68.278999999999996</v>
      </c>
      <c r="W153">
        <v>92</v>
      </c>
      <c r="X153">
        <v>0.41299999999999998</v>
      </c>
      <c r="Y153">
        <v>558.07799999999997</v>
      </c>
      <c r="Z153">
        <v>266.315</v>
      </c>
      <c r="AJ153" s="4">
        <v>1809</v>
      </c>
      <c r="AK153" s="10">
        <v>5.89</v>
      </c>
      <c r="AT153" s="4">
        <v>1809</v>
      </c>
      <c r="AU153" s="10">
        <v>128.15</v>
      </c>
      <c r="BD153" s="13">
        <v>1201</v>
      </c>
      <c r="BE153" s="14">
        <v>-0.38</v>
      </c>
      <c r="BF153" s="14">
        <v>-0.04</v>
      </c>
    </row>
    <row r="154" spans="1:58" x14ac:dyDescent="0.25">
      <c r="A154" s="4">
        <v>-349</v>
      </c>
      <c r="B154">
        <v>296.48</v>
      </c>
      <c r="C154">
        <v>257.77999999999997</v>
      </c>
      <c r="D154">
        <v>335.18</v>
      </c>
      <c r="E154">
        <v>-1.2629999999999999</v>
      </c>
      <c r="G154">
        <v>-1.99</v>
      </c>
      <c r="H154">
        <v>-0.21299999999999999</v>
      </c>
      <c r="J154" s="4" t="s">
        <v>24</v>
      </c>
      <c r="K154" t="s">
        <v>25</v>
      </c>
      <c r="L154">
        <v>1850</v>
      </c>
      <c r="M154">
        <v>21.1</v>
      </c>
      <c r="U154">
        <f t="shared" si="1"/>
        <v>1915</v>
      </c>
      <c r="V154" s="4">
        <v>68.444999999999993</v>
      </c>
      <c r="W154">
        <v>93</v>
      </c>
      <c r="X154">
        <v>0.23699999999999999</v>
      </c>
      <c r="Y154">
        <v>487.60399999999998</v>
      </c>
      <c r="Z154">
        <v>219.91</v>
      </c>
      <c r="AJ154" s="4">
        <v>1810</v>
      </c>
      <c r="AK154" s="10">
        <v>-0.08</v>
      </c>
      <c r="AT154" s="4">
        <v>1810</v>
      </c>
      <c r="AU154" s="10">
        <v>15.88</v>
      </c>
      <c r="BD154" s="13">
        <v>1202</v>
      </c>
      <c r="BE154" s="14">
        <v>0</v>
      </c>
      <c r="BF154" s="14">
        <v>0.04</v>
      </c>
    </row>
    <row r="155" spans="1:58" x14ac:dyDescent="0.25">
      <c r="A155" s="4">
        <v>-348</v>
      </c>
      <c r="B155">
        <v>283.88</v>
      </c>
      <c r="C155">
        <v>245.18</v>
      </c>
      <c r="D155">
        <v>322.57</v>
      </c>
      <c r="E155">
        <v>-0.94</v>
      </c>
      <c r="G155">
        <v>-1.667</v>
      </c>
      <c r="H155">
        <v>-0.40100000000000002</v>
      </c>
      <c r="J155" s="4" t="s">
        <v>24</v>
      </c>
      <c r="K155" t="s">
        <v>25</v>
      </c>
      <c r="L155">
        <v>1849</v>
      </c>
      <c r="M155">
        <v>21.4</v>
      </c>
      <c r="U155">
        <f t="shared" si="1"/>
        <v>1914</v>
      </c>
      <c r="V155" s="4">
        <v>69.069999999999993</v>
      </c>
      <c r="W155">
        <v>94</v>
      </c>
      <c r="X155">
        <v>0.38800000000000001</v>
      </c>
      <c r="Y155">
        <v>548.07399999999996</v>
      </c>
      <c r="Z155">
        <v>259.72699999999998</v>
      </c>
      <c r="AJ155" s="4">
        <v>1811</v>
      </c>
      <c r="AK155" s="10">
        <v>3.86</v>
      </c>
      <c r="AT155" s="4">
        <v>1811</v>
      </c>
      <c r="AU155" s="10">
        <v>62.37</v>
      </c>
      <c r="BD155" s="13">
        <v>1203</v>
      </c>
      <c r="BE155" s="14">
        <v>0.37</v>
      </c>
      <c r="BF155" s="14">
        <v>0.26</v>
      </c>
    </row>
    <row r="156" spans="1:58" x14ac:dyDescent="0.25">
      <c r="A156" s="4">
        <v>-347</v>
      </c>
      <c r="B156">
        <v>178.48</v>
      </c>
      <c r="C156">
        <v>139.79</v>
      </c>
      <c r="D156">
        <v>217.18</v>
      </c>
      <c r="E156">
        <v>-1.129</v>
      </c>
      <c r="G156">
        <v>-1.8560000000000001</v>
      </c>
      <c r="H156">
        <v>0.34300000000000003</v>
      </c>
      <c r="J156" s="4" t="s">
        <v>24</v>
      </c>
      <c r="K156" t="s">
        <v>25</v>
      </c>
      <c r="L156">
        <v>1848</v>
      </c>
      <c r="M156">
        <v>14</v>
      </c>
      <c r="U156">
        <f t="shared" si="1"/>
        <v>1913</v>
      </c>
      <c r="V156" s="4">
        <v>69.766999999999996</v>
      </c>
      <c r="W156">
        <v>95</v>
      </c>
      <c r="X156">
        <v>0.69699999999999995</v>
      </c>
      <c r="Y156">
        <v>672.46799999999996</v>
      </c>
      <c r="Z156">
        <v>341.63799999999998</v>
      </c>
      <c r="AJ156" s="4">
        <v>1812</v>
      </c>
      <c r="AK156" s="10">
        <v>3.99</v>
      </c>
      <c r="AT156" s="4">
        <v>1812</v>
      </c>
      <c r="AU156" s="10">
        <v>50.64</v>
      </c>
      <c r="BD156" s="13">
        <v>1204</v>
      </c>
      <c r="BE156" s="14">
        <v>-0.34</v>
      </c>
      <c r="BF156" s="14">
        <v>-0.02</v>
      </c>
    </row>
    <row r="157" spans="1:58" x14ac:dyDescent="0.25">
      <c r="A157" s="4">
        <v>-346</v>
      </c>
      <c r="B157">
        <v>167.01</v>
      </c>
      <c r="C157">
        <v>128.31</v>
      </c>
      <c r="D157">
        <v>205.7</v>
      </c>
      <c r="E157">
        <v>-0.38400000000000001</v>
      </c>
      <c r="G157">
        <v>-1.1120000000000001</v>
      </c>
      <c r="H157">
        <v>0.46200000000000002</v>
      </c>
      <c r="J157" s="4" t="s">
        <v>24</v>
      </c>
      <c r="K157" t="s">
        <v>25</v>
      </c>
      <c r="L157">
        <v>1847</v>
      </c>
      <c r="M157">
        <v>26.3</v>
      </c>
      <c r="U157">
        <f t="shared" si="1"/>
        <v>1912</v>
      </c>
      <c r="V157" s="4">
        <v>70.293000000000006</v>
      </c>
      <c r="W157">
        <v>96</v>
      </c>
      <c r="X157">
        <v>0.27700000000000002</v>
      </c>
      <c r="Y157">
        <v>503.51499999999999</v>
      </c>
      <c r="Z157">
        <v>230.387</v>
      </c>
      <c r="AJ157" s="4">
        <v>1813</v>
      </c>
      <c r="AK157" s="10">
        <v>4.42</v>
      </c>
      <c r="AT157" s="4">
        <v>1813</v>
      </c>
      <c r="AU157" s="10">
        <v>28.43</v>
      </c>
      <c r="BD157" s="13">
        <v>1205</v>
      </c>
      <c r="BE157" s="14">
        <v>0.61</v>
      </c>
      <c r="BF157" s="14">
        <v>0.54</v>
      </c>
    </row>
    <row r="158" spans="1:58" x14ac:dyDescent="0.25">
      <c r="A158" s="4">
        <v>-345</v>
      </c>
      <c r="B158">
        <v>182.57</v>
      </c>
      <c r="C158">
        <v>143.88</v>
      </c>
      <c r="D158">
        <v>221.27</v>
      </c>
      <c r="E158">
        <v>-0.26500000000000001</v>
      </c>
      <c r="G158">
        <v>-0.99199999999999999</v>
      </c>
      <c r="H158">
        <v>0.46200000000000002</v>
      </c>
      <c r="J158" s="4" t="s">
        <v>24</v>
      </c>
      <c r="K158" t="s">
        <v>25</v>
      </c>
      <c r="L158">
        <v>1846</v>
      </c>
      <c r="M158">
        <v>25.4</v>
      </c>
      <c r="U158">
        <f t="shared" si="1"/>
        <v>1911</v>
      </c>
      <c r="V158" s="4">
        <v>71.016999999999996</v>
      </c>
      <c r="W158">
        <v>97</v>
      </c>
      <c r="X158">
        <v>0.44700000000000001</v>
      </c>
      <c r="Y158">
        <v>571.86</v>
      </c>
      <c r="Z158">
        <v>275.39</v>
      </c>
      <c r="AJ158" s="4">
        <v>1814</v>
      </c>
      <c r="AK158" s="10">
        <v>-1.61</v>
      </c>
      <c r="AT158" s="4">
        <v>1814</v>
      </c>
      <c r="AU158" s="10">
        <v>112.18</v>
      </c>
      <c r="BD158" s="13">
        <v>1206</v>
      </c>
      <c r="BE158" s="14">
        <v>0.3</v>
      </c>
      <c r="BF158" s="14">
        <v>0.31</v>
      </c>
    </row>
    <row r="159" spans="1:58" x14ac:dyDescent="0.25">
      <c r="A159" s="4">
        <v>-344</v>
      </c>
      <c r="B159">
        <v>198.72</v>
      </c>
      <c r="C159">
        <v>160.02000000000001</v>
      </c>
      <c r="D159">
        <v>237.42</v>
      </c>
      <c r="E159">
        <v>-0.26500000000000001</v>
      </c>
      <c r="G159">
        <v>-0.99199999999999999</v>
      </c>
      <c r="H159">
        <v>1.4550000000000001</v>
      </c>
      <c r="J159" s="4" t="s">
        <v>24</v>
      </c>
      <c r="K159" t="s">
        <v>25</v>
      </c>
      <c r="L159">
        <v>1845</v>
      </c>
      <c r="M159">
        <v>29.6</v>
      </c>
      <c r="U159">
        <f t="shared" si="1"/>
        <v>1910</v>
      </c>
      <c r="V159" s="4">
        <v>71.366</v>
      </c>
      <c r="W159">
        <v>98</v>
      </c>
      <c r="X159">
        <v>0.34899999999999998</v>
      </c>
      <c r="Y159">
        <v>532.48400000000004</v>
      </c>
      <c r="Z159">
        <v>249.46199999999999</v>
      </c>
      <c r="AJ159" s="4">
        <v>1815</v>
      </c>
      <c r="AK159" s="10">
        <v>4.79</v>
      </c>
      <c r="AT159" s="4">
        <v>1815</v>
      </c>
      <c r="AU159" s="10">
        <v>45.93</v>
      </c>
      <c r="BD159" s="13">
        <v>1207</v>
      </c>
      <c r="BE159" s="14">
        <v>-0.53</v>
      </c>
      <c r="BF159" s="14">
        <v>-0.55000000000000004</v>
      </c>
    </row>
    <row r="160" spans="1:58" x14ac:dyDescent="0.25">
      <c r="A160" s="4">
        <v>-343</v>
      </c>
      <c r="B160">
        <v>235.32</v>
      </c>
      <c r="C160">
        <v>196.62</v>
      </c>
      <c r="D160">
        <v>274.02</v>
      </c>
      <c r="E160">
        <v>0.72699999999999998</v>
      </c>
      <c r="G160">
        <v>0</v>
      </c>
      <c r="H160">
        <v>-0.307</v>
      </c>
      <c r="J160" s="4" t="s">
        <v>24</v>
      </c>
      <c r="K160" t="s">
        <v>25</v>
      </c>
      <c r="L160">
        <v>1844</v>
      </c>
      <c r="M160">
        <v>34.700000000000003</v>
      </c>
      <c r="U160">
        <f t="shared" si="1"/>
        <v>1909</v>
      </c>
      <c r="V160" s="4">
        <v>71.768000000000001</v>
      </c>
      <c r="W160">
        <v>99</v>
      </c>
      <c r="X160">
        <v>0.40300000000000002</v>
      </c>
      <c r="Y160">
        <v>554.14099999999996</v>
      </c>
      <c r="Z160">
        <v>263.72199999999998</v>
      </c>
      <c r="AJ160" s="4">
        <v>1816</v>
      </c>
      <c r="AK160" s="10">
        <v>0.76</v>
      </c>
      <c r="AT160" s="4">
        <v>1816</v>
      </c>
      <c r="AU160" s="10">
        <v>82.91</v>
      </c>
      <c r="BD160" s="13">
        <v>1208</v>
      </c>
      <c r="BE160" s="14">
        <v>-0.47</v>
      </c>
      <c r="BF160" s="14">
        <v>0</v>
      </c>
    </row>
    <row r="161" spans="1:58" x14ac:dyDescent="0.25">
      <c r="A161" s="4">
        <v>-342</v>
      </c>
      <c r="B161">
        <v>238.75</v>
      </c>
      <c r="C161">
        <v>200.05</v>
      </c>
      <c r="D161">
        <v>277.44</v>
      </c>
      <c r="E161">
        <v>-1.034</v>
      </c>
      <c r="G161">
        <v>-1.762</v>
      </c>
      <c r="H161">
        <v>0.06</v>
      </c>
      <c r="J161" s="4" t="s">
        <v>24</v>
      </c>
      <c r="K161" t="s">
        <v>25</v>
      </c>
      <c r="L161">
        <v>1843</v>
      </c>
      <c r="M161">
        <v>30.9</v>
      </c>
      <c r="U161">
        <f t="shared" si="1"/>
        <v>1908</v>
      </c>
      <c r="V161" s="4">
        <v>71.978999999999999</v>
      </c>
      <c r="W161">
        <v>100</v>
      </c>
      <c r="X161">
        <v>0.21099999999999999</v>
      </c>
      <c r="Y161">
        <v>477.19799999999998</v>
      </c>
      <c r="Z161">
        <v>213.05699999999999</v>
      </c>
      <c r="AJ161" s="4">
        <v>1817</v>
      </c>
      <c r="AK161" s="10">
        <v>4.88</v>
      </c>
      <c r="AT161" s="4">
        <v>1817</v>
      </c>
      <c r="AU161" s="10">
        <v>73.72</v>
      </c>
      <c r="BD161" s="13">
        <v>1209</v>
      </c>
      <c r="BE161" s="14">
        <v>-0.66</v>
      </c>
      <c r="BF161" s="14">
        <v>-0.85</v>
      </c>
    </row>
    <row r="162" spans="1:58" x14ac:dyDescent="0.25">
      <c r="A162" s="4">
        <v>-341</v>
      </c>
      <c r="B162">
        <v>248.08</v>
      </c>
      <c r="C162">
        <v>209.38</v>
      </c>
      <c r="D162">
        <v>286.77999999999997</v>
      </c>
      <c r="E162">
        <v>-0.66700000000000004</v>
      </c>
      <c r="G162">
        <v>-1.3939999999999999</v>
      </c>
      <c r="H162">
        <v>-4.3999999999999997E-2</v>
      </c>
      <c r="J162" s="4" t="s">
        <v>24</v>
      </c>
      <c r="K162" t="s">
        <v>25</v>
      </c>
      <c r="L162">
        <v>1842</v>
      </c>
      <c r="M162">
        <v>26</v>
      </c>
      <c r="U162">
        <f t="shared" si="1"/>
        <v>1907</v>
      </c>
      <c r="V162" s="4">
        <v>72.269000000000005</v>
      </c>
      <c r="W162">
        <v>101</v>
      </c>
      <c r="X162">
        <v>0.28999999999999998</v>
      </c>
      <c r="Y162">
        <v>508.73899999999998</v>
      </c>
      <c r="Z162">
        <v>233.82599999999999</v>
      </c>
      <c r="AJ162" s="4">
        <v>1818</v>
      </c>
      <c r="AK162" s="10">
        <v>2.97</v>
      </c>
      <c r="AT162" s="4">
        <v>1818</v>
      </c>
      <c r="AU162" s="10">
        <v>64.98</v>
      </c>
      <c r="BD162" s="13">
        <v>1210</v>
      </c>
      <c r="BE162" s="14">
        <v>-0.33</v>
      </c>
      <c r="BF162" s="14">
        <v>-0.55000000000000004</v>
      </c>
    </row>
    <row r="163" spans="1:58" x14ac:dyDescent="0.25">
      <c r="A163" s="4">
        <v>-340</v>
      </c>
      <c r="B163">
        <v>227.33</v>
      </c>
      <c r="C163">
        <v>188.63</v>
      </c>
      <c r="D163">
        <v>266.02999999999997</v>
      </c>
      <c r="E163">
        <v>-0.77100000000000002</v>
      </c>
      <c r="G163">
        <v>-1.4990000000000001</v>
      </c>
      <c r="H163">
        <v>0.09</v>
      </c>
      <c r="J163" s="4" t="s">
        <v>24</v>
      </c>
      <c r="K163" t="s">
        <v>25</v>
      </c>
      <c r="L163">
        <v>1841</v>
      </c>
      <c r="M163">
        <v>28.1</v>
      </c>
      <c r="U163">
        <f t="shared" si="1"/>
        <v>1906</v>
      </c>
      <c r="V163" s="4">
        <v>73.045000000000002</v>
      </c>
      <c r="W163">
        <v>102</v>
      </c>
      <c r="X163">
        <v>0.157</v>
      </c>
      <c r="Y163">
        <v>455.46100000000001</v>
      </c>
      <c r="Z163">
        <v>198.744</v>
      </c>
      <c r="AJ163" s="4">
        <v>1819</v>
      </c>
      <c r="AK163" s="10">
        <v>3.54</v>
      </c>
      <c r="AT163" s="4">
        <v>1819</v>
      </c>
      <c r="AU163" s="10">
        <v>60.42</v>
      </c>
      <c r="BD163" s="13">
        <v>1211</v>
      </c>
      <c r="BE163" s="14">
        <v>-0.11</v>
      </c>
      <c r="BF163" s="14">
        <v>-0.08</v>
      </c>
    </row>
    <row r="164" spans="1:58" x14ac:dyDescent="0.25">
      <c r="A164" s="4">
        <v>-339</v>
      </c>
      <c r="B164">
        <v>204.52</v>
      </c>
      <c r="C164">
        <v>165.82</v>
      </c>
      <c r="D164">
        <v>243.22</v>
      </c>
      <c r="E164">
        <v>-0.63700000000000001</v>
      </c>
      <c r="G164">
        <v>-1.365</v>
      </c>
      <c r="H164">
        <v>0.26400000000000001</v>
      </c>
      <c r="J164" s="4">
        <v>1840</v>
      </c>
      <c r="K164">
        <v>10.8</v>
      </c>
      <c r="L164">
        <v>1840</v>
      </c>
      <c r="M164">
        <v>11.5</v>
      </c>
      <c r="U164">
        <f t="shared" si="1"/>
        <v>1905</v>
      </c>
      <c r="V164" s="4">
        <v>73.564999999999998</v>
      </c>
      <c r="W164">
        <v>103</v>
      </c>
      <c r="X164">
        <v>0.36299999999999999</v>
      </c>
      <c r="Y164">
        <v>538.30999999999995</v>
      </c>
      <c r="Z164">
        <v>253.298</v>
      </c>
      <c r="AJ164" s="4">
        <v>1820</v>
      </c>
      <c r="AK164" s="10">
        <v>2.71</v>
      </c>
      <c r="AT164" s="4">
        <v>1820</v>
      </c>
      <c r="AU164" s="10">
        <v>70.48</v>
      </c>
      <c r="BD164" s="13">
        <v>1212</v>
      </c>
      <c r="BE164" s="14">
        <v>0.24</v>
      </c>
      <c r="BF164" s="14">
        <v>0.06</v>
      </c>
    </row>
    <row r="165" spans="1:58" x14ac:dyDescent="0.25">
      <c r="A165" s="4">
        <v>-338</v>
      </c>
      <c r="B165">
        <v>179.08</v>
      </c>
      <c r="C165">
        <v>140.38</v>
      </c>
      <c r="D165">
        <v>217.78</v>
      </c>
      <c r="E165">
        <v>-0.46400000000000002</v>
      </c>
      <c r="G165">
        <v>-1.1910000000000001</v>
      </c>
      <c r="H165">
        <v>-0.312</v>
      </c>
      <c r="J165" s="4">
        <v>1839</v>
      </c>
      <c r="K165">
        <v>12.9</v>
      </c>
      <c r="L165">
        <v>1839</v>
      </c>
      <c r="M165">
        <v>10</v>
      </c>
      <c r="U165">
        <f t="shared" si="1"/>
        <v>1904</v>
      </c>
      <c r="V165" s="4">
        <v>74.006</v>
      </c>
      <c r="W165">
        <v>104</v>
      </c>
      <c r="X165">
        <v>0.44</v>
      </c>
      <c r="Y165">
        <v>569.24800000000005</v>
      </c>
      <c r="Z165">
        <v>273.67</v>
      </c>
      <c r="AJ165" s="4">
        <v>1821</v>
      </c>
      <c r="AK165" s="10">
        <v>0.28000000000000003</v>
      </c>
      <c r="AT165" s="4">
        <v>1821</v>
      </c>
      <c r="AU165" s="10">
        <v>84.25</v>
      </c>
      <c r="BD165" s="13">
        <v>1213</v>
      </c>
      <c r="BE165" s="14">
        <v>-0.25</v>
      </c>
      <c r="BF165" s="14">
        <v>-0.38</v>
      </c>
    </row>
    <row r="166" spans="1:58" x14ac:dyDescent="0.25">
      <c r="A166" s="4">
        <v>-337</v>
      </c>
      <c r="B166">
        <v>168.78</v>
      </c>
      <c r="C166">
        <v>130.09</v>
      </c>
      <c r="D166">
        <v>207.48</v>
      </c>
      <c r="E166">
        <v>-1.0389999999999999</v>
      </c>
      <c r="G166">
        <v>-1.7669999999999999</v>
      </c>
      <c r="H166">
        <v>-0.188</v>
      </c>
      <c r="J166" s="4">
        <v>1838</v>
      </c>
      <c r="K166">
        <v>19.600000000000001</v>
      </c>
      <c r="L166">
        <v>1838</v>
      </c>
      <c r="M166">
        <v>9</v>
      </c>
      <c r="U166">
        <f t="shared" si="1"/>
        <v>1903</v>
      </c>
      <c r="V166" s="4">
        <v>74.33</v>
      </c>
      <c r="W166">
        <v>105</v>
      </c>
      <c r="X166">
        <v>0.251</v>
      </c>
      <c r="Y166">
        <v>492.988</v>
      </c>
      <c r="Z166">
        <v>223.45500000000001</v>
      </c>
      <c r="AJ166" s="4">
        <v>1822</v>
      </c>
      <c r="AK166" s="10">
        <v>4.41</v>
      </c>
      <c r="AT166" s="4">
        <v>1822</v>
      </c>
      <c r="AU166" s="10">
        <v>79.75</v>
      </c>
      <c r="BD166" s="13">
        <v>1214</v>
      </c>
      <c r="BE166" s="14">
        <v>-0.32</v>
      </c>
      <c r="BF166" s="14">
        <v>0.1</v>
      </c>
    </row>
    <row r="167" spans="1:58" x14ac:dyDescent="0.25">
      <c r="A167" s="4">
        <v>-336</v>
      </c>
      <c r="B167">
        <v>208.41</v>
      </c>
      <c r="C167">
        <v>169.71</v>
      </c>
      <c r="D167">
        <v>247.1</v>
      </c>
      <c r="E167">
        <v>-0.91500000000000004</v>
      </c>
      <c r="G167">
        <v>-1.643</v>
      </c>
      <c r="H167">
        <v>0.159</v>
      </c>
      <c r="J167" s="4">
        <v>1837</v>
      </c>
      <c r="K167">
        <v>12.4</v>
      </c>
      <c r="L167">
        <v>1837</v>
      </c>
      <c r="M167">
        <v>9.4</v>
      </c>
      <c r="U167">
        <f t="shared" si="1"/>
        <v>1902</v>
      </c>
      <c r="V167" s="4">
        <v>74.957999999999998</v>
      </c>
      <c r="W167">
        <v>106</v>
      </c>
      <c r="X167">
        <v>0.16700000000000001</v>
      </c>
      <c r="Y167">
        <v>459.47899999999998</v>
      </c>
      <c r="Z167">
        <v>201.39</v>
      </c>
      <c r="AJ167" s="4">
        <v>1823</v>
      </c>
      <c r="AK167" s="10">
        <v>4.24</v>
      </c>
      <c r="AT167" s="4">
        <v>1823</v>
      </c>
      <c r="AU167" s="10">
        <v>86.94</v>
      </c>
      <c r="BD167" s="13">
        <v>1215</v>
      </c>
      <c r="BE167" s="14">
        <v>-0.92</v>
      </c>
      <c r="BF167" s="14">
        <v>-0.85</v>
      </c>
    </row>
    <row r="168" spans="1:58" x14ac:dyDescent="0.25">
      <c r="A168" s="4">
        <v>-335</v>
      </c>
      <c r="B168">
        <v>283.73</v>
      </c>
      <c r="C168">
        <v>245.03</v>
      </c>
      <c r="D168">
        <v>322.43</v>
      </c>
      <c r="E168">
        <v>-0.56799999999999995</v>
      </c>
      <c r="G168">
        <v>-1.2949999999999999</v>
      </c>
      <c r="H168">
        <v>-0.223</v>
      </c>
      <c r="J168" s="4">
        <v>1836</v>
      </c>
      <c r="K168">
        <v>14.1</v>
      </c>
      <c r="L168">
        <v>1836</v>
      </c>
      <c r="M168">
        <v>8.6</v>
      </c>
      <c r="U168">
        <f t="shared" si="1"/>
        <v>1901</v>
      </c>
      <c r="V168" s="4">
        <v>75.424999999999997</v>
      </c>
      <c r="W168">
        <v>107</v>
      </c>
      <c r="X168">
        <v>0.442</v>
      </c>
      <c r="Y168">
        <v>569.89099999999996</v>
      </c>
      <c r="Z168">
        <v>274.09300000000002</v>
      </c>
      <c r="AJ168" s="4">
        <v>1824</v>
      </c>
      <c r="AK168" s="10">
        <v>3.54</v>
      </c>
      <c r="AT168" s="4">
        <v>1824</v>
      </c>
      <c r="AU168" s="10">
        <v>55.46</v>
      </c>
      <c r="BD168" s="13">
        <v>1216</v>
      </c>
      <c r="BE168" s="14">
        <v>-0.92</v>
      </c>
      <c r="BF168" s="14">
        <v>-0.84</v>
      </c>
    </row>
    <row r="169" spans="1:58" x14ac:dyDescent="0.25">
      <c r="A169" s="4">
        <v>-334</v>
      </c>
      <c r="B169">
        <v>239.16</v>
      </c>
      <c r="C169">
        <v>200.46</v>
      </c>
      <c r="D169">
        <v>277.86</v>
      </c>
      <c r="E169">
        <v>-0.95</v>
      </c>
      <c r="G169">
        <v>-1.677</v>
      </c>
      <c r="H169">
        <v>-0.40600000000000003</v>
      </c>
      <c r="J169" s="4">
        <v>1835</v>
      </c>
      <c r="K169">
        <v>10.8</v>
      </c>
      <c r="L169">
        <v>1835</v>
      </c>
      <c r="M169">
        <v>11.2</v>
      </c>
      <c r="U169">
        <f t="shared" si="1"/>
        <v>1900</v>
      </c>
      <c r="V169" s="4">
        <v>76.347999999999999</v>
      </c>
      <c r="W169">
        <v>108</v>
      </c>
      <c r="X169">
        <v>0.48099999999999998</v>
      </c>
      <c r="Y169">
        <v>585.68100000000004</v>
      </c>
      <c r="Z169">
        <v>284.49099999999999</v>
      </c>
      <c r="AJ169" s="4">
        <v>1825</v>
      </c>
      <c r="AK169" s="10">
        <v>2.21</v>
      </c>
      <c r="AT169" s="4">
        <v>1825</v>
      </c>
      <c r="AU169" s="10">
        <v>56.03</v>
      </c>
      <c r="BD169" s="13">
        <v>1217</v>
      </c>
      <c r="BE169" s="14">
        <v>-0.97</v>
      </c>
      <c r="BF169" s="14">
        <v>-1.07</v>
      </c>
    </row>
    <row r="170" spans="1:58" x14ac:dyDescent="0.25">
      <c r="A170" s="4">
        <v>-333</v>
      </c>
      <c r="B170">
        <v>262.5</v>
      </c>
      <c r="C170">
        <v>223.8</v>
      </c>
      <c r="D170">
        <v>301.2</v>
      </c>
      <c r="E170">
        <v>-1.1339999999999999</v>
      </c>
      <c r="G170">
        <v>-1.861</v>
      </c>
      <c r="H170">
        <v>0.313</v>
      </c>
      <c r="J170" s="4">
        <v>1834</v>
      </c>
      <c r="K170">
        <v>13.4</v>
      </c>
      <c r="L170">
        <v>1834</v>
      </c>
      <c r="M170">
        <v>10.8</v>
      </c>
      <c r="U170">
        <f t="shared" si="1"/>
        <v>1899</v>
      </c>
      <c r="V170" s="4">
        <v>76.561999999999998</v>
      </c>
      <c r="W170">
        <v>109</v>
      </c>
      <c r="X170">
        <v>0.38600000000000001</v>
      </c>
      <c r="Y170">
        <v>547.30999999999995</v>
      </c>
      <c r="Z170">
        <v>259.22500000000002</v>
      </c>
      <c r="AJ170" s="4">
        <v>1826</v>
      </c>
      <c r="AK170" s="10">
        <v>3.34</v>
      </c>
      <c r="AT170" s="4">
        <v>1826</v>
      </c>
      <c r="AU170" s="10">
        <v>25.07</v>
      </c>
      <c r="BD170" s="13">
        <v>1218</v>
      </c>
      <c r="BE170" s="14">
        <v>-0.95</v>
      </c>
      <c r="BF170" s="14">
        <v>-0.82</v>
      </c>
    </row>
    <row r="171" spans="1:58" x14ac:dyDescent="0.25">
      <c r="A171" s="4">
        <v>-332</v>
      </c>
      <c r="B171">
        <v>277.27</v>
      </c>
      <c r="C171">
        <v>238.57</v>
      </c>
      <c r="D171">
        <v>315.97000000000003</v>
      </c>
      <c r="E171">
        <v>-0.41399999999999998</v>
      </c>
      <c r="G171">
        <v>-1.141</v>
      </c>
      <c r="H171">
        <v>-0.13300000000000001</v>
      </c>
      <c r="J171" s="4">
        <v>1833</v>
      </c>
      <c r="K171">
        <v>15.2</v>
      </c>
      <c r="L171">
        <v>1833</v>
      </c>
      <c r="M171">
        <v>10.8</v>
      </c>
      <c r="U171">
        <f t="shared" si="1"/>
        <v>1898</v>
      </c>
      <c r="V171" s="4">
        <v>77.347999999999999</v>
      </c>
      <c r="W171">
        <v>110</v>
      </c>
      <c r="X171">
        <v>0.22600000000000001</v>
      </c>
      <c r="Y171">
        <v>483.10399999999998</v>
      </c>
      <c r="Z171">
        <v>216.946</v>
      </c>
      <c r="AJ171" s="4">
        <v>1827</v>
      </c>
      <c r="AK171" s="10">
        <v>-2.5</v>
      </c>
      <c r="AT171" s="4">
        <v>1827</v>
      </c>
      <c r="AU171" s="10">
        <v>104.38</v>
      </c>
      <c r="BD171" s="13">
        <v>1219</v>
      </c>
      <c r="BE171" s="14">
        <v>-0.93</v>
      </c>
      <c r="BF171" s="14">
        <v>-0.85</v>
      </c>
    </row>
    <row r="172" spans="1:58" x14ac:dyDescent="0.25">
      <c r="A172" s="4">
        <v>-331</v>
      </c>
      <c r="B172">
        <v>315.91000000000003</v>
      </c>
      <c r="C172">
        <v>277.22000000000003</v>
      </c>
      <c r="D172">
        <v>354.61</v>
      </c>
      <c r="E172">
        <v>-0.86099999999999999</v>
      </c>
      <c r="G172">
        <v>-1.5880000000000001</v>
      </c>
      <c r="H172">
        <v>-0.11799999999999999</v>
      </c>
      <c r="J172" s="4">
        <v>1832</v>
      </c>
      <c r="K172">
        <v>18.2</v>
      </c>
      <c r="L172">
        <v>1832</v>
      </c>
      <c r="M172">
        <v>13.7</v>
      </c>
      <c r="U172">
        <f t="shared" si="1"/>
        <v>1897</v>
      </c>
      <c r="V172" s="4">
        <v>77.822999999999993</v>
      </c>
      <c r="W172">
        <v>111</v>
      </c>
      <c r="X172">
        <v>0.249</v>
      </c>
      <c r="Y172">
        <v>492.50599999999997</v>
      </c>
      <c r="Z172">
        <v>223.137</v>
      </c>
      <c r="AJ172" s="4">
        <v>1828</v>
      </c>
      <c r="AK172" s="10">
        <v>2.74</v>
      </c>
      <c r="AT172" s="4">
        <v>1828</v>
      </c>
      <c r="AU172" s="10">
        <v>69.59</v>
      </c>
      <c r="BD172" s="13">
        <v>1220</v>
      </c>
      <c r="BE172" s="14">
        <v>-0.43</v>
      </c>
      <c r="BF172" s="14">
        <v>-0.34</v>
      </c>
    </row>
    <row r="173" spans="1:58" x14ac:dyDescent="0.25">
      <c r="A173" s="4">
        <v>-330</v>
      </c>
      <c r="B173">
        <v>258.33</v>
      </c>
      <c r="C173">
        <v>219.64</v>
      </c>
      <c r="D173">
        <v>297.02999999999997</v>
      </c>
      <c r="E173">
        <v>-0.84599999999999997</v>
      </c>
      <c r="G173">
        <v>-1.573</v>
      </c>
      <c r="H173">
        <v>0.189</v>
      </c>
      <c r="J173" s="4">
        <v>1831</v>
      </c>
      <c r="K173">
        <v>9.1999999999999993</v>
      </c>
      <c r="L173">
        <v>1831</v>
      </c>
      <c r="M173">
        <v>12.7</v>
      </c>
      <c r="U173">
        <f t="shared" si="1"/>
        <v>1896</v>
      </c>
      <c r="V173" s="4">
        <v>78.078000000000003</v>
      </c>
      <c r="W173">
        <v>112</v>
      </c>
      <c r="X173">
        <v>0.187</v>
      </c>
      <c r="Y173">
        <v>467.51499999999999</v>
      </c>
      <c r="Z173">
        <v>206.68100000000001</v>
      </c>
      <c r="AJ173" s="4">
        <v>1829</v>
      </c>
      <c r="AK173" s="10">
        <v>-0.12</v>
      </c>
      <c r="AT173" s="4">
        <v>1829</v>
      </c>
      <c r="AU173" s="10">
        <v>81.09</v>
      </c>
      <c r="BD173" s="13">
        <v>1221</v>
      </c>
      <c r="BE173" s="14">
        <v>0.05</v>
      </c>
      <c r="BF173" s="14">
        <v>-0.1</v>
      </c>
    </row>
    <row r="174" spans="1:58" x14ac:dyDescent="0.25">
      <c r="A174" s="4">
        <v>-329</v>
      </c>
      <c r="B174">
        <v>215.17</v>
      </c>
      <c r="C174">
        <v>176.47</v>
      </c>
      <c r="D174">
        <v>253.87</v>
      </c>
      <c r="E174">
        <v>-0.53800000000000003</v>
      </c>
      <c r="G174">
        <v>-1.2649999999999999</v>
      </c>
      <c r="H174">
        <v>-0.19800000000000001</v>
      </c>
      <c r="J174" s="4">
        <v>1830</v>
      </c>
      <c r="K174">
        <v>11.1</v>
      </c>
      <c r="L174">
        <v>1830</v>
      </c>
      <c r="M174">
        <v>23.5</v>
      </c>
      <c r="U174">
        <f t="shared" si="1"/>
        <v>1895</v>
      </c>
      <c r="V174" s="4">
        <v>79.164000000000001</v>
      </c>
      <c r="W174">
        <v>113</v>
      </c>
      <c r="X174">
        <v>0.216</v>
      </c>
      <c r="Y174">
        <v>479.12700000000001</v>
      </c>
      <c r="Z174">
        <v>214.327</v>
      </c>
      <c r="AJ174" s="4">
        <v>1830</v>
      </c>
      <c r="AK174" s="10">
        <v>0.35</v>
      </c>
      <c r="AT174" s="4">
        <v>1830</v>
      </c>
      <c r="AU174" s="10">
        <v>35.49</v>
      </c>
      <c r="BD174" s="13">
        <v>1222</v>
      </c>
      <c r="BE174" s="14">
        <v>-0.26</v>
      </c>
      <c r="BF174" s="14">
        <v>-0.36</v>
      </c>
    </row>
    <row r="175" spans="1:58" x14ac:dyDescent="0.25">
      <c r="A175" s="4">
        <v>-328</v>
      </c>
      <c r="B175">
        <v>217.84</v>
      </c>
      <c r="C175">
        <v>179.14</v>
      </c>
      <c r="D175">
        <v>256.54000000000002</v>
      </c>
      <c r="E175">
        <v>-0.92500000000000004</v>
      </c>
      <c r="G175">
        <v>-1.653</v>
      </c>
      <c r="H175">
        <v>-0.84299999999999997</v>
      </c>
      <c r="J175" s="4">
        <v>1829</v>
      </c>
      <c r="K175">
        <v>24.2</v>
      </c>
      <c r="L175">
        <v>1829</v>
      </c>
      <c r="M175">
        <v>20.9</v>
      </c>
      <c r="U175">
        <f t="shared" si="1"/>
        <v>1894</v>
      </c>
      <c r="V175" s="4">
        <v>79.777000000000001</v>
      </c>
      <c r="W175">
        <v>114</v>
      </c>
      <c r="X175">
        <v>0.39800000000000002</v>
      </c>
      <c r="Y175">
        <v>552.13199999999995</v>
      </c>
      <c r="Z175">
        <v>262.399</v>
      </c>
      <c r="AJ175" s="4">
        <v>1831</v>
      </c>
      <c r="AK175" s="10">
        <v>3.25</v>
      </c>
      <c r="AT175" s="4">
        <v>1831</v>
      </c>
      <c r="AU175" s="10">
        <v>55.25</v>
      </c>
      <c r="BD175" s="13">
        <v>1223</v>
      </c>
      <c r="BE175" s="14">
        <v>-0.84</v>
      </c>
      <c r="BF175" s="14">
        <v>-1.08</v>
      </c>
    </row>
    <row r="176" spans="1:58" x14ac:dyDescent="0.25">
      <c r="A176" s="4">
        <v>-327</v>
      </c>
      <c r="B176">
        <v>203.7</v>
      </c>
      <c r="C176">
        <v>165</v>
      </c>
      <c r="D176">
        <v>242.4</v>
      </c>
      <c r="E176">
        <v>-1.57</v>
      </c>
      <c r="G176">
        <v>-2.298</v>
      </c>
      <c r="H176">
        <v>-0.67900000000000005</v>
      </c>
      <c r="J176" s="4">
        <v>1828</v>
      </c>
      <c r="K176">
        <v>18.7</v>
      </c>
      <c r="L176">
        <v>1828</v>
      </c>
      <c r="M176">
        <v>14.7</v>
      </c>
      <c r="U176">
        <f t="shared" si="1"/>
        <v>1893</v>
      </c>
      <c r="V176" s="4">
        <v>80.444000000000003</v>
      </c>
      <c r="W176">
        <v>115</v>
      </c>
      <c r="X176">
        <v>0.14199999999999999</v>
      </c>
      <c r="Y176">
        <v>449.55500000000001</v>
      </c>
      <c r="Z176">
        <v>194.85499999999999</v>
      </c>
      <c r="AJ176" s="4">
        <v>1832</v>
      </c>
      <c r="AK176" s="10">
        <v>2.3199999999999998</v>
      </c>
      <c r="AT176" s="4">
        <v>1832</v>
      </c>
      <c r="AU176" s="10">
        <v>55.27</v>
      </c>
      <c r="BD176" s="13">
        <v>1224</v>
      </c>
      <c r="BE176" s="14">
        <v>-0.65</v>
      </c>
      <c r="BF176" s="14">
        <v>-0.82</v>
      </c>
    </row>
    <row r="177" spans="1:58" x14ac:dyDescent="0.25">
      <c r="A177" s="4">
        <v>-326</v>
      </c>
      <c r="B177">
        <v>221.13</v>
      </c>
      <c r="C177">
        <v>182.44</v>
      </c>
      <c r="D177">
        <v>259.83</v>
      </c>
      <c r="E177">
        <v>-1.407</v>
      </c>
      <c r="G177">
        <v>-2.1339999999999999</v>
      </c>
      <c r="H177">
        <v>-0.83799999999999997</v>
      </c>
      <c r="J177" s="4">
        <v>1827</v>
      </c>
      <c r="K177">
        <v>16.8</v>
      </c>
      <c r="L177">
        <v>1827</v>
      </c>
      <c r="M177">
        <v>14.7</v>
      </c>
      <c r="U177">
        <f t="shared" si="1"/>
        <v>1892</v>
      </c>
      <c r="V177" s="4">
        <v>80.763000000000005</v>
      </c>
      <c r="W177">
        <v>116</v>
      </c>
      <c r="X177">
        <v>0.17699999999999999</v>
      </c>
      <c r="Y177">
        <v>463.37599999999998</v>
      </c>
      <c r="Z177">
        <v>203.95599999999999</v>
      </c>
      <c r="AJ177" s="4">
        <v>1833</v>
      </c>
      <c r="AK177" s="10">
        <v>5.45</v>
      </c>
      <c r="AT177" s="4">
        <v>1833</v>
      </c>
      <c r="AU177" s="10">
        <v>21.17</v>
      </c>
      <c r="BD177" s="13">
        <v>1225</v>
      </c>
      <c r="BE177" s="14">
        <v>-0.47</v>
      </c>
      <c r="BF177" s="14">
        <v>-0.37</v>
      </c>
    </row>
    <row r="178" spans="1:58" x14ac:dyDescent="0.25">
      <c r="A178" s="4">
        <v>-325</v>
      </c>
      <c r="B178">
        <v>205.21</v>
      </c>
      <c r="C178">
        <v>166.51</v>
      </c>
      <c r="D178">
        <v>243.9</v>
      </c>
      <c r="E178">
        <v>-1.5649999999999999</v>
      </c>
      <c r="G178">
        <v>-2.2930000000000001</v>
      </c>
      <c r="H178">
        <v>-1.22</v>
      </c>
      <c r="J178" s="4">
        <v>1826</v>
      </c>
      <c r="K178">
        <v>34.6</v>
      </c>
      <c r="L178">
        <v>1826</v>
      </c>
      <c r="M178">
        <v>16.2</v>
      </c>
      <c r="U178">
        <f t="shared" si="1"/>
        <v>1891</v>
      </c>
      <c r="V178" s="4">
        <v>80.906000000000006</v>
      </c>
      <c r="W178">
        <v>117</v>
      </c>
      <c r="X178">
        <v>0.14299999999999999</v>
      </c>
      <c r="Y178">
        <v>449.67500000000001</v>
      </c>
      <c r="Z178">
        <v>194.934</v>
      </c>
      <c r="AJ178" s="4">
        <v>1834</v>
      </c>
      <c r="AK178" s="10">
        <v>2.79</v>
      </c>
      <c r="AT178" s="4">
        <v>1834</v>
      </c>
      <c r="AU178" s="10">
        <v>123.86</v>
      </c>
      <c r="BD178" s="13">
        <v>1226</v>
      </c>
      <c r="BE178" s="14">
        <v>0.04</v>
      </c>
      <c r="BF178" s="14">
        <v>-0.15</v>
      </c>
    </row>
    <row r="179" spans="1:58" x14ac:dyDescent="0.25">
      <c r="A179" s="4">
        <v>-324</v>
      </c>
      <c r="B179">
        <v>189.72</v>
      </c>
      <c r="C179">
        <v>151.02000000000001</v>
      </c>
      <c r="D179">
        <v>228.41</v>
      </c>
      <c r="E179">
        <v>-1.9470000000000001</v>
      </c>
      <c r="G179">
        <v>-2.6749999999999998</v>
      </c>
      <c r="H179">
        <v>-1.0169999999999999</v>
      </c>
      <c r="J179" s="4">
        <v>1825</v>
      </c>
      <c r="K179">
        <v>39.1</v>
      </c>
      <c r="L179">
        <v>1825</v>
      </c>
      <c r="M179">
        <v>15.7</v>
      </c>
      <c r="U179">
        <f t="shared" si="1"/>
        <v>1890</v>
      </c>
      <c r="V179" s="4">
        <v>81.19</v>
      </c>
      <c r="W179">
        <v>118</v>
      </c>
      <c r="X179">
        <v>0.28999999999999998</v>
      </c>
      <c r="Y179">
        <v>509.02</v>
      </c>
      <c r="Z179">
        <v>234.011</v>
      </c>
      <c r="AJ179" s="4">
        <v>1835</v>
      </c>
      <c r="AK179" s="10">
        <v>3.98</v>
      </c>
      <c r="AT179" s="4">
        <v>1835</v>
      </c>
      <c r="AU179" s="10">
        <v>67.78</v>
      </c>
      <c r="BD179" s="13">
        <v>1227</v>
      </c>
      <c r="BE179" s="14">
        <v>-0.22</v>
      </c>
      <c r="BF179" s="14">
        <v>-0.52</v>
      </c>
    </row>
    <row r="180" spans="1:58" x14ac:dyDescent="0.25">
      <c r="A180" s="4">
        <v>-323</v>
      </c>
      <c r="B180">
        <v>158.36000000000001</v>
      </c>
      <c r="C180">
        <v>119.66</v>
      </c>
      <c r="D180">
        <v>197.05</v>
      </c>
      <c r="E180">
        <v>-1.744</v>
      </c>
      <c r="G180">
        <v>-2.4710000000000001</v>
      </c>
      <c r="H180">
        <v>-0.441</v>
      </c>
      <c r="J180" s="4">
        <v>1824</v>
      </c>
      <c r="K180">
        <v>30.5</v>
      </c>
      <c r="L180">
        <v>1824</v>
      </c>
      <c r="M180">
        <v>12.1</v>
      </c>
      <c r="U180">
        <f t="shared" si="1"/>
        <v>1889</v>
      </c>
      <c r="V180" s="4">
        <v>81.674000000000007</v>
      </c>
      <c r="W180">
        <v>119</v>
      </c>
      <c r="X180">
        <v>0.27300000000000002</v>
      </c>
      <c r="Y180">
        <v>502.10899999999998</v>
      </c>
      <c r="Z180">
        <v>229.46100000000001</v>
      </c>
      <c r="AJ180" s="4">
        <v>1836</v>
      </c>
      <c r="AK180" s="10">
        <v>1.84</v>
      </c>
      <c r="AT180" s="4">
        <v>1836</v>
      </c>
      <c r="AU180" s="10">
        <v>105.88</v>
      </c>
      <c r="BD180" s="13">
        <v>1228</v>
      </c>
      <c r="BE180" s="14">
        <v>-0.05</v>
      </c>
      <c r="BF180" s="14">
        <v>-0.35</v>
      </c>
    </row>
    <row r="181" spans="1:58" x14ac:dyDescent="0.25">
      <c r="A181" s="4">
        <v>-322</v>
      </c>
      <c r="B181">
        <v>156.32</v>
      </c>
      <c r="C181">
        <v>117.62</v>
      </c>
      <c r="D181">
        <v>195.02</v>
      </c>
      <c r="E181">
        <v>-1.1679999999999999</v>
      </c>
      <c r="G181">
        <v>-1.8959999999999999</v>
      </c>
      <c r="H181">
        <v>-0.86799999999999999</v>
      </c>
      <c r="J181" s="4">
        <v>1823</v>
      </c>
      <c r="K181">
        <v>29.6</v>
      </c>
      <c r="L181">
        <v>1823</v>
      </c>
      <c r="M181">
        <v>11.9</v>
      </c>
      <c r="U181">
        <f t="shared" si="1"/>
        <v>1888</v>
      </c>
      <c r="V181" s="4">
        <v>82.182000000000002</v>
      </c>
      <c r="W181">
        <v>120</v>
      </c>
      <c r="X181">
        <v>0.23599999999999999</v>
      </c>
      <c r="Y181">
        <v>487.04199999999997</v>
      </c>
      <c r="Z181">
        <v>219.53899999999999</v>
      </c>
      <c r="AJ181" s="4">
        <v>1837</v>
      </c>
      <c r="AK181" s="10">
        <v>2.59</v>
      </c>
      <c r="AT181" s="4">
        <v>1837</v>
      </c>
      <c r="AU181" s="10">
        <v>54.22</v>
      </c>
      <c r="BD181" s="13">
        <v>1229</v>
      </c>
      <c r="BE181" s="14">
        <v>-0.54</v>
      </c>
      <c r="BF181" s="14">
        <v>-0.69</v>
      </c>
    </row>
    <row r="182" spans="1:58" x14ac:dyDescent="0.25">
      <c r="A182" s="4">
        <v>-321</v>
      </c>
      <c r="B182">
        <v>184.27</v>
      </c>
      <c r="C182">
        <v>145.57</v>
      </c>
      <c r="D182">
        <v>222.96</v>
      </c>
      <c r="E182">
        <v>-1.595</v>
      </c>
      <c r="G182">
        <v>-2.3220000000000001</v>
      </c>
      <c r="H182">
        <v>-0.86799999999999999</v>
      </c>
      <c r="J182" s="4">
        <v>1822</v>
      </c>
      <c r="K182">
        <v>37.299999999999997</v>
      </c>
      <c r="L182">
        <v>1822</v>
      </c>
      <c r="M182">
        <v>11.5</v>
      </c>
      <c r="U182">
        <f t="shared" si="1"/>
        <v>1887</v>
      </c>
      <c r="V182" s="4">
        <v>82.525999999999996</v>
      </c>
      <c r="W182">
        <v>121</v>
      </c>
      <c r="X182">
        <v>0.34399999999999997</v>
      </c>
      <c r="Y182">
        <v>530.47500000000002</v>
      </c>
      <c r="Z182">
        <v>248.13900000000001</v>
      </c>
      <c r="AJ182" s="4">
        <v>1838</v>
      </c>
      <c r="AK182" s="10">
        <v>0.42</v>
      </c>
      <c r="AT182" s="4">
        <v>1838</v>
      </c>
      <c r="AU182" s="10">
        <v>49.86</v>
      </c>
      <c r="BD182" s="13">
        <v>1230</v>
      </c>
      <c r="BE182" s="14">
        <v>-0.38</v>
      </c>
      <c r="BF182" s="14">
        <v>-0.77</v>
      </c>
    </row>
    <row r="183" spans="1:58" x14ac:dyDescent="0.25">
      <c r="A183" s="4">
        <v>-320</v>
      </c>
      <c r="B183">
        <v>202.13</v>
      </c>
      <c r="C183">
        <v>163.43</v>
      </c>
      <c r="D183">
        <v>240.83</v>
      </c>
      <c r="E183">
        <v>-1.595</v>
      </c>
      <c r="G183">
        <v>-2.3220000000000001</v>
      </c>
      <c r="H183">
        <v>-1.121</v>
      </c>
      <c r="J183" s="4">
        <v>1821</v>
      </c>
      <c r="K183">
        <v>32.700000000000003</v>
      </c>
      <c r="L183">
        <v>1821</v>
      </c>
      <c r="M183">
        <v>11.2</v>
      </c>
      <c r="U183">
        <f t="shared" si="1"/>
        <v>1886</v>
      </c>
      <c r="V183" s="4">
        <v>82.84</v>
      </c>
      <c r="W183">
        <v>122</v>
      </c>
      <c r="X183">
        <v>0.314</v>
      </c>
      <c r="Y183">
        <v>518.58199999999999</v>
      </c>
      <c r="Z183">
        <v>240.30799999999999</v>
      </c>
      <c r="AJ183" s="4">
        <v>1839</v>
      </c>
      <c r="AK183" s="10">
        <v>3.12</v>
      </c>
      <c r="AT183" s="4">
        <v>1839</v>
      </c>
      <c r="AU183" s="10">
        <v>126.25</v>
      </c>
      <c r="BD183" s="13">
        <v>1231</v>
      </c>
      <c r="BE183" s="14">
        <v>-1.28</v>
      </c>
      <c r="BF183" s="14">
        <v>-1.22</v>
      </c>
    </row>
    <row r="184" spans="1:58" x14ac:dyDescent="0.25">
      <c r="A184" s="4">
        <v>-319</v>
      </c>
      <c r="B184">
        <v>209.36</v>
      </c>
      <c r="C184">
        <v>170.66</v>
      </c>
      <c r="D184">
        <v>248.06</v>
      </c>
      <c r="E184">
        <v>-1.8480000000000001</v>
      </c>
      <c r="G184">
        <v>-2.5760000000000001</v>
      </c>
      <c r="H184">
        <v>-0.47599999999999998</v>
      </c>
      <c r="J184" s="4">
        <v>1820</v>
      </c>
      <c r="K184">
        <v>31.8</v>
      </c>
      <c r="L184">
        <v>1820</v>
      </c>
      <c r="M184">
        <v>13.9</v>
      </c>
      <c r="U184">
        <f t="shared" si="1"/>
        <v>1885</v>
      </c>
      <c r="V184" s="4">
        <v>83.257999999999996</v>
      </c>
      <c r="W184">
        <v>123</v>
      </c>
      <c r="X184">
        <v>0.26</v>
      </c>
      <c r="Y184">
        <v>496.88600000000002</v>
      </c>
      <c r="Z184">
        <v>226.02099999999999</v>
      </c>
      <c r="AJ184" s="4">
        <v>1840</v>
      </c>
      <c r="AK184" s="10">
        <v>2.0099999999999998</v>
      </c>
      <c r="AT184" s="4">
        <v>1840</v>
      </c>
      <c r="AU184" s="10">
        <v>98.77</v>
      </c>
      <c r="BD184" s="13">
        <v>1232</v>
      </c>
      <c r="BE184" s="14">
        <v>-0.61</v>
      </c>
      <c r="BF184" s="14">
        <v>-0.56000000000000005</v>
      </c>
    </row>
    <row r="185" spans="1:58" x14ac:dyDescent="0.25">
      <c r="A185" s="4">
        <v>-318</v>
      </c>
      <c r="B185">
        <v>205.93</v>
      </c>
      <c r="C185">
        <v>167.23</v>
      </c>
      <c r="D185">
        <v>244.63</v>
      </c>
      <c r="E185">
        <v>-1.2030000000000001</v>
      </c>
      <c r="G185">
        <v>-1.93</v>
      </c>
      <c r="H185">
        <v>-0.45100000000000001</v>
      </c>
      <c r="J185" s="4">
        <v>1819</v>
      </c>
      <c r="K185">
        <v>27.1</v>
      </c>
      <c r="L185">
        <v>1819</v>
      </c>
      <c r="M185">
        <v>9.4</v>
      </c>
      <c r="U185">
        <f t="shared" si="1"/>
        <v>1884</v>
      </c>
      <c r="V185" s="4">
        <v>83.984999999999999</v>
      </c>
      <c r="W185">
        <v>124</v>
      </c>
      <c r="X185">
        <v>0.123</v>
      </c>
      <c r="Y185">
        <v>441.68</v>
      </c>
      <c r="Z185">
        <v>189.66900000000001</v>
      </c>
      <c r="AJ185" s="4">
        <v>1841</v>
      </c>
      <c r="AK185" s="10">
        <v>0.56000000000000005</v>
      </c>
      <c r="AT185" s="4">
        <v>1841</v>
      </c>
      <c r="AU185" s="10">
        <v>97.62</v>
      </c>
      <c r="BD185" s="13">
        <v>1233</v>
      </c>
      <c r="BE185" s="14">
        <v>-1.07</v>
      </c>
      <c r="BF185" s="14">
        <v>-0.71</v>
      </c>
    </row>
    <row r="186" spans="1:58" x14ac:dyDescent="0.25">
      <c r="A186" s="4">
        <v>-317</v>
      </c>
      <c r="B186">
        <v>185.75</v>
      </c>
      <c r="C186">
        <v>147.05000000000001</v>
      </c>
      <c r="D186">
        <v>224.44</v>
      </c>
      <c r="E186">
        <v>-1.1779999999999999</v>
      </c>
      <c r="G186">
        <v>-1.9059999999999999</v>
      </c>
      <c r="H186">
        <v>-0.75900000000000001</v>
      </c>
      <c r="J186" s="4">
        <v>1818</v>
      </c>
      <c r="K186">
        <v>29.1</v>
      </c>
      <c r="L186">
        <v>1818</v>
      </c>
      <c r="M186">
        <v>11.9</v>
      </c>
      <c r="U186">
        <f t="shared" si="1"/>
        <v>1883</v>
      </c>
      <c r="V186" s="4">
        <v>84.412000000000006</v>
      </c>
      <c r="W186">
        <v>125</v>
      </c>
      <c r="X186">
        <v>0.314</v>
      </c>
      <c r="Y186">
        <v>518.62300000000005</v>
      </c>
      <c r="Z186">
        <v>240.334</v>
      </c>
      <c r="AJ186" s="4">
        <v>1842</v>
      </c>
      <c r="AK186" s="10">
        <v>0.24</v>
      </c>
      <c r="AT186" s="4">
        <v>1842</v>
      </c>
      <c r="AU186" s="10">
        <v>45.39</v>
      </c>
      <c r="BD186" s="13">
        <v>1234</v>
      </c>
      <c r="BE186" s="14">
        <v>-0.91</v>
      </c>
      <c r="BF186" s="14">
        <v>-0.56000000000000005</v>
      </c>
    </row>
    <row r="187" spans="1:58" x14ac:dyDescent="0.25">
      <c r="A187" s="4">
        <v>-316</v>
      </c>
      <c r="B187">
        <v>220.69</v>
      </c>
      <c r="C187">
        <v>181.99</v>
      </c>
      <c r="D187">
        <v>259.39</v>
      </c>
      <c r="E187">
        <v>-1.486</v>
      </c>
      <c r="G187">
        <v>-2.2130000000000001</v>
      </c>
      <c r="H187">
        <v>-4.0000000000000001E-3</v>
      </c>
      <c r="J187" s="4">
        <v>1817</v>
      </c>
      <c r="K187">
        <v>34.200000000000003</v>
      </c>
      <c r="L187">
        <v>1817</v>
      </c>
      <c r="M187">
        <v>15.8</v>
      </c>
      <c r="U187">
        <f t="shared" si="1"/>
        <v>1882</v>
      </c>
      <c r="V187" s="4">
        <v>84.995999999999995</v>
      </c>
      <c r="W187">
        <v>126</v>
      </c>
      <c r="X187">
        <v>0.157</v>
      </c>
      <c r="Y187">
        <v>455.50099999999998</v>
      </c>
      <c r="Z187">
        <v>198.77</v>
      </c>
      <c r="AJ187" s="4">
        <v>1843</v>
      </c>
      <c r="AK187" s="10">
        <v>4.0999999999999996</v>
      </c>
      <c r="AT187" s="4">
        <v>1843</v>
      </c>
      <c r="AU187" s="10">
        <v>132.02000000000001</v>
      </c>
      <c r="BD187" s="13">
        <v>1235</v>
      </c>
      <c r="BE187" s="14">
        <v>-0.7</v>
      </c>
      <c r="BF187" s="14">
        <v>-0.23</v>
      </c>
    </row>
    <row r="188" spans="1:58" x14ac:dyDescent="0.25">
      <c r="A188" s="4">
        <v>-315</v>
      </c>
      <c r="B188">
        <v>211.56</v>
      </c>
      <c r="C188">
        <v>172.87</v>
      </c>
      <c r="D188">
        <v>250.26</v>
      </c>
      <c r="E188">
        <v>-0.73199999999999998</v>
      </c>
      <c r="G188">
        <v>-1.4590000000000001</v>
      </c>
      <c r="H188">
        <v>-0.16300000000000001</v>
      </c>
      <c r="J188" s="4">
        <v>1816</v>
      </c>
      <c r="K188">
        <v>34.799999999999997</v>
      </c>
      <c r="L188">
        <v>1816</v>
      </c>
      <c r="M188">
        <v>15.5</v>
      </c>
      <c r="U188">
        <f t="shared" si="1"/>
        <v>1881</v>
      </c>
      <c r="V188" s="4">
        <v>85.856999999999999</v>
      </c>
      <c r="W188">
        <v>127</v>
      </c>
      <c r="X188">
        <v>0.22600000000000001</v>
      </c>
      <c r="Y188">
        <v>483.10399999999998</v>
      </c>
      <c r="Z188">
        <v>216.946</v>
      </c>
      <c r="AJ188" s="4">
        <v>1844</v>
      </c>
      <c r="AK188" s="10">
        <v>1.31</v>
      </c>
      <c r="AT188" s="4">
        <v>1844</v>
      </c>
      <c r="AU188" s="10">
        <v>87.71</v>
      </c>
      <c r="BD188" s="13">
        <v>1236</v>
      </c>
      <c r="BE188" s="14">
        <v>-0.62</v>
      </c>
      <c r="BF188" s="14">
        <v>-0.25</v>
      </c>
    </row>
    <row r="189" spans="1:58" x14ac:dyDescent="0.25">
      <c r="A189" s="4">
        <v>-314</v>
      </c>
      <c r="B189">
        <v>204.69</v>
      </c>
      <c r="C189">
        <v>165.99</v>
      </c>
      <c r="D189">
        <v>243.39</v>
      </c>
      <c r="E189">
        <v>-0.89</v>
      </c>
      <c r="G189">
        <v>-1.6180000000000001</v>
      </c>
      <c r="H189">
        <v>0.08</v>
      </c>
      <c r="J189" s="4">
        <v>1815</v>
      </c>
      <c r="K189">
        <v>43.6</v>
      </c>
      <c r="L189">
        <v>1815</v>
      </c>
      <c r="M189">
        <v>12.5</v>
      </c>
      <c r="U189">
        <f t="shared" si="1"/>
        <v>1880</v>
      </c>
      <c r="V189" s="4">
        <v>86.409000000000006</v>
      </c>
      <c r="W189">
        <v>128</v>
      </c>
      <c r="X189">
        <v>0.32600000000000001</v>
      </c>
      <c r="Y189">
        <v>523.404</v>
      </c>
      <c r="Z189">
        <v>243.483</v>
      </c>
      <c r="AJ189" s="4">
        <v>1845</v>
      </c>
      <c r="AK189" s="10">
        <v>-2.71</v>
      </c>
      <c r="AT189" s="4">
        <v>1845</v>
      </c>
      <c r="AU189" s="10">
        <v>51.34</v>
      </c>
      <c r="BD189" s="13">
        <v>1237</v>
      </c>
      <c r="BE189" s="14">
        <v>-0.9</v>
      </c>
      <c r="BF189" s="14">
        <v>-0.78</v>
      </c>
    </row>
    <row r="190" spans="1:58" x14ac:dyDescent="0.25">
      <c r="A190" s="4">
        <v>-313</v>
      </c>
      <c r="B190">
        <v>185.76</v>
      </c>
      <c r="C190">
        <v>147.06</v>
      </c>
      <c r="D190">
        <v>224.46</v>
      </c>
      <c r="E190">
        <v>-0.64700000000000002</v>
      </c>
      <c r="G190">
        <v>-1.375</v>
      </c>
      <c r="H190">
        <v>0.88400000000000001</v>
      </c>
      <c r="J190" s="4">
        <v>1814</v>
      </c>
      <c r="K190">
        <v>32.200000000000003</v>
      </c>
      <c r="L190">
        <v>1814</v>
      </c>
      <c r="M190">
        <v>9.8000000000000007</v>
      </c>
      <c r="U190">
        <f t="shared" si="1"/>
        <v>1879</v>
      </c>
      <c r="V190" s="4">
        <v>86.736000000000004</v>
      </c>
      <c r="W190">
        <v>129</v>
      </c>
      <c r="X190">
        <v>0.17699999999999999</v>
      </c>
      <c r="Y190">
        <v>463.577</v>
      </c>
      <c r="Z190">
        <v>204.08799999999999</v>
      </c>
      <c r="AJ190" s="4">
        <v>1846</v>
      </c>
      <c r="AK190" s="10">
        <v>4.67</v>
      </c>
      <c r="AT190" s="4">
        <v>1846</v>
      </c>
      <c r="AU190" s="10">
        <v>107.03</v>
      </c>
      <c r="BD190" s="13">
        <v>1238</v>
      </c>
      <c r="BE190" s="14">
        <v>0.32</v>
      </c>
      <c r="BF190" s="14">
        <v>0.09</v>
      </c>
    </row>
    <row r="191" spans="1:58" x14ac:dyDescent="0.25">
      <c r="A191" s="4">
        <v>-312</v>
      </c>
      <c r="B191">
        <v>146.18</v>
      </c>
      <c r="C191">
        <v>107.48</v>
      </c>
      <c r="D191">
        <v>184.88</v>
      </c>
      <c r="E191">
        <v>0.157</v>
      </c>
      <c r="G191">
        <v>-0.57099999999999995</v>
      </c>
      <c r="H191">
        <v>1.405</v>
      </c>
      <c r="J191" s="4">
        <v>1813</v>
      </c>
      <c r="K191">
        <v>35.1</v>
      </c>
      <c r="L191">
        <v>1813</v>
      </c>
      <c r="M191">
        <v>11.3</v>
      </c>
      <c r="U191">
        <f t="shared" si="1"/>
        <v>1878</v>
      </c>
      <c r="V191" s="4">
        <v>87.861000000000004</v>
      </c>
      <c r="W191">
        <v>130</v>
      </c>
      <c r="X191">
        <v>0.40200000000000002</v>
      </c>
      <c r="Y191">
        <v>553.73900000000003</v>
      </c>
      <c r="Z191">
        <v>263.45800000000003</v>
      </c>
      <c r="AJ191" s="4">
        <v>1847</v>
      </c>
      <c r="AK191" s="10">
        <v>0.59</v>
      </c>
      <c r="AT191" s="4">
        <v>1847</v>
      </c>
      <c r="AU191" s="10">
        <v>67.48</v>
      </c>
      <c r="BD191" s="13">
        <v>1239</v>
      </c>
      <c r="BE191" s="14">
        <v>-0.11</v>
      </c>
      <c r="BF191" s="14">
        <v>-0.09</v>
      </c>
    </row>
    <row r="192" spans="1:58" x14ac:dyDescent="0.25">
      <c r="A192" s="4">
        <v>-311</v>
      </c>
      <c r="B192">
        <v>116.91</v>
      </c>
      <c r="C192">
        <v>78.209999999999994</v>
      </c>
      <c r="D192">
        <v>155.61000000000001</v>
      </c>
      <c r="E192">
        <v>0.67800000000000005</v>
      </c>
      <c r="G192">
        <v>-0.05</v>
      </c>
      <c r="H192">
        <v>0.39300000000000002</v>
      </c>
      <c r="J192" s="4">
        <v>1812</v>
      </c>
      <c r="K192">
        <v>39.700000000000003</v>
      </c>
      <c r="L192">
        <v>1812</v>
      </c>
      <c r="M192">
        <v>11.9</v>
      </c>
      <c r="U192">
        <f t="shared" ref="U192:U255" si="2">$U$61-W192</f>
        <v>1877</v>
      </c>
      <c r="V192" s="4">
        <v>88.625</v>
      </c>
      <c r="W192">
        <v>131</v>
      </c>
      <c r="X192">
        <v>0.36299999999999999</v>
      </c>
      <c r="Y192">
        <v>538.10900000000004</v>
      </c>
      <c r="Z192">
        <v>253.166</v>
      </c>
      <c r="AJ192" s="4">
        <v>1848</v>
      </c>
      <c r="AK192" s="10">
        <v>4.55</v>
      </c>
      <c r="AT192" s="4">
        <v>1848</v>
      </c>
      <c r="AU192" s="10">
        <v>29.55</v>
      </c>
      <c r="BD192" s="13">
        <v>1240</v>
      </c>
      <c r="BE192" s="14">
        <v>-0.28000000000000003</v>
      </c>
      <c r="BF192" s="14">
        <v>-0.21</v>
      </c>
    </row>
    <row r="193" spans="1:58" x14ac:dyDescent="0.25">
      <c r="A193" s="4">
        <v>-310</v>
      </c>
      <c r="B193">
        <v>142.44</v>
      </c>
      <c r="C193">
        <v>103.74</v>
      </c>
      <c r="D193">
        <v>181.14</v>
      </c>
      <c r="E193">
        <v>-0.33500000000000002</v>
      </c>
      <c r="G193">
        <v>-1.0620000000000001</v>
      </c>
      <c r="H193">
        <v>1.504</v>
      </c>
      <c r="J193" s="4">
        <v>1811</v>
      </c>
      <c r="K193">
        <v>33.799999999999997</v>
      </c>
      <c r="L193">
        <v>1811</v>
      </c>
      <c r="M193">
        <v>9</v>
      </c>
      <c r="U193">
        <f t="shared" si="2"/>
        <v>1876</v>
      </c>
      <c r="V193" s="4">
        <v>88.959000000000003</v>
      </c>
      <c r="W193">
        <v>132</v>
      </c>
      <c r="X193">
        <v>0.33400000000000002</v>
      </c>
      <c r="Y193">
        <v>526.49800000000005</v>
      </c>
      <c r="Z193">
        <v>245.52</v>
      </c>
      <c r="AJ193" s="4">
        <v>1849</v>
      </c>
      <c r="AK193" s="10">
        <v>4.43</v>
      </c>
      <c r="AT193" s="4">
        <v>1849</v>
      </c>
      <c r="AU193" s="10">
        <v>101.82</v>
      </c>
      <c r="BD193" s="13">
        <v>1241</v>
      </c>
      <c r="BE193" s="14">
        <v>0.06</v>
      </c>
      <c r="BF193" s="14">
        <v>-0.03</v>
      </c>
    </row>
    <row r="194" spans="1:58" x14ac:dyDescent="0.25">
      <c r="A194" s="4">
        <v>-309</v>
      </c>
      <c r="B194">
        <v>191.07</v>
      </c>
      <c r="C194">
        <v>152.37</v>
      </c>
      <c r="D194">
        <v>229.76</v>
      </c>
      <c r="E194">
        <v>0.77700000000000002</v>
      </c>
      <c r="G194">
        <v>0.05</v>
      </c>
      <c r="H194">
        <v>1.276</v>
      </c>
      <c r="J194" s="4">
        <v>1810</v>
      </c>
      <c r="K194">
        <v>32.4</v>
      </c>
      <c r="L194">
        <v>1810</v>
      </c>
      <c r="M194">
        <v>13.1</v>
      </c>
      <c r="U194">
        <f t="shared" si="2"/>
        <v>1875</v>
      </c>
      <c r="V194" s="4">
        <v>89.356999999999999</v>
      </c>
      <c r="W194">
        <v>133</v>
      </c>
      <c r="X194">
        <v>0.39800000000000002</v>
      </c>
      <c r="Y194">
        <v>552.13199999999995</v>
      </c>
      <c r="Z194">
        <v>262.399</v>
      </c>
      <c r="AJ194" s="4">
        <v>1850</v>
      </c>
      <c r="AK194" s="10">
        <v>5.21</v>
      </c>
      <c r="AT194" s="4">
        <v>1850</v>
      </c>
      <c r="AU194" s="10">
        <v>68.510000000000005</v>
      </c>
      <c r="BD194" s="13">
        <v>1242</v>
      </c>
      <c r="BE194" s="14">
        <v>-0.61</v>
      </c>
      <c r="BF194" s="14">
        <v>-0.52</v>
      </c>
    </row>
    <row r="195" spans="1:58" x14ac:dyDescent="0.25">
      <c r="A195" s="4">
        <v>-308</v>
      </c>
      <c r="B195">
        <v>255.48</v>
      </c>
      <c r="C195">
        <v>216.79</v>
      </c>
      <c r="D195">
        <v>294.18</v>
      </c>
      <c r="E195">
        <v>0.54900000000000004</v>
      </c>
      <c r="G195">
        <v>-0.17899999999999999</v>
      </c>
      <c r="H195">
        <v>1.47</v>
      </c>
      <c r="J195" s="4">
        <v>1809</v>
      </c>
      <c r="K195">
        <v>29</v>
      </c>
      <c r="L195">
        <v>1809</v>
      </c>
      <c r="M195">
        <v>27.6</v>
      </c>
      <c r="U195">
        <f t="shared" si="2"/>
        <v>1874</v>
      </c>
      <c r="V195" s="4">
        <v>89.653000000000006</v>
      </c>
      <c r="W195">
        <v>134</v>
      </c>
      <c r="X195">
        <v>0.27400000000000002</v>
      </c>
      <c r="Y195">
        <v>502.31</v>
      </c>
      <c r="Z195">
        <v>229.59299999999999</v>
      </c>
      <c r="AJ195" s="4">
        <v>1851</v>
      </c>
      <c r="AK195" s="10">
        <v>1.86</v>
      </c>
      <c r="AT195" s="4">
        <v>1851</v>
      </c>
      <c r="AU195" s="10">
        <v>44.15</v>
      </c>
      <c r="BD195" s="13">
        <v>1243</v>
      </c>
      <c r="BE195" s="14">
        <v>-0.35</v>
      </c>
      <c r="BF195" s="14">
        <v>-0.48</v>
      </c>
    </row>
    <row r="196" spans="1:58" x14ac:dyDescent="0.25">
      <c r="A196" s="4">
        <v>-307</v>
      </c>
      <c r="B196">
        <v>270.35000000000002</v>
      </c>
      <c r="C196">
        <v>231.65</v>
      </c>
      <c r="D196">
        <v>309.04000000000002</v>
      </c>
      <c r="E196">
        <v>0.74199999999999999</v>
      </c>
      <c r="G196">
        <v>1.4999999999999999E-2</v>
      </c>
      <c r="H196">
        <v>0.99299999999999999</v>
      </c>
      <c r="J196" s="4">
        <v>1808</v>
      </c>
      <c r="K196">
        <v>29.2</v>
      </c>
      <c r="L196">
        <v>1808</v>
      </c>
      <c r="M196">
        <v>27.2</v>
      </c>
      <c r="U196">
        <f t="shared" si="2"/>
        <v>1873</v>
      </c>
      <c r="V196" s="4">
        <v>90.432000000000002</v>
      </c>
      <c r="W196">
        <v>135</v>
      </c>
      <c r="X196">
        <v>0.21</v>
      </c>
      <c r="Y196">
        <v>476.67599999999999</v>
      </c>
      <c r="Z196">
        <v>212.71299999999999</v>
      </c>
      <c r="AJ196" s="4">
        <v>1852</v>
      </c>
      <c r="AK196" s="10">
        <v>2.66</v>
      </c>
      <c r="AT196" s="4">
        <v>1852</v>
      </c>
      <c r="AU196" s="10">
        <v>74.319999999999993</v>
      </c>
      <c r="BD196" s="13">
        <v>1244</v>
      </c>
      <c r="BE196" s="14">
        <v>-0.3</v>
      </c>
      <c r="BF196" s="14">
        <v>-0.21</v>
      </c>
    </row>
    <row r="197" spans="1:58" x14ac:dyDescent="0.25">
      <c r="A197" s="4">
        <v>-306</v>
      </c>
      <c r="B197">
        <v>221.3</v>
      </c>
      <c r="C197">
        <v>182.6</v>
      </c>
      <c r="D197">
        <v>260</v>
      </c>
      <c r="E197">
        <v>0.26600000000000001</v>
      </c>
      <c r="G197">
        <v>-0.46100000000000002</v>
      </c>
      <c r="H197">
        <v>1.2170000000000001</v>
      </c>
      <c r="J197" s="4">
        <v>1807</v>
      </c>
      <c r="K197">
        <v>30.9</v>
      </c>
      <c r="L197">
        <v>1807</v>
      </c>
      <c r="M197">
        <v>23.1</v>
      </c>
      <c r="U197">
        <f t="shared" si="2"/>
        <v>1872</v>
      </c>
      <c r="V197" s="4">
        <v>91.016999999999996</v>
      </c>
      <c r="W197">
        <v>136</v>
      </c>
      <c r="X197">
        <v>0.33300000000000002</v>
      </c>
      <c r="Y197">
        <v>526.096</v>
      </c>
      <c r="Z197">
        <v>245.255</v>
      </c>
      <c r="AJ197" s="4">
        <v>1853</v>
      </c>
      <c r="AK197" s="10">
        <v>-0.21</v>
      </c>
      <c r="AT197" s="4">
        <v>1853</v>
      </c>
      <c r="AU197" s="10">
        <v>95.07</v>
      </c>
      <c r="BD197" s="13">
        <v>1245</v>
      </c>
      <c r="BE197" s="14">
        <v>-0.01</v>
      </c>
      <c r="BF197" s="14">
        <v>-0.33</v>
      </c>
    </row>
    <row r="198" spans="1:58" x14ac:dyDescent="0.25">
      <c r="A198" s="4">
        <v>-305</v>
      </c>
      <c r="B198">
        <v>213.47</v>
      </c>
      <c r="C198">
        <v>174.77</v>
      </c>
      <c r="D198">
        <v>252.17</v>
      </c>
      <c r="E198">
        <v>0.48899999999999999</v>
      </c>
      <c r="G198">
        <v>-0.23799999999999999</v>
      </c>
      <c r="H198">
        <v>0.92900000000000005</v>
      </c>
      <c r="J198" s="4">
        <v>1806</v>
      </c>
      <c r="K198">
        <v>32.299999999999997</v>
      </c>
      <c r="L198">
        <v>1806</v>
      </c>
      <c r="M198">
        <v>18</v>
      </c>
      <c r="U198">
        <f t="shared" si="2"/>
        <v>1871</v>
      </c>
      <c r="V198" s="4">
        <v>92.408000000000001</v>
      </c>
      <c r="W198">
        <v>137</v>
      </c>
      <c r="X198">
        <v>0.73699999999999999</v>
      </c>
      <c r="Y198">
        <v>688.25800000000004</v>
      </c>
      <c r="Z198">
        <v>352.036</v>
      </c>
      <c r="AJ198" s="4">
        <v>1854</v>
      </c>
      <c r="AK198" s="10">
        <v>0.32</v>
      </c>
      <c r="AT198" s="4">
        <v>1854</v>
      </c>
      <c r="AU198" s="10">
        <v>61.07</v>
      </c>
      <c r="BD198" s="13">
        <v>1246</v>
      </c>
      <c r="BE198" s="14">
        <v>0.18</v>
      </c>
      <c r="BF198" s="14">
        <v>0.4</v>
      </c>
    </row>
    <row r="199" spans="1:58" x14ac:dyDescent="0.25">
      <c r="A199" s="4">
        <v>-304</v>
      </c>
      <c r="B199">
        <v>203.49</v>
      </c>
      <c r="C199">
        <v>164.8</v>
      </c>
      <c r="D199">
        <v>242.19</v>
      </c>
      <c r="E199">
        <v>0.20100000000000001</v>
      </c>
      <c r="G199">
        <v>-0.52600000000000002</v>
      </c>
      <c r="H199">
        <v>0.98799999999999999</v>
      </c>
      <c r="J199" s="4">
        <v>1805</v>
      </c>
      <c r="K199">
        <v>49.7</v>
      </c>
      <c r="L199">
        <v>1805</v>
      </c>
      <c r="M199">
        <v>14.7</v>
      </c>
      <c r="U199">
        <f t="shared" si="2"/>
        <v>1870</v>
      </c>
      <c r="V199" s="4">
        <v>92.762</v>
      </c>
      <c r="W199">
        <v>138</v>
      </c>
      <c r="X199">
        <v>0.35399999999999998</v>
      </c>
      <c r="Y199">
        <v>534.37300000000005</v>
      </c>
      <c r="Z199">
        <v>250.70500000000001</v>
      </c>
      <c r="AJ199" s="4">
        <v>1855</v>
      </c>
      <c r="AK199" s="10">
        <v>0.54</v>
      </c>
      <c r="AT199" s="4">
        <v>1855</v>
      </c>
      <c r="AU199" s="10">
        <v>60.29</v>
      </c>
      <c r="BD199" s="13">
        <v>1247</v>
      </c>
      <c r="BE199" s="14">
        <v>0.44</v>
      </c>
      <c r="BF199" s="14">
        <v>0.2</v>
      </c>
    </row>
    <row r="200" spans="1:58" x14ac:dyDescent="0.25">
      <c r="A200" s="4">
        <v>-303</v>
      </c>
      <c r="B200">
        <v>268.14999999999998</v>
      </c>
      <c r="C200">
        <v>229.45</v>
      </c>
      <c r="D200">
        <v>306.85000000000002</v>
      </c>
      <c r="E200">
        <v>0.26100000000000001</v>
      </c>
      <c r="G200">
        <v>-0.46600000000000003</v>
      </c>
      <c r="H200">
        <v>0.115</v>
      </c>
      <c r="J200" s="4">
        <v>1804</v>
      </c>
      <c r="K200">
        <v>54.5</v>
      </c>
      <c r="L200">
        <v>1804</v>
      </c>
      <c r="M200">
        <v>18.399999999999999</v>
      </c>
      <c r="U200">
        <f t="shared" si="2"/>
        <v>1869</v>
      </c>
      <c r="V200" s="4">
        <v>93.537000000000006</v>
      </c>
      <c r="W200">
        <v>139</v>
      </c>
      <c r="X200">
        <v>0.42199999999999999</v>
      </c>
      <c r="Y200">
        <v>562.01599999999996</v>
      </c>
      <c r="Z200">
        <v>268.90800000000002</v>
      </c>
      <c r="AJ200" s="4">
        <v>1856</v>
      </c>
      <c r="AK200" s="10">
        <v>3.96</v>
      </c>
      <c r="AT200" s="4">
        <v>1856</v>
      </c>
      <c r="AU200" s="10">
        <v>105.49</v>
      </c>
      <c r="BD200" s="13">
        <v>1248</v>
      </c>
      <c r="BE200" s="14">
        <v>-0.34</v>
      </c>
      <c r="BF200" s="14">
        <v>-0.42</v>
      </c>
    </row>
    <row r="201" spans="1:58" x14ac:dyDescent="0.25">
      <c r="A201" s="4">
        <v>-302</v>
      </c>
      <c r="B201">
        <v>217.46</v>
      </c>
      <c r="C201">
        <v>178.76</v>
      </c>
      <c r="D201">
        <v>256.16000000000003</v>
      </c>
      <c r="E201">
        <v>-0.61299999999999999</v>
      </c>
      <c r="G201">
        <v>-1.34</v>
      </c>
      <c r="H201">
        <v>0.05</v>
      </c>
      <c r="J201" s="4">
        <v>1803</v>
      </c>
      <c r="K201">
        <v>51.8</v>
      </c>
      <c r="L201">
        <v>1803</v>
      </c>
      <c r="M201">
        <v>22.1</v>
      </c>
      <c r="U201">
        <f t="shared" si="2"/>
        <v>1868</v>
      </c>
      <c r="V201" s="4">
        <v>93.861999999999995</v>
      </c>
      <c r="W201">
        <v>140</v>
      </c>
      <c r="X201">
        <v>0.109</v>
      </c>
      <c r="Y201">
        <v>436.29599999999999</v>
      </c>
      <c r="Z201">
        <v>186.124</v>
      </c>
      <c r="AJ201" s="4">
        <v>1857</v>
      </c>
      <c r="AK201" s="10">
        <v>1.05</v>
      </c>
      <c r="AT201" s="4">
        <v>1857</v>
      </c>
      <c r="AU201" s="10">
        <v>53.43</v>
      </c>
      <c r="BD201" s="13">
        <v>1249</v>
      </c>
      <c r="BE201" s="14">
        <v>-0.49</v>
      </c>
      <c r="BF201" s="14">
        <v>-0.7</v>
      </c>
    </row>
    <row r="202" spans="1:58" x14ac:dyDescent="0.25">
      <c r="A202" s="4">
        <v>-301</v>
      </c>
      <c r="B202">
        <v>217.1</v>
      </c>
      <c r="C202">
        <v>178.41</v>
      </c>
      <c r="D202">
        <v>255.8</v>
      </c>
      <c r="E202">
        <v>-0.67700000000000005</v>
      </c>
      <c r="G202">
        <v>-1.4039999999999999</v>
      </c>
      <c r="H202">
        <v>0.24399999999999999</v>
      </c>
      <c r="J202" s="4">
        <v>1802</v>
      </c>
      <c r="K202">
        <v>64.8</v>
      </c>
      <c r="L202">
        <v>1802</v>
      </c>
      <c r="M202">
        <v>19.2</v>
      </c>
      <c r="U202">
        <f t="shared" si="2"/>
        <v>1867</v>
      </c>
      <c r="V202" s="4">
        <v>94.308999999999997</v>
      </c>
      <c r="W202">
        <v>141</v>
      </c>
      <c r="X202">
        <v>0.157</v>
      </c>
      <c r="Y202">
        <v>455.50099999999998</v>
      </c>
      <c r="Z202">
        <v>198.77</v>
      </c>
      <c r="AJ202" s="4">
        <v>1858</v>
      </c>
      <c r="AK202" s="10">
        <v>0.17</v>
      </c>
      <c r="AT202" s="4">
        <v>1858</v>
      </c>
      <c r="AU202" s="10">
        <v>32.9</v>
      </c>
      <c r="BD202" s="13">
        <v>1250</v>
      </c>
      <c r="BE202" s="14">
        <v>-0.84</v>
      </c>
      <c r="BF202" s="14">
        <v>-0.39</v>
      </c>
    </row>
    <row r="203" spans="1:58" x14ac:dyDescent="0.25">
      <c r="A203" s="4">
        <v>-300</v>
      </c>
      <c r="B203">
        <v>167.52</v>
      </c>
      <c r="C203">
        <v>128.82</v>
      </c>
      <c r="D203">
        <v>206.22</v>
      </c>
      <c r="E203">
        <v>-0.48299999999999998</v>
      </c>
      <c r="G203">
        <v>-1.2110000000000001</v>
      </c>
      <c r="H203">
        <v>0.19400000000000001</v>
      </c>
      <c r="J203" s="4">
        <v>1801</v>
      </c>
      <c r="K203">
        <v>55.9</v>
      </c>
      <c r="L203">
        <v>1801</v>
      </c>
      <c r="M203">
        <v>18.600000000000001</v>
      </c>
      <c r="U203">
        <f t="shared" si="2"/>
        <v>1866</v>
      </c>
      <c r="V203" s="4">
        <v>95.194000000000003</v>
      </c>
      <c r="W203">
        <v>142</v>
      </c>
      <c r="X203">
        <v>0.32400000000000001</v>
      </c>
      <c r="Y203">
        <v>522.55999999999995</v>
      </c>
      <c r="Z203">
        <v>242.92699999999999</v>
      </c>
      <c r="AJ203" s="4">
        <v>1859</v>
      </c>
      <c r="AK203" s="10">
        <v>3.47</v>
      </c>
      <c r="AT203" s="4">
        <v>1859</v>
      </c>
      <c r="AU203" s="10">
        <v>43.87</v>
      </c>
      <c r="BD203" s="13">
        <v>1251</v>
      </c>
      <c r="BE203" s="14">
        <v>-0.31</v>
      </c>
      <c r="BF203" s="14">
        <v>-0.28000000000000003</v>
      </c>
    </row>
    <row r="204" spans="1:58" x14ac:dyDescent="0.25">
      <c r="A204" s="4">
        <v>-299</v>
      </c>
      <c r="B204">
        <v>190.14</v>
      </c>
      <c r="C204">
        <v>151.44</v>
      </c>
      <c r="D204">
        <v>228.84</v>
      </c>
      <c r="E204">
        <v>-0.53300000000000003</v>
      </c>
      <c r="G204">
        <v>-1.26</v>
      </c>
      <c r="H204">
        <v>0.61599999999999999</v>
      </c>
      <c r="J204" s="4">
        <v>1800</v>
      </c>
      <c r="K204">
        <v>27.3</v>
      </c>
      <c r="L204">
        <v>1800</v>
      </c>
      <c r="M204">
        <v>18.399999999999999</v>
      </c>
      <c r="U204">
        <f t="shared" si="2"/>
        <v>1865</v>
      </c>
      <c r="V204" s="4">
        <v>95.572000000000003</v>
      </c>
      <c r="W204">
        <v>143</v>
      </c>
      <c r="X204">
        <v>0.216</v>
      </c>
      <c r="Y204">
        <v>479.12700000000001</v>
      </c>
      <c r="Z204">
        <v>214.327</v>
      </c>
      <c r="AJ204" s="4">
        <v>1860</v>
      </c>
      <c r="AK204" s="10">
        <v>-0.4</v>
      </c>
      <c r="AT204" s="4">
        <v>1860</v>
      </c>
      <c r="AU204" s="10">
        <v>120.17</v>
      </c>
      <c r="BD204" s="13">
        <v>1252</v>
      </c>
      <c r="BE204" s="14">
        <v>-0.42</v>
      </c>
      <c r="BF204" s="14">
        <v>-0.51</v>
      </c>
    </row>
    <row r="205" spans="1:58" x14ac:dyDescent="0.25">
      <c r="A205" s="4">
        <v>-298</v>
      </c>
      <c r="B205">
        <v>166.24</v>
      </c>
      <c r="C205">
        <v>127.54</v>
      </c>
      <c r="D205">
        <v>204.94</v>
      </c>
      <c r="E205">
        <v>-0.111</v>
      </c>
      <c r="G205">
        <v>-0.83899999999999997</v>
      </c>
      <c r="H205">
        <v>0.308</v>
      </c>
      <c r="J205" s="4">
        <v>1799</v>
      </c>
      <c r="K205">
        <v>41</v>
      </c>
      <c r="L205">
        <v>1799</v>
      </c>
      <c r="M205">
        <v>14.9</v>
      </c>
      <c r="U205">
        <f t="shared" si="2"/>
        <v>1864</v>
      </c>
      <c r="V205" s="4">
        <v>96.805000000000007</v>
      </c>
      <c r="W205">
        <v>144</v>
      </c>
      <c r="X205">
        <v>0.28000000000000003</v>
      </c>
      <c r="Y205">
        <v>504.96199999999999</v>
      </c>
      <c r="Z205">
        <v>231.339</v>
      </c>
      <c r="AJ205" s="4">
        <v>1861</v>
      </c>
      <c r="AK205" s="10">
        <v>4.5199999999999996</v>
      </c>
      <c r="AT205" s="4">
        <v>1861</v>
      </c>
      <c r="AU205" s="10">
        <v>27.52</v>
      </c>
      <c r="BD205" s="13">
        <v>1253</v>
      </c>
      <c r="BE205" s="14">
        <v>-0.13</v>
      </c>
      <c r="BF205" s="14">
        <v>0.09</v>
      </c>
    </row>
    <row r="206" spans="1:58" x14ac:dyDescent="0.25">
      <c r="A206" s="4">
        <v>-297</v>
      </c>
      <c r="B206">
        <v>161.69</v>
      </c>
      <c r="C206">
        <v>122.99</v>
      </c>
      <c r="D206">
        <v>200.39</v>
      </c>
      <c r="E206">
        <v>-0.41899999999999998</v>
      </c>
      <c r="G206">
        <v>-1.1459999999999999</v>
      </c>
      <c r="H206">
        <v>1.107</v>
      </c>
      <c r="J206" s="4">
        <v>1798</v>
      </c>
      <c r="K206">
        <v>29.6</v>
      </c>
      <c r="L206">
        <v>1798</v>
      </c>
      <c r="M206">
        <v>15.7</v>
      </c>
      <c r="U206">
        <f t="shared" si="2"/>
        <v>1863</v>
      </c>
      <c r="V206" s="4">
        <v>97.558000000000007</v>
      </c>
      <c r="W206">
        <v>145</v>
      </c>
      <c r="X206">
        <v>0.34300000000000003</v>
      </c>
      <c r="Y206">
        <v>530.03300000000002</v>
      </c>
      <c r="Z206">
        <v>247.84800000000001</v>
      </c>
      <c r="AJ206" s="4">
        <v>1862</v>
      </c>
      <c r="AK206" s="10">
        <v>2.96</v>
      </c>
      <c r="AT206" s="4">
        <v>1862</v>
      </c>
      <c r="AU206" s="10">
        <v>109.99</v>
      </c>
      <c r="BD206" s="13">
        <v>1254</v>
      </c>
      <c r="BE206" s="14">
        <v>-0.65</v>
      </c>
      <c r="BF206" s="14">
        <v>-0.79</v>
      </c>
    </row>
    <row r="207" spans="1:58" x14ac:dyDescent="0.25">
      <c r="A207" s="4">
        <v>-296</v>
      </c>
      <c r="B207">
        <v>149.36000000000001</v>
      </c>
      <c r="C207">
        <v>110.67</v>
      </c>
      <c r="D207">
        <v>188.06</v>
      </c>
      <c r="E207">
        <v>0.38</v>
      </c>
      <c r="G207">
        <v>-0.34699999999999998</v>
      </c>
      <c r="H207">
        <v>1.42</v>
      </c>
      <c r="J207" s="4">
        <v>1797</v>
      </c>
      <c r="K207">
        <v>45.6</v>
      </c>
      <c r="L207">
        <v>1797</v>
      </c>
      <c r="M207">
        <v>21.5</v>
      </c>
      <c r="U207">
        <f t="shared" si="2"/>
        <v>1862</v>
      </c>
      <c r="V207" s="4">
        <v>99.123000000000005</v>
      </c>
      <c r="W207">
        <v>146</v>
      </c>
      <c r="X207">
        <v>0.255</v>
      </c>
      <c r="Y207">
        <v>494.91699999999997</v>
      </c>
      <c r="Z207">
        <v>224.72499999999999</v>
      </c>
      <c r="AJ207" s="4">
        <v>1863</v>
      </c>
      <c r="AK207" s="10">
        <v>3.19</v>
      </c>
      <c r="AT207" s="4">
        <v>1863</v>
      </c>
      <c r="AU207" s="10">
        <v>79.459999999999994</v>
      </c>
      <c r="BD207" s="13">
        <v>1255</v>
      </c>
      <c r="BE207" s="14">
        <v>0.05</v>
      </c>
      <c r="BF207" s="14">
        <v>0.16</v>
      </c>
    </row>
    <row r="208" spans="1:58" x14ac:dyDescent="0.25">
      <c r="A208" s="4">
        <v>-295</v>
      </c>
      <c r="B208">
        <v>207.64</v>
      </c>
      <c r="C208">
        <v>168.95</v>
      </c>
      <c r="D208">
        <v>246.34</v>
      </c>
      <c r="E208">
        <v>0.69299999999999995</v>
      </c>
      <c r="G208">
        <v>-3.5000000000000003E-2</v>
      </c>
      <c r="H208">
        <v>0.47199999999999998</v>
      </c>
      <c r="J208" s="4">
        <v>1796</v>
      </c>
      <c r="K208">
        <v>43.3</v>
      </c>
      <c r="L208">
        <v>1796</v>
      </c>
      <c r="M208">
        <v>24.7</v>
      </c>
      <c r="U208">
        <f t="shared" si="2"/>
        <v>1861</v>
      </c>
      <c r="V208" s="4">
        <v>99.564999999999998</v>
      </c>
      <c r="W208">
        <v>147</v>
      </c>
      <c r="X208">
        <v>0.187</v>
      </c>
      <c r="Y208">
        <v>467.47500000000002</v>
      </c>
      <c r="Z208">
        <v>206.655</v>
      </c>
      <c r="AJ208" s="4">
        <v>1864</v>
      </c>
      <c r="AK208" s="10">
        <v>1.57</v>
      </c>
      <c r="AT208" s="4">
        <v>1864</v>
      </c>
      <c r="AU208" s="10">
        <v>34.869999999999997</v>
      </c>
      <c r="BD208" s="13">
        <v>1256</v>
      </c>
      <c r="BE208" s="14">
        <v>-0.72</v>
      </c>
      <c r="BF208" s="14">
        <v>-0.75</v>
      </c>
    </row>
    <row r="209" spans="1:58" x14ac:dyDescent="0.25">
      <c r="A209" s="4">
        <v>-294</v>
      </c>
      <c r="B209">
        <v>192.42</v>
      </c>
      <c r="C209">
        <v>153.72</v>
      </c>
      <c r="D209">
        <v>231.12</v>
      </c>
      <c r="E209">
        <v>-0.255</v>
      </c>
      <c r="G209">
        <v>-0.98299999999999998</v>
      </c>
      <c r="H209">
        <v>-0.153</v>
      </c>
      <c r="J209" s="4">
        <v>1795</v>
      </c>
      <c r="K209">
        <v>59.2</v>
      </c>
      <c r="L209">
        <v>1795</v>
      </c>
      <c r="M209">
        <v>30.5</v>
      </c>
      <c r="U209">
        <f t="shared" si="2"/>
        <v>1860</v>
      </c>
      <c r="V209" s="4">
        <v>99.757999999999996</v>
      </c>
      <c r="W209">
        <v>148</v>
      </c>
      <c r="X209">
        <v>0.193</v>
      </c>
      <c r="Y209">
        <v>469.84500000000003</v>
      </c>
      <c r="Z209">
        <v>208.21600000000001</v>
      </c>
      <c r="AJ209" s="4">
        <v>1865</v>
      </c>
      <c r="AK209" s="10">
        <v>-0.24</v>
      </c>
      <c r="AT209" s="4">
        <v>1865</v>
      </c>
      <c r="AU209" s="10">
        <v>97.2</v>
      </c>
      <c r="BD209" s="13">
        <v>1257</v>
      </c>
      <c r="BE209" s="14">
        <v>-0.12</v>
      </c>
      <c r="BF209" s="14">
        <v>-0.71</v>
      </c>
    </row>
    <row r="210" spans="1:58" x14ac:dyDescent="0.25">
      <c r="A210" s="4">
        <v>-293</v>
      </c>
      <c r="B210">
        <v>202.39</v>
      </c>
      <c r="C210">
        <v>163.69</v>
      </c>
      <c r="D210">
        <v>241.09</v>
      </c>
      <c r="E210">
        <v>-0.88</v>
      </c>
      <c r="G210">
        <v>-1.6080000000000001</v>
      </c>
      <c r="H210">
        <v>1.1319999999999999</v>
      </c>
      <c r="J210" s="4">
        <v>1794</v>
      </c>
      <c r="K210">
        <v>70.599999999999994</v>
      </c>
      <c r="L210">
        <v>1794</v>
      </c>
      <c r="M210">
        <v>25.4</v>
      </c>
      <c r="U210">
        <f t="shared" si="2"/>
        <v>1859</v>
      </c>
      <c r="V210" s="4">
        <v>99.885999999999996</v>
      </c>
      <c r="W210">
        <v>149</v>
      </c>
      <c r="X210">
        <v>0.21299999999999999</v>
      </c>
      <c r="Y210">
        <v>478.00200000000001</v>
      </c>
      <c r="Z210">
        <v>213.58600000000001</v>
      </c>
      <c r="AJ210" s="4">
        <v>1866</v>
      </c>
      <c r="AK210" s="10">
        <v>5.19</v>
      </c>
      <c r="AT210" s="4">
        <v>1866</v>
      </c>
      <c r="AU210" s="10">
        <v>79.69</v>
      </c>
      <c r="BD210" s="13">
        <v>1258</v>
      </c>
      <c r="BE210" s="14">
        <v>-1.95</v>
      </c>
      <c r="BF210" s="14">
        <v>-1.8</v>
      </c>
    </row>
    <row r="211" spans="1:58" x14ac:dyDescent="0.25">
      <c r="A211" s="4">
        <v>-292</v>
      </c>
      <c r="B211">
        <v>270.61</v>
      </c>
      <c r="C211">
        <v>231.91</v>
      </c>
      <c r="D211">
        <v>309.31</v>
      </c>
      <c r="E211">
        <v>0.40500000000000003</v>
      </c>
      <c r="G211">
        <v>-0.32300000000000001</v>
      </c>
      <c r="H211">
        <v>0.63600000000000001</v>
      </c>
      <c r="J211" s="4">
        <v>1793</v>
      </c>
      <c r="K211">
        <v>64.7</v>
      </c>
      <c r="L211">
        <v>1793</v>
      </c>
      <c r="M211">
        <v>32.1</v>
      </c>
      <c r="U211">
        <f t="shared" si="2"/>
        <v>1858</v>
      </c>
      <c r="V211" s="4">
        <v>100.319</v>
      </c>
      <c r="W211">
        <v>150</v>
      </c>
      <c r="X211">
        <v>0.221</v>
      </c>
      <c r="Y211">
        <v>480.97500000000002</v>
      </c>
      <c r="Z211">
        <v>215.54400000000001</v>
      </c>
      <c r="AJ211" s="4">
        <v>1867</v>
      </c>
      <c r="AK211" s="10">
        <v>5.85</v>
      </c>
      <c r="AT211" s="4">
        <v>1867</v>
      </c>
      <c r="AU211" s="10">
        <v>155.1</v>
      </c>
      <c r="BD211" s="13">
        <v>1259</v>
      </c>
      <c r="BE211" s="14">
        <v>-0.28000000000000003</v>
      </c>
      <c r="BF211" s="14">
        <v>-1.17</v>
      </c>
    </row>
    <row r="212" spans="1:58" x14ac:dyDescent="0.25">
      <c r="A212" s="4">
        <v>-291</v>
      </c>
      <c r="B212">
        <v>247.54</v>
      </c>
      <c r="C212">
        <v>208.84</v>
      </c>
      <c r="D212">
        <v>286.24</v>
      </c>
      <c r="E212">
        <v>-9.0999999999999998E-2</v>
      </c>
      <c r="G212">
        <v>-0.81899999999999995</v>
      </c>
      <c r="H212">
        <v>0.94399999999999995</v>
      </c>
      <c r="J212" s="4">
        <v>1792</v>
      </c>
      <c r="K212">
        <v>74.900000000000006</v>
      </c>
      <c r="L212">
        <v>1792</v>
      </c>
      <c r="M212">
        <v>33.299999999999997</v>
      </c>
      <c r="U212">
        <f t="shared" si="2"/>
        <v>1857</v>
      </c>
      <c r="V212" s="4">
        <v>100.57899999999999</v>
      </c>
      <c r="W212">
        <v>151</v>
      </c>
      <c r="X212">
        <v>0.26</v>
      </c>
      <c r="Y212">
        <v>496.685</v>
      </c>
      <c r="Z212">
        <v>225.88900000000001</v>
      </c>
      <c r="AJ212" s="4">
        <v>1868</v>
      </c>
      <c r="AK212" s="10">
        <v>4.51</v>
      </c>
      <c r="AT212" s="4">
        <v>1868</v>
      </c>
      <c r="AU212" s="10">
        <v>71.09</v>
      </c>
      <c r="BD212" s="13">
        <v>1260</v>
      </c>
      <c r="BE212" s="14">
        <v>-0.39</v>
      </c>
      <c r="BF212" s="14">
        <v>-0.46</v>
      </c>
    </row>
    <row r="213" spans="1:58" x14ac:dyDescent="0.25">
      <c r="A213" s="4">
        <v>-290</v>
      </c>
      <c r="B213">
        <v>235.66</v>
      </c>
      <c r="C213">
        <v>196.96</v>
      </c>
      <c r="D213">
        <v>274.35000000000002</v>
      </c>
      <c r="E213">
        <v>0.216</v>
      </c>
      <c r="G213">
        <v>-0.51100000000000001</v>
      </c>
      <c r="H213">
        <v>1.4350000000000001</v>
      </c>
      <c r="J213" s="4">
        <v>1791</v>
      </c>
      <c r="K213">
        <v>77.400000000000006</v>
      </c>
      <c r="L213">
        <v>1791</v>
      </c>
      <c r="M213">
        <v>30.3</v>
      </c>
      <c r="U213">
        <f t="shared" si="2"/>
        <v>1856</v>
      </c>
      <c r="V213" s="4">
        <v>100.858</v>
      </c>
      <c r="W213">
        <v>152</v>
      </c>
      <c r="X213">
        <v>0.27900000000000003</v>
      </c>
      <c r="Y213">
        <v>504.31900000000002</v>
      </c>
      <c r="Z213">
        <v>230.916</v>
      </c>
      <c r="AJ213" s="4">
        <v>1869</v>
      </c>
      <c r="AK213" s="10">
        <v>7</v>
      </c>
      <c r="AT213" s="4">
        <v>1869</v>
      </c>
      <c r="AU213" s="10">
        <v>41.76</v>
      </c>
      <c r="BD213" s="13">
        <v>1261</v>
      </c>
      <c r="BE213" s="14">
        <v>-0.38</v>
      </c>
      <c r="BF213" s="14">
        <v>-0.65</v>
      </c>
    </row>
    <row r="214" spans="1:58" x14ac:dyDescent="0.25">
      <c r="A214" s="4">
        <v>-289</v>
      </c>
      <c r="B214">
        <v>252.49</v>
      </c>
      <c r="C214">
        <v>213.8</v>
      </c>
      <c r="D214">
        <v>291.19</v>
      </c>
      <c r="E214">
        <v>0.70799999999999996</v>
      </c>
      <c r="G214">
        <v>-0.02</v>
      </c>
      <c r="H214">
        <v>1.2509999999999999</v>
      </c>
      <c r="J214" s="4">
        <v>1790</v>
      </c>
      <c r="K214">
        <v>63.4</v>
      </c>
      <c r="L214">
        <v>1790</v>
      </c>
      <c r="M214">
        <v>49.3</v>
      </c>
      <c r="U214">
        <f t="shared" si="2"/>
        <v>1855</v>
      </c>
      <c r="V214" s="4">
        <v>101.217</v>
      </c>
      <c r="W214">
        <v>153</v>
      </c>
      <c r="X214">
        <v>0.20699999999999999</v>
      </c>
      <c r="Y214">
        <v>475.59100000000001</v>
      </c>
      <c r="Z214">
        <v>211.999</v>
      </c>
      <c r="AJ214" s="4">
        <v>1870</v>
      </c>
      <c r="AK214" s="10">
        <v>-0.75</v>
      </c>
      <c r="AT214" s="4">
        <v>1870</v>
      </c>
      <c r="AU214" s="10">
        <v>39.130000000000003</v>
      </c>
      <c r="BD214" s="13">
        <v>1262</v>
      </c>
      <c r="BE214" s="14">
        <v>0.1</v>
      </c>
      <c r="BF214" s="14">
        <v>-0.09</v>
      </c>
    </row>
    <row r="215" spans="1:58" x14ac:dyDescent="0.25">
      <c r="A215" s="4">
        <v>-288</v>
      </c>
      <c r="B215">
        <v>227.58</v>
      </c>
      <c r="C215">
        <v>188.88</v>
      </c>
      <c r="D215">
        <v>266.27999999999997</v>
      </c>
      <c r="E215">
        <v>0.52400000000000002</v>
      </c>
      <c r="G215">
        <v>-0.20300000000000001</v>
      </c>
      <c r="H215">
        <v>-0.36199999999999999</v>
      </c>
      <c r="J215" s="4">
        <v>1789</v>
      </c>
      <c r="K215">
        <v>69.8</v>
      </c>
      <c r="L215">
        <v>1789</v>
      </c>
      <c r="M215">
        <v>45.4</v>
      </c>
      <c r="U215">
        <f t="shared" si="2"/>
        <v>1854</v>
      </c>
      <c r="V215" s="4">
        <v>101.69499999999999</v>
      </c>
      <c r="W215">
        <v>154</v>
      </c>
      <c r="X215">
        <v>0.27100000000000002</v>
      </c>
      <c r="Y215">
        <v>501.06400000000002</v>
      </c>
      <c r="Z215">
        <v>228.773</v>
      </c>
      <c r="AJ215" s="4">
        <v>1871</v>
      </c>
      <c r="AK215" s="10">
        <v>3.43</v>
      </c>
      <c r="AT215" s="4">
        <v>1871</v>
      </c>
      <c r="AU215" s="10">
        <v>54.85</v>
      </c>
      <c r="BD215" s="13">
        <v>1263</v>
      </c>
      <c r="BE215" s="14">
        <v>-0.5</v>
      </c>
      <c r="BF215" s="14">
        <v>-0.75</v>
      </c>
    </row>
    <row r="216" spans="1:58" x14ac:dyDescent="0.25">
      <c r="A216" s="4">
        <v>-287</v>
      </c>
      <c r="B216">
        <v>249.58</v>
      </c>
      <c r="C216">
        <v>210.88</v>
      </c>
      <c r="D216">
        <v>288.27999999999997</v>
      </c>
      <c r="E216">
        <v>-1.089</v>
      </c>
      <c r="G216">
        <v>-1.8160000000000001</v>
      </c>
      <c r="H216">
        <v>1.0780000000000001</v>
      </c>
      <c r="J216" s="4">
        <v>1788</v>
      </c>
      <c r="K216">
        <v>69.8</v>
      </c>
      <c r="L216">
        <v>1788</v>
      </c>
      <c r="M216">
        <v>25.5</v>
      </c>
      <c r="U216">
        <f t="shared" si="2"/>
        <v>1853</v>
      </c>
      <c r="V216" s="4">
        <v>102.414</v>
      </c>
      <c r="W216">
        <v>155</v>
      </c>
      <c r="X216">
        <v>0.182</v>
      </c>
      <c r="Y216">
        <v>465.34500000000003</v>
      </c>
      <c r="Z216">
        <v>205.25200000000001</v>
      </c>
      <c r="AJ216" s="4">
        <v>1872</v>
      </c>
      <c r="AK216" s="10">
        <v>3.51</v>
      </c>
      <c r="AT216" s="4">
        <v>1872</v>
      </c>
      <c r="AU216" s="10">
        <v>53.51</v>
      </c>
      <c r="BD216" s="13">
        <v>1264</v>
      </c>
      <c r="BE216" s="14">
        <v>-0.97</v>
      </c>
      <c r="BF216" s="14">
        <v>-1.1299999999999999</v>
      </c>
    </row>
    <row r="217" spans="1:58" x14ac:dyDescent="0.25">
      <c r="A217" s="4">
        <v>-286</v>
      </c>
      <c r="B217">
        <v>195.08</v>
      </c>
      <c r="C217">
        <v>156.38999999999999</v>
      </c>
      <c r="D217">
        <v>233.78</v>
      </c>
      <c r="E217">
        <v>0.35</v>
      </c>
      <c r="G217">
        <v>-0.377</v>
      </c>
      <c r="H217">
        <v>2.1640000000000001</v>
      </c>
      <c r="J217" s="4">
        <v>1787</v>
      </c>
      <c r="K217">
        <v>73.599999999999994</v>
      </c>
      <c r="L217">
        <v>1787</v>
      </c>
      <c r="M217">
        <v>38.200000000000003</v>
      </c>
      <c r="U217">
        <f t="shared" si="2"/>
        <v>1852</v>
      </c>
      <c r="V217" s="4">
        <v>103.524</v>
      </c>
      <c r="W217">
        <v>156</v>
      </c>
      <c r="X217">
        <v>0.26</v>
      </c>
      <c r="Y217">
        <v>496.92599999999999</v>
      </c>
      <c r="Z217">
        <v>226.048</v>
      </c>
      <c r="AJ217" s="4">
        <v>1873</v>
      </c>
      <c r="AK217" s="10">
        <v>1.24</v>
      </c>
      <c r="AT217" s="4">
        <v>1873</v>
      </c>
      <c r="AU217" s="10">
        <v>58.85</v>
      </c>
      <c r="BD217" s="13">
        <v>1265</v>
      </c>
      <c r="BE217" s="14">
        <v>-0.74</v>
      </c>
      <c r="BF217" s="14">
        <v>-0.74</v>
      </c>
    </row>
    <row r="218" spans="1:58" x14ac:dyDescent="0.25">
      <c r="A218" s="4">
        <v>-285</v>
      </c>
      <c r="B218">
        <v>202.5</v>
      </c>
      <c r="C218">
        <v>163.80000000000001</v>
      </c>
      <c r="D218">
        <v>241.2</v>
      </c>
      <c r="E218">
        <v>1.4370000000000001</v>
      </c>
      <c r="G218">
        <v>0.71</v>
      </c>
      <c r="H218">
        <v>1.6830000000000001</v>
      </c>
      <c r="J218" s="4">
        <v>1786</v>
      </c>
      <c r="K218">
        <v>59.6</v>
      </c>
      <c r="L218">
        <v>1786</v>
      </c>
      <c r="M218">
        <v>36.200000000000003</v>
      </c>
      <c r="U218">
        <f t="shared" si="2"/>
        <v>1851</v>
      </c>
      <c r="V218" s="4">
        <v>103.72799999999999</v>
      </c>
      <c r="W218">
        <v>157</v>
      </c>
      <c r="X218">
        <v>0.20499999999999999</v>
      </c>
      <c r="Y218">
        <v>474.62700000000001</v>
      </c>
      <c r="Z218">
        <v>211.364</v>
      </c>
      <c r="AJ218" s="4">
        <v>1874</v>
      </c>
      <c r="AK218" s="10">
        <v>1.76</v>
      </c>
      <c r="AT218" s="4">
        <v>1874</v>
      </c>
      <c r="AU218" s="10">
        <v>33.53</v>
      </c>
      <c r="BD218" s="13">
        <v>1266</v>
      </c>
      <c r="BE218" s="14">
        <v>-0.64</v>
      </c>
      <c r="BF218" s="14">
        <v>-0.99</v>
      </c>
    </row>
    <row r="219" spans="1:58" x14ac:dyDescent="0.25">
      <c r="A219" s="4">
        <v>-284</v>
      </c>
      <c r="B219">
        <v>227.68</v>
      </c>
      <c r="C219">
        <v>188.99</v>
      </c>
      <c r="D219">
        <v>266.38</v>
      </c>
      <c r="E219">
        <v>0.95599999999999996</v>
      </c>
      <c r="G219">
        <v>0.22800000000000001</v>
      </c>
      <c r="H219">
        <v>0.95799999999999996</v>
      </c>
      <c r="J219" s="4">
        <v>1785</v>
      </c>
      <c r="K219">
        <v>44.4</v>
      </c>
      <c r="L219">
        <v>1785</v>
      </c>
      <c r="M219">
        <v>41.7</v>
      </c>
      <c r="U219">
        <f t="shared" si="2"/>
        <v>1850</v>
      </c>
      <c r="V219" s="4">
        <v>103.979</v>
      </c>
      <c r="W219">
        <v>158</v>
      </c>
      <c r="X219">
        <v>0.251</v>
      </c>
      <c r="Y219">
        <v>493.029</v>
      </c>
      <c r="Z219">
        <v>223.48099999999999</v>
      </c>
      <c r="AJ219" s="4">
        <v>1875</v>
      </c>
      <c r="AK219" s="10">
        <v>-1.04</v>
      </c>
      <c r="AT219" s="4">
        <v>1875</v>
      </c>
      <c r="AU219" s="10">
        <v>111.31</v>
      </c>
      <c r="BD219" s="13">
        <v>1267</v>
      </c>
      <c r="BE219" s="14">
        <v>-0.9</v>
      </c>
      <c r="BF219" s="14">
        <v>-0.95</v>
      </c>
    </row>
    <row r="220" spans="1:58" x14ac:dyDescent="0.25">
      <c r="A220" s="4">
        <v>-283</v>
      </c>
      <c r="B220">
        <v>230.63</v>
      </c>
      <c r="C220">
        <v>191.93</v>
      </c>
      <c r="D220">
        <v>269.32</v>
      </c>
      <c r="E220">
        <v>0.23100000000000001</v>
      </c>
      <c r="G220">
        <v>-0.496</v>
      </c>
      <c r="H220">
        <v>0.95799999999999996</v>
      </c>
      <c r="J220" s="4">
        <v>1784</v>
      </c>
      <c r="K220">
        <v>53.3</v>
      </c>
      <c r="L220">
        <v>1784</v>
      </c>
      <c r="M220">
        <v>28.3</v>
      </c>
      <c r="U220">
        <f t="shared" si="2"/>
        <v>1849</v>
      </c>
      <c r="V220" s="4">
        <v>104.2</v>
      </c>
      <c r="W220">
        <v>159</v>
      </c>
      <c r="X220">
        <v>0.221</v>
      </c>
      <c r="Y220">
        <v>481.13600000000002</v>
      </c>
      <c r="Z220">
        <v>215.65</v>
      </c>
      <c r="AJ220" s="4">
        <v>1876</v>
      </c>
      <c r="AK220" s="10">
        <v>3.3</v>
      </c>
      <c r="AT220" s="4">
        <v>1876</v>
      </c>
      <c r="AU220" s="10">
        <v>29.32</v>
      </c>
      <c r="BD220" s="13">
        <v>1268</v>
      </c>
      <c r="BE220" s="14">
        <v>-0.7</v>
      </c>
      <c r="BF220" s="14">
        <v>-1.01</v>
      </c>
    </row>
    <row r="221" spans="1:58" x14ac:dyDescent="0.25">
      <c r="A221" s="4">
        <v>-282</v>
      </c>
      <c r="B221">
        <v>238.35</v>
      </c>
      <c r="C221">
        <v>199.65</v>
      </c>
      <c r="D221">
        <v>277.05</v>
      </c>
      <c r="E221">
        <v>0.23100000000000001</v>
      </c>
      <c r="G221">
        <v>-0.496</v>
      </c>
      <c r="H221">
        <v>1.8069999999999999</v>
      </c>
      <c r="J221" s="4">
        <v>1783</v>
      </c>
      <c r="K221">
        <v>45.7</v>
      </c>
      <c r="L221">
        <v>1783</v>
      </c>
      <c r="M221">
        <v>27.6</v>
      </c>
      <c r="U221">
        <f t="shared" si="2"/>
        <v>1848</v>
      </c>
      <c r="V221" s="4">
        <v>104.455</v>
      </c>
      <c r="W221">
        <v>160</v>
      </c>
      <c r="X221">
        <v>0.255</v>
      </c>
      <c r="Y221">
        <v>494.91699999999997</v>
      </c>
      <c r="Z221">
        <v>224.72499999999999</v>
      </c>
      <c r="AJ221" s="4">
        <v>1877</v>
      </c>
      <c r="AK221" s="10">
        <v>4.9800000000000004</v>
      </c>
      <c r="AT221" s="4">
        <v>1877</v>
      </c>
      <c r="AU221" s="10">
        <v>75.790000000000006</v>
      </c>
      <c r="BD221" s="13">
        <v>1269</v>
      </c>
      <c r="BE221" s="14">
        <v>-0.77</v>
      </c>
      <c r="BF221" s="14">
        <v>-0.76</v>
      </c>
    </row>
    <row r="222" spans="1:58" x14ac:dyDescent="0.25">
      <c r="A222" s="4">
        <v>-281</v>
      </c>
      <c r="B222">
        <v>195.87</v>
      </c>
      <c r="C222">
        <v>157.16999999999999</v>
      </c>
      <c r="D222">
        <v>234.57</v>
      </c>
      <c r="E222">
        <v>1.08</v>
      </c>
      <c r="G222">
        <v>0.35199999999999998</v>
      </c>
      <c r="H222">
        <v>1.9259999999999999</v>
      </c>
      <c r="J222" s="4">
        <v>1782</v>
      </c>
      <c r="K222">
        <v>72.3</v>
      </c>
      <c r="L222">
        <v>1782</v>
      </c>
      <c r="M222">
        <v>31.6</v>
      </c>
      <c r="U222">
        <f t="shared" si="2"/>
        <v>1847</v>
      </c>
      <c r="V222" s="4">
        <v>104.666</v>
      </c>
      <c r="W222">
        <v>161</v>
      </c>
      <c r="X222">
        <v>0.21099999999999999</v>
      </c>
      <c r="Y222">
        <v>477.19799999999998</v>
      </c>
      <c r="Z222">
        <v>213.05699999999999</v>
      </c>
      <c r="AJ222" s="4">
        <v>1878</v>
      </c>
      <c r="AK222" s="10">
        <v>3.04</v>
      </c>
      <c r="AT222" s="4">
        <v>1878</v>
      </c>
      <c r="AU222" s="10">
        <v>84.55</v>
      </c>
      <c r="BD222" s="13">
        <v>1270</v>
      </c>
      <c r="BE222" s="14">
        <v>-0.32</v>
      </c>
      <c r="BF222" s="14">
        <v>-0.65</v>
      </c>
    </row>
    <row r="223" spans="1:58" x14ac:dyDescent="0.25">
      <c r="A223" s="4">
        <v>-280</v>
      </c>
      <c r="B223">
        <v>153.38</v>
      </c>
      <c r="C223">
        <v>114.68</v>
      </c>
      <c r="D223">
        <v>192.08</v>
      </c>
      <c r="E223">
        <v>1.1990000000000001</v>
      </c>
      <c r="G223">
        <v>0.47099999999999997</v>
      </c>
      <c r="H223">
        <v>2.3029999999999999</v>
      </c>
      <c r="J223" s="4">
        <v>1781</v>
      </c>
      <c r="K223">
        <v>79.900000000000006</v>
      </c>
      <c r="L223">
        <v>1781</v>
      </c>
      <c r="M223">
        <v>26.3</v>
      </c>
      <c r="U223">
        <f t="shared" si="2"/>
        <v>1846</v>
      </c>
      <c r="V223" s="4">
        <v>104.892</v>
      </c>
      <c r="W223">
        <v>162</v>
      </c>
      <c r="X223">
        <v>0.22600000000000001</v>
      </c>
      <c r="Y223">
        <v>483.10399999999998</v>
      </c>
      <c r="Z223">
        <v>216.946</v>
      </c>
      <c r="AJ223" s="4">
        <v>1879</v>
      </c>
      <c r="AK223" s="10">
        <v>3.2</v>
      </c>
      <c r="AT223" s="4">
        <v>1879</v>
      </c>
      <c r="AU223" s="10">
        <v>70.59</v>
      </c>
      <c r="BD223" s="13">
        <v>1271</v>
      </c>
      <c r="BE223" s="14">
        <v>-0.28000000000000003</v>
      </c>
      <c r="BF223" s="14">
        <v>-0.75</v>
      </c>
    </row>
    <row r="224" spans="1:58" x14ac:dyDescent="0.25">
      <c r="A224" s="4">
        <v>-279</v>
      </c>
      <c r="B224">
        <v>140.02000000000001</v>
      </c>
      <c r="C224">
        <v>101.33</v>
      </c>
      <c r="D224">
        <v>178.72</v>
      </c>
      <c r="E224">
        <v>1.5760000000000001</v>
      </c>
      <c r="G224">
        <v>0.84899999999999998</v>
      </c>
      <c r="H224">
        <v>1.341</v>
      </c>
      <c r="J224" s="4">
        <v>1780</v>
      </c>
      <c r="K224">
        <v>101.5</v>
      </c>
      <c r="L224">
        <v>1780</v>
      </c>
      <c r="M224">
        <v>19.5</v>
      </c>
      <c r="U224">
        <f t="shared" si="2"/>
        <v>1845</v>
      </c>
      <c r="V224" s="4">
        <v>105.133</v>
      </c>
      <c r="W224">
        <v>163</v>
      </c>
      <c r="X224">
        <v>0.24099999999999999</v>
      </c>
      <c r="Y224">
        <v>489.01100000000002</v>
      </c>
      <c r="Z224">
        <v>220.83600000000001</v>
      </c>
      <c r="AJ224" s="4">
        <v>1880</v>
      </c>
      <c r="AK224" s="10">
        <v>2.5</v>
      </c>
      <c r="AT224" s="4">
        <v>1880</v>
      </c>
      <c r="AU224" s="10">
        <v>37.18</v>
      </c>
      <c r="BD224" s="13">
        <v>1272</v>
      </c>
      <c r="BE224" s="14">
        <v>0.05</v>
      </c>
      <c r="BF224" s="14">
        <v>-0.31</v>
      </c>
    </row>
    <row r="225" spans="1:58" x14ac:dyDescent="0.25">
      <c r="A225" s="4">
        <v>-278</v>
      </c>
      <c r="B225">
        <v>189.7</v>
      </c>
      <c r="C225">
        <v>151</v>
      </c>
      <c r="D225">
        <v>228.39</v>
      </c>
      <c r="E225">
        <v>0.61299999999999999</v>
      </c>
      <c r="G225">
        <v>-0.114</v>
      </c>
      <c r="H225">
        <v>0.64600000000000002</v>
      </c>
      <c r="J225" s="4">
        <v>1779</v>
      </c>
      <c r="K225">
        <v>110.4</v>
      </c>
      <c r="L225">
        <v>1779</v>
      </c>
      <c r="M225">
        <v>27.3</v>
      </c>
      <c r="U225">
        <f t="shared" si="2"/>
        <v>1844</v>
      </c>
      <c r="V225" s="4">
        <v>105.47199999999999</v>
      </c>
      <c r="W225">
        <v>164</v>
      </c>
      <c r="X225">
        <v>0.33900000000000002</v>
      </c>
      <c r="Y225">
        <v>528.46600000000001</v>
      </c>
      <c r="Z225">
        <v>246.816</v>
      </c>
      <c r="AJ225" s="4">
        <v>1881</v>
      </c>
      <c r="AK225" s="10">
        <v>3.55</v>
      </c>
      <c r="AT225" s="4">
        <v>1881</v>
      </c>
      <c r="AU225" s="10">
        <v>64.33</v>
      </c>
      <c r="BD225" s="13">
        <v>1273</v>
      </c>
      <c r="BE225" s="14">
        <v>0.34</v>
      </c>
      <c r="BF225" s="14">
        <v>0.04</v>
      </c>
    </row>
    <row r="226" spans="1:58" x14ac:dyDescent="0.25">
      <c r="A226" s="4">
        <v>-277</v>
      </c>
      <c r="B226">
        <v>199.25</v>
      </c>
      <c r="C226">
        <v>160.56</v>
      </c>
      <c r="D226">
        <v>237.95</v>
      </c>
      <c r="E226">
        <v>-8.2000000000000003E-2</v>
      </c>
      <c r="G226">
        <v>-0.80900000000000005</v>
      </c>
      <c r="H226">
        <v>1.752</v>
      </c>
      <c r="J226" s="4">
        <v>1778</v>
      </c>
      <c r="K226">
        <v>107.9</v>
      </c>
      <c r="L226">
        <v>1778</v>
      </c>
      <c r="M226">
        <v>26.3</v>
      </c>
      <c r="U226">
        <f t="shared" si="2"/>
        <v>1843</v>
      </c>
      <c r="V226" s="4">
        <v>105.76600000000001</v>
      </c>
      <c r="W226">
        <v>165</v>
      </c>
      <c r="X226">
        <v>0.29499999999999998</v>
      </c>
      <c r="Y226">
        <v>510.70699999999999</v>
      </c>
      <c r="Z226">
        <v>235.12200000000001</v>
      </c>
      <c r="AJ226" s="4">
        <v>1882</v>
      </c>
      <c r="AK226" s="10">
        <v>2.99</v>
      </c>
      <c r="AT226" s="4">
        <v>1882</v>
      </c>
      <c r="AU226" s="10">
        <v>28.42</v>
      </c>
      <c r="BD226" s="13">
        <v>1274</v>
      </c>
      <c r="BE226" s="14">
        <v>7.0000000000000007E-2</v>
      </c>
      <c r="BF226" s="14">
        <v>-0.39</v>
      </c>
    </row>
    <row r="227" spans="1:58" x14ac:dyDescent="0.25">
      <c r="A227" s="4">
        <v>-276</v>
      </c>
      <c r="B227">
        <v>211.52</v>
      </c>
      <c r="C227">
        <v>172.82</v>
      </c>
      <c r="D227">
        <v>250.21</v>
      </c>
      <c r="E227">
        <v>1.0249999999999999</v>
      </c>
      <c r="G227">
        <v>0.29799999999999999</v>
      </c>
      <c r="H227">
        <v>2.0550000000000002</v>
      </c>
      <c r="J227" s="4">
        <v>1777</v>
      </c>
      <c r="K227">
        <v>76.099999999999994</v>
      </c>
      <c r="L227">
        <v>1777</v>
      </c>
      <c r="M227">
        <v>18.7</v>
      </c>
      <c r="U227">
        <f t="shared" si="2"/>
        <v>1842</v>
      </c>
      <c r="V227" s="4">
        <v>106.002</v>
      </c>
      <c r="W227">
        <v>166</v>
      </c>
      <c r="X227">
        <v>0.23599999999999999</v>
      </c>
      <c r="Y227">
        <v>487.04199999999997</v>
      </c>
      <c r="Z227">
        <v>219.53899999999999</v>
      </c>
      <c r="AJ227" s="4">
        <v>1883</v>
      </c>
      <c r="AK227" s="10">
        <v>4.34</v>
      </c>
      <c r="AT227" s="4">
        <v>1883</v>
      </c>
      <c r="AU227" s="10">
        <v>45.38</v>
      </c>
      <c r="BD227" s="13">
        <v>1275</v>
      </c>
      <c r="BE227" s="14">
        <v>-1.21</v>
      </c>
      <c r="BF227" s="14">
        <v>-1.51</v>
      </c>
    </row>
    <row r="228" spans="1:58" x14ac:dyDescent="0.25">
      <c r="A228" s="4">
        <v>-275</v>
      </c>
      <c r="B228">
        <v>211.24</v>
      </c>
      <c r="C228">
        <v>172.55</v>
      </c>
      <c r="D228">
        <v>249.94</v>
      </c>
      <c r="E228">
        <v>1.3280000000000001</v>
      </c>
      <c r="G228">
        <v>0.60099999999999998</v>
      </c>
      <c r="H228">
        <v>1.107</v>
      </c>
      <c r="J228" s="4">
        <v>1776</v>
      </c>
      <c r="K228">
        <v>76.099999999999994</v>
      </c>
      <c r="L228">
        <v>1776</v>
      </c>
      <c r="M228">
        <v>22</v>
      </c>
      <c r="U228">
        <f t="shared" si="2"/>
        <v>1841</v>
      </c>
      <c r="V228" s="4">
        <v>106.28700000000001</v>
      </c>
      <c r="W228">
        <v>167</v>
      </c>
      <c r="X228">
        <v>0.26400000000000001</v>
      </c>
      <c r="Y228">
        <v>498.29199999999997</v>
      </c>
      <c r="Z228">
        <v>226.947</v>
      </c>
      <c r="AJ228" s="4">
        <v>1884</v>
      </c>
      <c r="AK228" s="10">
        <v>4.24</v>
      </c>
      <c r="AT228" s="4">
        <v>1884</v>
      </c>
      <c r="AU228" s="10">
        <v>61.44</v>
      </c>
      <c r="BD228" s="13">
        <v>1276</v>
      </c>
      <c r="BE228" s="14">
        <v>-1.1000000000000001</v>
      </c>
      <c r="BF228" s="14">
        <v>-1.2</v>
      </c>
    </row>
    <row r="229" spans="1:58" x14ac:dyDescent="0.25">
      <c r="A229" s="4">
        <v>-274</v>
      </c>
      <c r="B229">
        <v>209.14</v>
      </c>
      <c r="C229">
        <v>170.45</v>
      </c>
      <c r="D229">
        <v>247.84</v>
      </c>
      <c r="E229">
        <v>0.38</v>
      </c>
      <c r="G229">
        <v>-0.34699999999999998</v>
      </c>
      <c r="H229">
        <v>0.97799999999999998</v>
      </c>
      <c r="J229" s="4">
        <v>1775</v>
      </c>
      <c r="K229">
        <v>95.2</v>
      </c>
      <c r="L229">
        <v>1775</v>
      </c>
      <c r="M229">
        <v>19.2</v>
      </c>
      <c r="U229">
        <f t="shared" si="2"/>
        <v>1840</v>
      </c>
      <c r="V229" s="4">
        <v>106.801</v>
      </c>
      <c r="W229">
        <v>168</v>
      </c>
      <c r="X229">
        <v>0.26</v>
      </c>
      <c r="Y229">
        <v>496.88600000000002</v>
      </c>
      <c r="Z229">
        <v>226.02099999999999</v>
      </c>
      <c r="AJ229" s="4">
        <v>1885</v>
      </c>
      <c r="AK229" s="10">
        <v>5.44</v>
      </c>
      <c r="AT229" s="4">
        <v>1885</v>
      </c>
      <c r="AU229" s="10">
        <v>20.68</v>
      </c>
      <c r="BD229" s="13">
        <v>1277</v>
      </c>
      <c r="BE229" s="14">
        <v>-0.65</v>
      </c>
      <c r="BF229" s="14">
        <v>-0.79</v>
      </c>
    </row>
    <row r="230" spans="1:58" x14ac:dyDescent="0.25">
      <c r="A230" s="4">
        <v>-273</v>
      </c>
      <c r="B230">
        <v>237.34</v>
      </c>
      <c r="C230">
        <v>198.65</v>
      </c>
      <c r="D230">
        <v>276.04000000000002</v>
      </c>
      <c r="E230">
        <v>0.251</v>
      </c>
      <c r="G230">
        <v>-0.47599999999999998</v>
      </c>
      <c r="H230">
        <v>1.3009999999999999</v>
      </c>
      <c r="J230" s="4">
        <v>1774</v>
      </c>
      <c r="K230">
        <v>74.900000000000006</v>
      </c>
      <c r="L230">
        <v>1774</v>
      </c>
      <c r="M230">
        <v>24.5</v>
      </c>
      <c r="U230">
        <f t="shared" si="2"/>
        <v>1839</v>
      </c>
      <c r="V230" s="4">
        <v>107.49299999999999</v>
      </c>
      <c r="W230">
        <v>169</v>
      </c>
      <c r="X230">
        <v>0.21099999999999999</v>
      </c>
      <c r="Y230">
        <v>477.19799999999998</v>
      </c>
      <c r="Z230">
        <v>213.05699999999999</v>
      </c>
      <c r="AJ230" s="4">
        <v>1886</v>
      </c>
      <c r="AK230" s="10">
        <v>0.03</v>
      </c>
      <c r="AT230" s="4">
        <v>1886</v>
      </c>
      <c r="AU230" s="10">
        <v>70.260000000000005</v>
      </c>
      <c r="BD230" s="13">
        <v>1278</v>
      </c>
      <c r="BE230" s="14">
        <v>-1.04</v>
      </c>
      <c r="BF230" s="14">
        <v>-1.1100000000000001</v>
      </c>
    </row>
    <row r="231" spans="1:58" x14ac:dyDescent="0.25">
      <c r="A231" s="4">
        <v>-272</v>
      </c>
      <c r="B231">
        <v>185.3</v>
      </c>
      <c r="C231">
        <v>146.6</v>
      </c>
      <c r="D231">
        <v>223.99</v>
      </c>
      <c r="E231">
        <v>0.57399999999999995</v>
      </c>
      <c r="G231">
        <v>-0.154</v>
      </c>
      <c r="H231">
        <v>1.3160000000000001</v>
      </c>
      <c r="J231" s="4">
        <v>1773</v>
      </c>
      <c r="K231">
        <v>73.599999999999994</v>
      </c>
      <c r="L231">
        <v>1773</v>
      </c>
      <c r="M231">
        <v>20.7</v>
      </c>
      <c r="U231">
        <f t="shared" si="2"/>
        <v>1838</v>
      </c>
      <c r="V231" s="4">
        <v>108.078</v>
      </c>
      <c r="W231">
        <v>170</v>
      </c>
      <c r="X231">
        <v>0.10299999999999999</v>
      </c>
      <c r="Y231">
        <v>433.80500000000001</v>
      </c>
      <c r="Z231">
        <v>184.48400000000001</v>
      </c>
      <c r="AJ231" s="4">
        <v>1887</v>
      </c>
      <c r="AK231" s="10">
        <v>0.66</v>
      </c>
      <c r="AT231" s="4">
        <v>1887</v>
      </c>
      <c r="AU231" s="10">
        <v>17.29</v>
      </c>
      <c r="BD231" s="13">
        <v>1279</v>
      </c>
      <c r="BE231" s="14">
        <v>0.26</v>
      </c>
      <c r="BF231" s="14">
        <v>0.19</v>
      </c>
    </row>
    <row r="232" spans="1:58" x14ac:dyDescent="0.25">
      <c r="A232" s="4">
        <v>-271</v>
      </c>
      <c r="B232">
        <v>191.58</v>
      </c>
      <c r="C232">
        <v>152.88999999999999</v>
      </c>
      <c r="D232">
        <v>230.28</v>
      </c>
      <c r="E232">
        <v>0.58799999999999997</v>
      </c>
      <c r="G232">
        <v>-0.13900000000000001</v>
      </c>
      <c r="H232">
        <v>0.998</v>
      </c>
      <c r="J232" s="4">
        <v>1772</v>
      </c>
      <c r="K232">
        <v>79.900000000000006</v>
      </c>
      <c r="L232">
        <v>1772</v>
      </c>
      <c r="M232">
        <v>27.8</v>
      </c>
      <c r="U232">
        <f t="shared" si="2"/>
        <v>1837</v>
      </c>
      <c r="V232" s="4">
        <v>108.56399999999999</v>
      </c>
      <c r="W232">
        <v>171</v>
      </c>
      <c r="X232">
        <v>0.14199999999999999</v>
      </c>
      <c r="Y232">
        <v>449.55500000000001</v>
      </c>
      <c r="Z232">
        <v>194.85499999999999</v>
      </c>
      <c r="AJ232" s="4">
        <v>1888</v>
      </c>
      <c r="AK232" s="10">
        <v>0.02</v>
      </c>
      <c r="AT232" s="4">
        <v>1888</v>
      </c>
      <c r="AU232" s="10">
        <v>35.06</v>
      </c>
      <c r="BD232" s="13">
        <v>1280</v>
      </c>
      <c r="BE232" s="14">
        <v>-0.59</v>
      </c>
      <c r="BF232" s="14">
        <v>-0.77</v>
      </c>
    </row>
    <row r="233" spans="1:58" x14ac:dyDescent="0.25">
      <c r="A233" s="4">
        <v>-270</v>
      </c>
      <c r="B233">
        <v>198.66</v>
      </c>
      <c r="C233">
        <v>159.96</v>
      </c>
      <c r="D233">
        <v>237.35</v>
      </c>
      <c r="E233">
        <v>0.27100000000000002</v>
      </c>
      <c r="G233">
        <v>-0.45700000000000002</v>
      </c>
      <c r="H233">
        <v>-8.4000000000000005E-2</v>
      </c>
      <c r="J233" s="4">
        <v>1771</v>
      </c>
      <c r="K233">
        <v>88.8</v>
      </c>
      <c r="L233">
        <v>1771</v>
      </c>
      <c r="M233">
        <v>19</v>
      </c>
      <c r="U233">
        <f t="shared" si="2"/>
        <v>1836</v>
      </c>
      <c r="V233" s="4">
        <v>108.69</v>
      </c>
      <c r="W233">
        <v>172</v>
      </c>
      <c r="X233">
        <v>0.157</v>
      </c>
      <c r="Y233">
        <v>455.58199999999999</v>
      </c>
      <c r="Z233">
        <v>198.82300000000001</v>
      </c>
      <c r="AJ233" s="4">
        <v>1889</v>
      </c>
      <c r="AK233" s="10">
        <v>0.42</v>
      </c>
      <c r="AT233" s="4">
        <v>1889</v>
      </c>
      <c r="AU233" s="10">
        <v>22.35</v>
      </c>
      <c r="BD233" s="13">
        <v>1281</v>
      </c>
      <c r="BE233" s="14">
        <v>-1.04</v>
      </c>
      <c r="BF233" s="14">
        <v>-1.34</v>
      </c>
    </row>
    <row r="234" spans="1:58" x14ac:dyDescent="0.25">
      <c r="A234" s="4">
        <v>-269</v>
      </c>
      <c r="B234">
        <v>197.77</v>
      </c>
      <c r="C234">
        <v>159.07</v>
      </c>
      <c r="D234">
        <v>236.47</v>
      </c>
      <c r="E234">
        <v>-0.81100000000000005</v>
      </c>
      <c r="G234">
        <v>-1.538</v>
      </c>
      <c r="H234">
        <v>1.236</v>
      </c>
      <c r="J234" s="4">
        <v>1770</v>
      </c>
      <c r="K234">
        <v>92.6</v>
      </c>
      <c r="L234">
        <v>1770</v>
      </c>
      <c r="M234">
        <v>15.2</v>
      </c>
      <c r="U234">
        <f t="shared" si="2"/>
        <v>1835</v>
      </c>
      <c r="V234" s="4">
        <v>109.152</v>
      </c>
      <c r="W234">
        <v>173</v>
      </c>
      <c r="X234">
        <v>0.19600000000000001</v>
      </c>
      <c r="Y234">
        <v>470.93</v>
      </c>
      <c r="Z234">
        <v>208.93</v>
      </c>
      <c r="AJ234" s="4">
        <v>1890</v>
      </c>
      <c r="AK234" s="10">
        <v>-7.0000000000000007E-2</v>
      </c>
      <c r="AT234" s="4">
        <v>1890</v>
      </c>
      <c r="AU234" s="10">
        <v>91.66</v>
      </c>
      <c r="BD234" s="13">
        <v>1282</v>
      </c>
      <c r="BE234" s="14">
        <v>-0.73</v>
      </c>
      <c r="BF234" s="14">
        <v>-1.1000000000000001</v>
      </c>
    </row>
    <row r="235" spans="1:58" x14ac:dyDescent="0.25">
      <c r="A235" s="4">
        <v>-268</v>
      </c>
      <c r="B235">
        <v>166.58</v>
      </c>
      <c r="C235">
        <v>127.88</v>
      </c>
      <c r="D235">
        <v>205.27</v>
      </c>
      <c r="E235">
        <v>0.50900000000000001</v>
      </c>
      <c r="G235">
        <v>-0.218</v>
      </c>
      <c r="H235">
        <v>1.718</v>
      </c>
      <c r="J235" s="4">
        <v>1769</v>
      </c>
      <c r="K235">
        <v>69.8</v>
      </c>
      <c r="L235">
        <v>1769</v>
      </c>
      <c r="M235">
        <v>19.7</v>
      </c>
      <c r="U235">
        <f t="shared" si="2"/>
        <v>1834</v>
      </c>
      <c r="V235" s="4">
        <v>110.04</v>
      </c>
      <c r="W235">
        <v>174</v>
      </c>
      <c r="X235">
        <v>0.27500000000000002</v>
      </c>
      <c r="Y235">
        <v>502.83199999999999</v>
      </c>
      <c r="Z235">
        <v>229.93700000000001</v>
      </c>
      <c r="AJ235" s="4">
        <v>1891</v>
      </c>
      <c r="AK235" s="10">
        <v>0.53</v>
      </c>
      <c r="AT235" s="4">
        <v>1891</v>
      </c>
      <c r="AU235" s="10">
        <v>43.31</v>
      </c>
      <c r="BD235" s="13">
        <v>1283</v>
      </c>
      <c r="BE235" s="14">
        <v>-1.3</v>
      </c>
      <c r="BF235" s="14">
        <v>-1.66</v>
      </c>
    </row>
    <row r="236" spans="1:58" x14ac:dyDescent="0.25">
      <c r="A236" s="4">
        <v>-267</v>
      </c>
      <c r="B236">
        <v>190.8</v>
      </c>
      <c r="C236">
        <v>152.11000000000001</v>
      </c>
      <c r="D236">
        <v>229.5</v>
      </c>
      <c r="E236">
        <v>0.99</v>
      </c>
      <c r="G236">
        <v>0.26300000000000001</v>
      </c>
      <c r="H236">
        <v>1.246</v>
      </c>
      <c r="J236" s="4">
        <v>1768</v>
      </c>
      <c r="K236">
        <v>59.6</v>
      </c>
      <c r="L236">
        <v>1768</v>
      </c>
      <c r="M236">
        <v>19.7</v>
      </c>
      <c r="U236">
        <f t="shared" si="2"/>
        <v>1833</v>
      </c>
      <c r="V236" s="4">
        <v>110.623</v>
      </c>
      <c r="W236">
        <v>175</v>
      </c>
      <c r="X236">
        <v>0.308</v>
      </c>
      <c r="Y236">
        <v>516.05100000000004</v>
      </c>
      <c r="Z236">
        <v>238.64099999999999</v>
      </c>
      <c r="AJ236" s="4">
        <v>1892</v>
      </c>
      <c r="AK236" s="10">
        <v>3.22</v>
      </c>
      <c r="AT236" s="4">
        <v>1892</v>
      </c>
      <c r="AU236" s="10">
        <v>83.54</v>
      </c>
      <c r="BD236" s="13">
        <v>1284</v>
      </c>
      <c r="BE236" s="14">
        <v>-0.45</v>
      </c>
      <c r="BF236" s="14">
        <v>-0.44</v>
      </c>
    </row>
    <row r="237" spans="1:58" x14ac:dyDescent="0.25">
      <c r="A237" s="4">
        <v>-266</v>
      </c>
      <c r="B237">
        <v>212.95</v>
      </c>
      <c r="C237">
        <v>174.26</v>
      </c>
      <c r="D237">
        <v>251.65</v>
      </c>
      <c r="E237">
        <v>0.51900000000000002</v>
      </c>
      <c r="G237">
        <v>-0.20799999999999999</v>
      </c>
      <c r="H237">
        <v>2.1150000000000002</v>
      </c>
      <c r="J237" s="4">
        <v>1767</v>
      </c>
      <c r="K237">
        <v>57.1</v>
      </c>
      <c r="L237">
        <v>1767</v>
      </c>
      <c r="M237">
        <v>15.5</v>
      </c>
      <c r="U237">
        <f t="shared" si="2"/>
        <v>1832</v>
      </c>
      <c r="V237" s="4">
        <v>110.98099999999999</v>
      </c>
      <c r="W237">
        <v>176</v>
      </c>
      <c r="X237">
        <v>0.35899999999999999</v>
      </c>
      <c r="Y237">
        <v>536.38199999999995</v>
      </c>
      <c r="Z237">
        <v>252.02799999999999</v>
      </c>
      <c r="AJ237" s="4">
        <v>1893</v>
      </c>
      <c r="AK237" s="10">
        <v>4.34</v>
      </c>
      <c r="AT237" s="4">
        <v>1893</v>
      </c>
      <c r="AU237" s="10">
        <v>53.38</v>
      </c>
      <c r="BD237" s="13">
        <v>1285</v>
      </c>
      <c r="BE237" s="14">
        <v>-0.46</v>
      </c>
      <c r="BF237" s="14">
        <v>-0.51</v>
      </c>
    </row>
    <row r="238" spans="1:58" x14ac:dyDescent="0.25">
      <c r="A238" s="4">
        <v>-265</v>
      </c>
      <c r="B238">
        <v>239.99</v>
      </c>
      <c r="C238">
        <v>201.29</v>
      </c>
      <c r="D238">
        <v>278.69</v>
      </c>
      <c r="E238">
        <v>1.387</v>
      </c>
      <c r="G238">
        <v>0.66</v>
      </c>
      <c r="H238">
        <v>1.0129999999999999</v>
      </c>
      <c r="J238" s="4">
        <v>1766</v>
      </c>
      <c r="K238">
        <v>69.8</v>
      </c>
      <c r="L238">
        <v>1766</v>
      </c>
      <c r="M238">
        <v>16.899999999999999</v>
      </c>
      <c r="U238">
        <f t="shared" si="2"/>
        <v>1831</v>
      </c>
      <c r="V238" s="4">
        <v>111.929</v>
      </c>
      <c r="W238">
        <v>177</v>
      </c>
      <c r="X238">
        <v>0.94799999999999995</v>
      </c>
      <c r="Y238">
        <v>773.07600000000002</v>
      </c>
      <c r="Z238">
        <v>407.887</v>
      </c>
      <c r="AJ238" s="4">
        <v>1894</v>
      </c>
      <c r="AK238" s="10">
        <v>3.49</v>
      </c>
      <c r="AT238" s="4">
        <v>1894</v>
      </c>
      <c r="AU238" s="10">
        <v>44.01</v>
      </c>
      <c r="BD238" s="13">
        <v>1286</v>
      </c>
      <c r="BE238" s="14">
        <v>-0.3</v>
      </c>
      <c r="BF238" s="14">
        <v>-0.31</v>
      </c>
    </row>
    <row r="239" spans="1:58" x14ac:dyDescent="0.25">
      <c r="A239" s="4">
        <v>-264</v>
      </c>
      <c r="B239">
        <v>204.43</v>
      </c>
      <c r="C239">
        <v>165.73</v>
      </c>
      <c r="D239">
        <v>243.12</v>
      </c>
      <c r="E239">
        <v>0.28599999999999998</v>
      </c>
      <c r="G239">
        <v>-0.442</v>
      </c>
      <c r="H239">
        <v>1.4890000000000001</v>
      </c>
      <c r="J239" s="4">
        <v>1765</v>
      </c>
      <c r="K239">
        <v>65.900000000000006</v>
      </c>
      <c r="L239">
        <v>1765</v>
      </c>
      <c r="M239">
        <v>16</v>
      </c>
      <c r="U239">
        <f t="shared" si="2"/>
        <v>1830</v>
      </c>
      <c r="V239" s="4">
        <v>112.155</v>
      </c>
      <c r="W239">
        <v>178</v>
      </c>
      <c r="X239">
        <v>0.22600000000000001</v>
      </c>
      <c r="Y239">
        <v>483.10399999999998</v>
      </c>
      <c r="Z239">
        <v>216.946</v>
      </c>
      <c r="AJ239" s="4">
        <v>1895</v>
      </c>
      <c r="AK239" s="10">
        <v>-3.79</v>
      </c>
      <c r="AT239" s="4">
        <v>1895</v>
      </c>
      <c r="AU239" s="10">
        <v>107.82</v>
      </c>
      <c r="BD239" s="13">
        <v>1287</v>
      </c>
      <c r="BE239" s="14">
        <v>-1.23</v>
      </c>
      <c r="BF239" s="14">
        <v>-1.37</v>
      </c>
    </row>
    <row r="240" spans="1:58" x14ac:dyDescent="0.25">
      <c r="A240" s="4">
        <v>-263</v>
      </c>
      <c r="B240">
        <v>177.71</v>
      </c>
      <c r="C240">
        <v>139.01</v>
      </c>
      <c r="D240">
        <v>216.41</v>
      </c>
      <c r="E240">
        <v>0.76200000000000001</v>
      </c>
      <c r="G240">
        <v>3.5000000000000003E-2</v>
      </c>
      <c r="H240">
        <v>1.1519999999999999</v>
      </c>
      <c r="J240" s="4">
        <v>1764</v>
      </c>
      <c r="K240">
        <v>48.5</v>
      </c>
      <c r="L240">
        <v>1764</v>
      </c>
      <c r="M240">
        <v>26.4</v>
      </c>
      <c r="U240">
        <f t="shared" si="2"/>
        <v>1829</v>
      </c>
      <c r="V240" s="4">
        <v>112.386</v>
      </c>
      <c r="W240">
        <v>179</v>
      </c>
      <c r="X240">
        <v>0.23100000000000001</v>
      </c>
      <c r="Y240">
        <v>485.07299999999998</v>
      </c>
      <c r="Z240">
        <v>218.24299999999999</v>
      </c>
      <c r="AJ240" s="4">
        <v>1896</v>
      </c>
      <c r="AK240" s="10">
        <v>1.3</v>
      </c>
      <c r="AT240" s="4">
        <v>1896</v>
      </c>
      <c r="AU240" s="10">
        <v>23.14</v>
      </c>
      <c r="BD240" s="13">
        <v>1288</v>
      </c>
      <c r="BE240" s="14">
        <v>-0.36</v>
      </c>
      <c r="BF240" s="14">
        <v>-0.63</v>
      </c>
    </row>
    <row r="241" spans="1:58" x14ac:dyDescent="0.25">
      <c r="A241" s="4">
        <v>-262</v>
      </c>
      <c r="B241">
        <v>178.87</v>
      </c>
      <c r="C241">
        <v>140.16999999999999</v>
      </c>
      <c r="D241">
        <v>217.57</v>
      </c>
      <c r="E241">
        <v>0.42499999999999999</v>
      </c>
      <c r="G241">
        <v>-0.30299999999999999</v>
      </c>
      <c r="H241">
        <v>1.2070000000000001</v>
      </c>
      <c r="J241" s="4">
        <v>1763</v>
      </c>
      <c r="K241">
        <v>39</v>
      </c>
      <c r="L241">
        <v>1763</v>
      </c>
      <c r="M241">
        <v>20.100000000000001</v>
      </c>
      <c r="U241">
        <f t="shared" si="2"/>
        <v>1828</v>
      </c>
      <c r="V241" s="4">
        <v>112.651</v>
      </c>
      <c r="W241">
        <v>180</v>
      </c>
      <c r="X241">
        <v>0.26500000000000001</v>
      </c>
      <c r="Y241">
        <v>498.89499999999998</v>
      </c>
      <c r="Z241">
        <v>227.34399999999999</v>
      </c>
      <c r="AJ241" s="4">
        <v>1897</v>
      </c>
      <c r="AK241" s="10">
        <v>4.8</v>
      </c>
      <c r="AT241" s="4">
        <v>1897</v>
      </c>
      <c r="AU241" s="10">
        <v>44.01</v>
      </c>
      <c r="BD241" s="13">
        <v>1289</v>
      </c>
      <c r="BE241" s="14">
        <v>-0.37</v>
      </c>
      <c r="BF241" s="14">
        <v>-0.44</v>
      </c>
    </row>
    <row r="242" spans="1:58" x14ac:dyDescent="0.25">
      <c r="A242" s="4">
        <v>-261</v>
      </c>
      <c r="B242">
        <v>281.25</v>
      </c>
      <c r="C242">
        <v>242.55</v>
      </c>
      <c r="D242">
        <v>319.95</v>
      </c>
      <c r="E242">
        <v>0.47899999999999998</v>
      </c>
      <c r="G242">
        <v>-0.248</v>
      </c>
      <c r="H242">
        <v>0.48199999999999998</v>
      </c>
      <c r="J242" s="4">
        <v>1762</v>
      </c>
      <c r="K242">
        <v>50.4</v>
      </c>
      <c r="L242">
        <v>1762</v>
      </c>
      <c r="M242">
        <v>17.600000000000001</v>
      </c>
      <c r="U242">
        <f t="shared" si="2"/>
        <v>1827</v>
      </c>
      <c r="V242" s="4">
        <v>113.014</v>
      </c>
      <c r="W242">
        <v>181</v>
      </c>
      <c r="X242">
        <v>0.36299999999999999</v>
      </c>
      <c r="Y242">
        <v>538.35</v>
      </c>
      <c r="Z242">
        <v>253.32499999999999</v>
      </c>
      <c r="AJ242" s="4">
        <v>1898</v>
      </c>
      <c r="AK242" s="10">
        <v>2.69</v>
      </c>
      <c r="AT242" s="4">
        <v>1898</v>
      </c>
      <c r="AU242" s="10">
        <v>18.36</v>
      </c>
      <c r="BD242" s="13">
        <v>1290</v>
      </c>
      <c r="BE242" s="14">
        <v>-1.58</v>
      </c>
      <c r="BF242" s="14">
        <v>-1.66</v>
      </c>
    </row>
    <row r="243" spans="1:58" x14ac:dyDescent="0.25">
      <c r="A243" s="4">
        <v>-260</v>
      </c>
      <c r="B243">
        <v>243.79</v>
      </c>
      <c r="C243">
        <v>205.09</v>
      </c>
      <c r="D243">
        <v>282.48</v>
      </c>
      <c r="E243">
        <v>-0.245</v>
      </c>
      <c r="G243">
        <v>-0.97299999999999998</v>
      </c>
      <c r="H243">
        <v>1.41</v>
      </c>
      <c r="J243" s="4">
        <v>1761</v>
      </c>
      <c r="K243">
        <v>70.599999999999994</v>
      </c>
      <c r="L243">
        <v>1761</v>
      </c>
      <c r="M243">
        <v>16.899999999999999</v>
      </c>
      <c r="U243">
        <f t="shared" si="2"/>
        <v>1826</v>
      </c>
      <c r="V243" s="4">
        <v>113.471</v>
      </c>
      <c r="W243">
        <v>182</v>
      </c>
      <c r="X243">
        <v>0.45700000000000002</v>
      </c>
      <c r="Y243">
        <v>575.83699999999999</v>
      </c>
      <c r="Z243">
        <v>278.00900000000001</v>
      </c>
      <c r="AJ243" s="4">
        <v>1899</v>
      </c>
      <c r="AK243" s="10">
        <v>3.93</v>
      </c>
      <c r="AT243" s="4">
        <v>1899</v>
      </c>
      <c r="AU243" s="10">
        <v>120.75</v>
      </c>
      <c r="BD243" s="13">
        <v>1291</v>
      </c>
      <c r="BE243" s="14">
        <v>-1</v>
      </c>
      <c r="BF243" s="14">
        <v>-1.17</v>
      </c>
    </row>
    <row r="244" spans="1:58" x14ac:dyDescent="0.25">
      <c r="A244" s="4">
        <v>-259</v>
      </c>
      <c r="B244">
        <v>223.87</v>
      </c>
      <c r="C244">
        <v>185.18</v>
      </c>
      <c r="D244">
        <v>262.57</v>
      </c>
      <c r="E244">
        <v>0.68300000000000005</v>
      </c>
      <c r="G244">
        <v>-4.4999999999999998E-2</v>
      </c>
      <c r="H244">
        <v>0.189</v>
      </c>
      <c r="J244" s="4">
        <v>1760</v>
      </c>
      <c r="K244">
        <v>76</v>
      </c>
      <c r="L244">
        <v>1760</v>
      </c>
      <c r="M244">
        <v>21.1</v>
      </c>
      <c r="U244">
        <f t="shared" si="2"/>
        <v>1825</v>
      </c>
      <c r="V244" s="4">
        <v>113.977</v>
      </c>
      <c r="W244">
        <v>183</v>
      </c>
      <c r="X244">
        <v>0.35799999999999998</v>
      </c>
      <c r="Y244">
        <v>536.34199999999998</v>
      </c>
      <c r="Z244">
        <v>252.00200000000001</v>
      </c>
      <c r="AJ244" s="4">
        <v>1900</v>
      </c>
      <c r="AK244" s="10">
        <v>4.2699999999999996</v>
      </c>
      <c r="AT244" s="4">
        <v>1900</v>
      </c>
      <c r="AU244" s="10">
        <v>160.88999999999999</v>
      </c>
      <c r="BD244" s="13">
        <v>1292</v>
      </c>
      <c r="BE244" s="14">
        <v>-1.32</v>
      </c>
      <c r="BF244" s="14">
        <v>-1.21</v>
      </c>
    </row>
    <row r="245" spans="1:58" x14ac:dyDescent="0.25">
      <c r="A245" s="4">
        <v>-258</v>
      </c>
      <c r="B245">
        <v>212.56</v>
      </c>
      <c r="C245">
        <v>173.87</v>
      </c>
      <c r="D245">
        <v>251.26</v>
      </c>
      <c r="E245">
        <v>-0.53800000000000003</v>
      </c>
      <c r="G245">
        <v>-1.2649999999999999</v>
      </c>
      <c r="H245">
        <v>-0.32200000000000001</v>
      </c>
      <c r="J245" s="4">
        <v>1759</v>
      </c>
      <c r="K245">
        <v>95.8</v>
      </c>
      <c r="L245">
        <v>1759</v>
      </c>
      <c r="M245">
        <v>17.399999999999999</v>
      </c>
      <c r="U245">
        <f t="shared" si="2"/>
        <v>1824</v>
      </c>
      <c r="V245" s="4">
        <v>114.738</v>
      </c>
      <c r="W245">
        <v>184</v>
      </c>
      <c r="X245">
        <v>0.40300000000000002</v>
      </c>
      <c r="Y245">
        <v>554.14099999999996</v>
      </c>
      <c r="Z245">
        <v>263.72199999999998</v>
      </c>
      <c r="AJ245" s="4">
        <v>1901</v>
      </c>
      <c r="AK245" s="10">
        <v>-2.2999999999999998</v>
      </c>
      <c r="AT245" s="4">
        <v>1901</v>
      </c>
      <c r="AU245" s="10">
        <v>45.2</v>
      </c>
      <c r="BD245" s="13">
        <v>1293</v>
      </c>
      <c r="BE245" s="14">
        <v>-0.77</v>
      </c>
      <c r="BF245" s="14">
        <v>-1.03</v>
      </c>
    </row>
    <row r="246" spans="1:58" x14ac:dyDescent="0.25">
      <c r="A246" s="4">
        <v>-257</v>
      </c>
      <c r="B246">
        <v>224.05</v>
      </c>
      <c r="C246">
        <v>185.36</v>
      </c>
      <c r="D246">
        <v>262.75</v>
      </c>
      <c r="E246">
        <v>-1.0489999999999999</v>
      </c>
      <c r="G246">
        <v>-1.7769999999999999</v>
      </c>
      <c r="H246">
        <v>0.81499999999999995</v>
      </c>
      <c r="J246" s="4">
        <v>1758</v>
      </c>
      <c r="K246">
        <v>86.7</v>
      </c>
      <c r="L246">
        <v>1758</v>
      </c>
      <c r="M246">
        <v>22</v>
      </c>
      <c r="U246">
        <f t="shared" si="2"/>
        <v>1823</v>
      </c>
      <c r="V246" s="4">
        <v>115.31399999999999</v>
      </c>
      <c r="W246">
        <v>185</v>
      </c>
      <c r="X246">
        <v>0.57599999999999996</v>
      </c>
      <c r="Y246">
        <v>623.89200000000005</v>
      </c>
      <c r="Z246">
        <v>309.65199999999999</v>
      </c>
      <c r="AJ246" s="4">
        <v>1902</v>
      </c>
      <c r="AK246" s="10">
        <v>0.9</v>
      </c>
      <c r="AT246" s="4">
        <v>1902</v>
      </c>
      <c r="AU246" s="10">
        <v>62.4</v>
      </c>
      <c r="BD246" s="13">
        <v>1294</v>
      </c>
      <c r="BE246" s="14">
        <v>-1.64</v>
      </c>
      <c r="BF246" s="14">
        <v>-1.78</v>
      </c>
    </row>
    <row r="247" spans="1:58" x14ac:dyDescent="0.25">
      <c r="A247" s="4">
        <v>-256</v>
      </c>
      <c r="B247">
        <v>211.82</v>
      </c>
      <c r="C247">
        <v>173.13</v>
      </c>
      <c r="D247">
        <v>250.52</v>
      </c>
      <c r="E247">
        <v>8.6999999999999994E-2</v>
      </c>
      <c r="G247">
        <v>-0.64</v>
      </c>
      <c r="H247">
        <v>0.50700000000000001</v>
      </c>
      <c r="J247" s="4">
        <v>1757</v>
      </c>
      <c r="K247">
        <v>81.400000000000006</v>
      </c>
      <c r="L247">
        <v>1757</v>
      </c>
      <c r="M247">
        <v>18.5</v>
      </c>
      <c r="U247">
        <f t="shared" si="2"/>
        <v>1822</v>
      </c>
      <c r="V247" s="4">
        <v>115.69199999999999</v>
      </c>
      <c r="W247">
        <v>186</v>
      </c>
      <c r="X247">
        <v>0.24099999999999999</v>
      </c>
      <c r="Y247">
        <v>489.01100000000002</v>
      </c>
      <c r="Z247">
        <v>220.83600000000001</v>
      </c>
      <c r="AJ247" s="4">
        <v>1903</v>
      </c>
      <c r="AK247" s="10">
        <v>4</v>
      </c>
      <c r="AT247" s="4">
        <v>1903</v>
      </c>
      <c r="AU247" s="10">
        <v>65.5</v>
      </c>
      <c r="BD247" s="13">
        <v>1295</v>
      </c>
      <c r="BE247" s="14">
        <v>-0.81</v>
      </c>
      <c r="BF247" s="14">
        <v>-0.99</v>
      </c>
    </row>
    <row r="248" spans="1:58" x14ac:dyDescent="0.25">
      <c r="A248" s="4">
        <v>-255</v>
      </c>
      <c r="B248">
        <v>167.65</v>
      </c>
      <c r="C248">
        <v>128.94999999999999</v>
      </c>
      <c r="D248">
        <v>206.35</v>
      </c>
      <c r="E248">
        <v>-0.22</v>
      </c>
      <c r="G248">
        <v>-0.94799999999999995</v>
      </c>
      <c r="H248">
        <v>-0.91700000000000004</v>
      </c>
      <c r="J248" s="4">
        <v>1756</v>
      </c>
      <c r="K248">
        <v>67.7</v>
      </c>
      <c r="L248">
        <v>1756</v>
      </c>
      <c r="M248">
        <v>20.399999999999999</v>
      </c>
      <c r="U248">
        <f t="shared" si="2"/>
        <v>1821</v>
      </c>
      <c r="V248" s="4">
        <v>116.449</v>
      </c>
      <c r="W248">
        <v>187</v>
      </c>
      <c r="X248">
        <v>0.51600000000000001</v>
      </c>
      <c r="Y248">
        <v>599.50300000000004</v>
      </c>
      <c r="Z248">
        <v>293.59199999999998</v>
      </c>
      <c r="AJ248" s="4">
        <v>1904</v>
      </c>
      <c r="AK248" s="10">
        <v>2.8</v>
      </c>
      <c r="AT248" s="4">
        <v>1904</v>
      </c>
      <c r="AU248" s="10">
        <v>58.7</v>
      </c>
      <c r="BD248" s="13">
        <v>1296</v>
      </c>
      <c r="BE248" s="14">
        <v>-0.72</v>
      </c>
      <c r="BF248" s="14">
        <v>-1.1599999999999999</v>
      </c>
    </row>
    <row r="249" spans="1:58" x14ac:dyDescent="0.25">
      <c r="A249" s="4">
        <v>-254</v>
      </c>
      <c r="B249">
        <v>224.55</v>
      </c>
      <c r="C249">
        <v>185.86</v>
      </c>
      <c r="D249">
        <v>263.25</v>
      </c>
      <c r="E249">
        <v>-1.645</v>
      </c>
      <c r="G249">
        <v>-2.3719999999999999</v>
      </c>
      <c r="H249">
        <v>0.497</v>
      </c>
      <c r="J249" s="4">
        <v>1755</v>
      </c>
      <c r="K249">
        <v>62.1</v>
      </c>
      <c r="L249">
        <v>1755</v>
      </c>
      <c r="M249">
        <v>18.5</v>
      </c>
      <c r="U249">
        <f t="shared" si="2"/>
        <v>1820</v>
      </c>
      <c r="V249" s="4">
        <v>116.761</v>
      </c>
      <c r="W249">
        <v>188</v>
      </c>
      <c r="X249">
        <v>0.379</v>
      </c>
      <c r="Y249">
        <v>544.45799999999997</v>
      </c>
      <c r="Z249">
        <v>257.346</v>
      </c>
      <c r="AJ249" s="4">
        <v>1905</v>
      </c>
      <c r="AK249" s="10">
        <v>2.5</v>
      </c>
      <c r="AT249" s="4">
        <v>1905</v>
      </c>
      <c r="AU249" s="10">
        <v>62.7</v>
      </c>
      <c r="BD249" s="13">
        <v>1297</v>
      </c>
      <c r="BE249" s="14">
        <v>-0.38</v>
      </c>
      <c r="BF249" s="14">
        <v>-0.54</v>
      </c>
    </row>
    <row r="250" spans="1:58" x14ac:dyDescent="0.25">
      <c r="A250" s="4">
        <v>-253</v>
      </c>
      <c r="B250">
        <v>211.55</v>
      </c>
      <c r="C250">
        <v>172.85</v>
      </c>
      <c r="D250">
        <v>250.25</v>
      </c>
      <c r="E250">
        <v>-0.23</v>
      </c>
      <c r="G250">
        <v>-0.95799999999999996</v>
      </c>
      <c r="H250">
        <v>1.1519999999999999</v>
      </c>
      <c r="J250" s="4">
        <v>1754</v>
      </c>
      <c r="K250">
        <v>82.5</v>
      </c>
      <c r="L250">
        <v>1754</v>
      </c>
      <c r="M250">
        <v>15.5</v>
      </c>
      <c r="U250">
        <f t="shared" si="2"/>
        <v>1819</v>
      </c>
      <c r="V250" s="4">
        <v>117.46299999999999</v>
      </c>
      <c r="W250">
        <v>189</v>
      </c>
      <c r="X250">
        <v>0.16700000000000001</v>
      </c>
      <c r="Y250">
        <v>459.399</v>
      </c>
      <c r="Z250">
        <v>201.33699999999999</v>
      </c>
      <c r="AJ250" s="4">
        <v>1906</v>
      </c>
      <c r="AK250" s="10">
        <v>-0.2</v>
      </c>
      <c r="AT250" s="4">
        <v>1906</v>
      </c>
      <c r="AU250" s="10">
        <v>96.8</v>
      </c>
      <c r="BD250" s="13">
        <v>1298</v>
      </c>
      <c r="BE250" s="14">
        <v>-0.46</v>
      </c>
      <c r="BF250" s="14">
        <v>-0.49</v>
      </c>
    </row>
    <row r="251" spans="1:58" x14ac:dyDescent="0.25">
      <c r="A251" s="4">
        <v>-252</v>
      </c>
      <c r="B251">
        <v>275.5</v>
      </c>
      <c r="C251">
        <v>236.8</v>
      </c>
      <c r="D251">
        <v>314.19</v>
      </c>
      <c r="E251">
        <v>0.42499999999999999</v>
      </c>
      <c r="G251">
        <v>-0.30299999999999999</v>
      </c>
      <c r="H251">
        <v>0.52700000000000002</v>
      </c>
      <c r="J251" s="4">
        <v>1753</v>
      </c>
      <c r="K251">
        <v>103.1</v>
      </c>
      <c r="L251">
        <v>1753</v>
      </c>
      <c r="M251">
        <v>15</v>
      </c>
      <c r="U251">
        <f t="shared" si="2"/>
        <v>1818</v>
      </c>
      <c r="V251" s="4">
        <v>118.02800000000001</v>
      </c>
      <c r="W251">
        <v>190</v>
      </c>
      <c r="X251">
        <v>0.501</v>
      </c>
      <c r="Y251">
        <v>593.63699999999994</v>
      </c>
      <c r="Z251">
        <v>289.73</v>
      </c>
      <c r="AJ251" s="4">
        <v>1907</v>
      </c>
      <c r="AK251" s="10">
        <v>-0.4</v>
      </c>
      <c r="AT251" s="4">
        <v>1907</v>
      </c>
      <c r="AU251" s="10">
        <v>46.9</v>
      </c>
      <c r="BD251" s="13">
        <v>1299</v>
      </c>
      <c r="BE251" s="14">
        <v>-0.56999999999999995</v>
      </c>
      <c r="BF251" s="14">
        <v>-0.54</v>
      </c>
    </row>
    <row r="252" spans="1:58" x14ac:dyDescent="0.25">
      <c r="A252" s="4">
        <v>-251</v>
      </c>
      <c r="B252">
        <v>215.5</v>
      </c>
      <c r="C252">
        <v>176.81</v>
      </c>
      <c r="D252">
        <v>254.2</v>
      </c>
      <c r="E252">
        <v>-0.20100000000000001</v>
      </c>
      <c r="G252">
        <v>-0.92800000000000005</v>
      </c>
      <c r="H252">
        <v>0.745</v>
      </c>
      <c r="J252" s="4">
        <v>1752</v>
      </c>
      <c r="K252">
        <v>89.4</v>
      </c>
      <c r="L252">
        <v>1752</v>
      </c>
      <c r="M252">
        <v>15.5</v>
      </c>
      <c r="U252">
        <f t="shared" si="2"/>
        <v>1817</v>
      </c>
      <c r="V252" s="4">
        <v>118.77</v>
      </c>
      <c r="W252">
        <v>191</v>
      </c>
      <c r="X252">
        <v>0.24099999999999999</v>
      </c>
      <c r="Y252">
        <v>489.01100000000002</v>
      </c>
      <c r="Z252">
        <v>220.83600000000001</v>
      </c>
      <c r="AJ252" s="4">
        <v>1908</v>
      </c>
      <c r="AK252" s="10">
        <v>2.9</v>
      </c>
      <c r="AT252" s="4">
        <v>1908</v>
      </c>
      <c r="AU252" s="10">
        <v>53.2</v>
      </c>
      <c r="BD252" s="13">
        <v>1300</v>
      </c>
      <c r="BE252" s="14">
        <v>-0.86</v>
      </c>
      <c r="BF252" s="14">
        <v>-0.74</v>
      </c>
    </row>
    <row r="253" spans="1:58" x14ac:dyDescent="0.25">
      <c r="A253" s="4">
        <v>-250</v>
      </c>
      <c r="B253">
        <v>164.22</v>
      </c>
      <c r="C253">
        <v>125.53</v>
      </c>
      <c r="D253">
        <v>202.92</v>
      </c>
      <c r="E253">
        <v>1.7999999999999999E-2</v>
      </c>
      <c r="G253">
        <v>-0.71</v>
      </c>
      <c r="H253">
        <v>1.365</v>
      </c>
      <c r="J253" s="4">
        <v>1751</v>
      </c>
      <c r="K253">
        <v>89.4</v>
      </c>
      <c r="L253">
        <v>1751</v>
      </c>
      <c r="M253">
        <v>14.4</v>
      </c>
      <c r="U253">
        <f t="shared" si="2"/>
        <v>1816</v>
      </c>
      <c r="V253" s="4">
        <v>119.226</v>
      </c>
      <c r="W253">
        <v>192</v>
      </c>
      <c r="X253">
        <v>0.35799999999999998</v>
      </c>
      <c r="Y253">
        <v>536.34199999999998</v>
      </c>
      <c r="Z253">
        <v>252.00200000000001</v>
      </c>
      <c r="AJ253" s="4">
        <v>1909</v>
      </c>
      <c r="AK253" s="10">
        <v>0.4</v>
      </c>
      <c r="AT253" s="4">
        <v>1909</v>
      </c>
      <c r="AU253" s="10">
        <v>41.3</v>
      </c>
      <c r="BD253" s="13">
        <v>1301</v>
      </c>
      <c r="BE253" s="14">
        <v>-0.89</v>
      </c>
      <c r="BF253" s="14">
        <v>-1.1200000000000001</v>
      </c>
    </row>
    <row r="254" spans="1:58" x14ac:dyDescent="0.25">
      <c r="A254" s="4">
        <v>-249</v>
      </c>
      <c r="B254">
        <v>161.03</v>
      </c>
      <c r="C254">
        <v>122.34</v>
      </c>
      <c r="D254">
        <v>199.73</v>
      </c>
      <c r="E254">
        <v>0.63800000000000001</v>
      </c>
      <c r="G254">
        <v>-8.8999999999999996E-2</v>
      </c>
      <c r="H254">
        <v>0.95799999999999996</v>
      </c>
      <c r="J254" s="4">
        <v>1750</v>
      </c>
      <c r="K254">
        <v>97.6</v>
      </c>
      <c r="L254">
        <v>1750</v>
      </c>
      <c r="M254">
        <v>11.1</v>
      </c>
      <c r="U254">
        <f t="shared" si="2"/>
        <v>1815</v>
      </c>
      <c r="V254" s="4">
        <v>120.155</v>
      </c>
      <c r="W254">
        <v>193</v>
      </c>
      <c r="X254">
        <v>0.38400000000000001</v>
      </c>
      <c r="Y254">
        <v>546.46699999999998</v>
      </c>
      <c r="Z254">
        <v>258.66899999999998</v>
      </c>
      <c r="AJ254" s="4">
        <v>1910</v>
      </c>
      <c r="AK254" s="10">
        <v>4.0999999999999996</v>
      </c>
      <c r="AT254" s="4">
        <v>1910</v>
      </c>
      <c r="AU254" s="10">
        <v>118.9</v>
      </c>
      <c r="BD254" s="13">
        <v>1302</v>
      </c>
      <c r="BE254" s="14">
        <v>-1.33</v>
      </c>
      <c r="BF254" s="14">
        <v>-1.25</v>
      </c>
    </row>
    <row r="255" spans="1:58" x14ac:dyDescent="0.25">
      <c r="A255" s="4">
        <v>-248</v>
      </c>
      <c r="B255">
        <v>223.93</v>
      </c>
      <c r="C255">
        <v>185.23</v>
      </c>
      <c r="D255">
        <v>262.63</v>
      </c>
      <c r="E255">
        <v>0.23100000000000001</v>
      </c>
      <c r="G255">
        <v>-0.496</v>
      </c>
      <c r="H255">
        <v>-0.38100000000000001</v>
      </c>
      <c r="J255" s="4">
        <v>1749</v>
      </c>
      <c r="K255">
        <v>77</v>
      </c>
      <c r="L255">
        <v>1749</v>
      </c>
      <c r="M255">
        <v>15.7</v>
      </c>
      <c r="U255">
        <f t="shared" si="2"/>
        <v>1814</v>
      </c>
      <c r="V255" s="4">
        <v>120.45699999999999</v>
      </c>
      <c r="W255">
        <v>194</v>
      </c>
      <c r="X255">
        <v>0.30199999999999999</v>
      </c>
      <c r="Y255">
        <v>513.721</v>
      </c>
      <c r="Z255">
        <v>237.107</v>
      </c>
      <c r="AJ255" s="4">
        <v>1911</v>
      </c>
      <c r="AK255" s="10">
        <v>3.3</v>
      </c>
      <c r="AT255" s="4">
        <v>1911</v>
      </c>
      <c r="AU255" s="10">
        <v>17.8</v>
      </c>
      <c r="BD255" s="13">
        <v>1303</v>
      </c>
      <c r="BE255" s="14">
        <v>-1.03</v>
      </c>
      <c r="BF255" s="14">
        <v>-0.93</v>
      </c>
    </row>
    <row r="256" spans="1:58" x14ac:dyDescent="0.25">
      <c r="A256" s="4">
        <v>-247</v>
      </c>
      <c r="B256">
        <v>248.65</v>
      </c>
      <c r="C256">
        <v>209.95</v>
      </c>
      <c r="D256">
        <v>287.35000000000002</v>
      </c>
      <c r="E256">
        <v>-1.109</v>
      </c>
      <c r="G256">
        <v>-1.8360000000000001</v>
      </c>
      <c r="H256">
        <v>-0.23300000000000001</v>
      </c>
      <c r="J256" s="4">
        <v>1748</v>
      </c>
      <c r="K256">
        <v>55</v>
      </c>
      <c r="L256">
        <v>1748</v>
      </c>
      <c r="M256">
        <v>24.5</v>
      </c>
      <c r="U256">
        <f t="shared" ref="U256:U319" si="3">$U$61-W256</f>
        <v>1813</v>
      </c>
      <c r="V256" s="4">
        <v>120.661</v>
      </c>
      <c r="W256">
        <v>195</v>
      </c>
      <c r="X256">
        <v>9.6000000000000002E-2</v>
      </c>
      <c r="Y256">
        <v>430.91199999999998</v>
      </c>
      <c r="Z256">
        <v>182.57900000000001</v>
      </c>
      <c r="AJ256" s="4">
        <v>1912</v>
      </c>
      <c r="AK256" s="10">
        <v>5.5</v>
      </c>
      <c r="AT256" s="4">
        <v>1912</v>
      </c>
      <c r="AU256" s="10">
        <v>88.9</v>
      </c>
      <c r="BD256" s="13">
        <v>1304</v>
      </c>
      <c r="BE256" s="14">
        <v>-0.13</v>
      </c>
      <c r="BF256" s="14">
        <v>0.03</v>
      </c>
    </row>
    <row r="257" spans="1:58" x14ac:dyDescent="0.25">
      <c r="A257" s="4">
        <v>-246</v>
      </c>
      <c r="B257">
        <v>222.9</v>
      </c>
      <c r="C257">
        <v>184.21</v>
      </c>
      <c r="D257">
        <v>261.60000000000002</v>
      </c>
      <c r="E257">
        <v>-0.96</v>
      </c>
      <c r="G257">
        <v>-1.6870000000000001</v>
      </c>
      <c r="H257">
        <v>-0.91200000000000003</v>
      </c>
      <c r="J257" s="4">
        <v>1747</v>
      </c>
      <c r="K257">
        <v>49.5</v>
      </c>
      <c r="L257">
        <v>1747</v>
      </c>
      <c r="M257">
        <v>22.7</v>
      </c>
      <c r="U257">
        <f t="shared" si="3"/>
        <v>1812</v>
      </c>
      <c r="V257" s="4">
        <v>121.096</v>
      </c>
      <c r="W257">
        <v>196</v>
      </c>
      <c r="X257">
        <v>0.23100000000000001</v>
      </c>
      <c r="Y257">
        <v>485.07299999999998</v>
      </c>
      <c r="Z257">
        <v>218.24299999999999</v>
      </c>
      <c r="AJ257" s="4">
        <v>1913</v>
      </c>
      <c r="AK257" s="10">
        <v>3.7</v>
      </c>
      <c r="AT257" s="4">
        <v>1913</v>
      </c>
      <c r="AU257" s="10">
        <v>94.5</v>
      </c>
      <c r="BD257" s="13">
        <v>1305</v>
      </c>
      <c r="BE257" s="14">
        <v>-0.77</v>
      </c>
      <c r="BF257" s="14">
        <v>-0.55000000000000004</v>
      </c>
    </row>
    <row r="258" spans="1:58" x14ac:dyDescent="0.25">
      <c r="A258" s="4">
        <v>-245</v>
      </c>
      <c r="B258">
        <v>278.31</v>
      </c>
      <c r="C258">
        <v>239.61</v>
      </c>
      <c r="D258">
        <v>317</v>
      </c>
      <c r="E258">
        <v>-1.64</v>
      </c>
      <c r="G258">
        <v>-2.367</v>
      </c>
      <c r="H258">
        <v>-5.8999999999999997E-2</v>
      </c>
      <c r="J258" s="4">
        <v>1746</v>
      </c>
      <c r="K258">
        <v>64.599999999999994</v>
      </c>
      <c r="L258">
        <v>1746</v>
      </c>
      <c r="M258">
        <v>20.6</v>
      </c>
      <c r="U258">
        <f t="shared" si="3"/>
        <v>1811</v>
      </c>
      <c r="V258" s="4">
        <v>121.51300000000001</v>
      </c>
      <c r="W258">
        <v>197</v>
      </c>
      <c r="X258">
        <v>0.187</v>
      </c>
      <c r="Y258">
        <v>467.31400000000002</v>
      </c>
      <c r="Z258">
        <v>206.54900000000001</v>
      </c>
      <c r="AJ258" s="4">
        <v>1914</v>
      </c>
      <c r="AK258" s="10">
        <v>5.3</v>
      </c>
      <c r="AT258" s="4">
        <v>1914</v>
      </c>
      <c r="AU258" s="10">
        <v>58.7</v>
      </c>
      <c r="BD258" s="13">
        <v>1306</v>
      </c>
      <c r="BE258" s="14">
        <v>-0.11</v>
      </c>
      <c r="BF258" s="14">
        <v>-0.13</v>
      </c>
    </row>
    <row r="259" spans="1:58" x14ac:dyDescent="0.25">
      <c r="A259" s="4">
        <v>-244</v>
      </c>
      <c r="B259">
        <v>210.46</v>
      </c>
      <c r="C259">
        <v>171.77</v>
      </c>
      <c r="D259">
        <v>249.16</v>
      </c>
      <c r="E259">
        <v>-0.78600000000000003</v>
      </c>
      <c r="G259">
        <v>-1.514</v>
      </c>
      <c r="H259">
        <v>-0.54</v>
      </c>
      <c r="J259" s="4">
        <v>1745</v>
      </c>
      <c r="K259">
        <v>67.900000000000006</v>
      </c>
      <c r="L259">
        <v>1745</v>
      </c>
      <c r="M259">
        <v>36.299999999999997</v>
      </c>
      <c r="U259">
        <f t="shared" si="3"/>
        <v>1810</v>
      </c>
      <c r="V259" s="4">
        <v>121.76900000000001</v>
      </c>
      <c r="W259">
        <v>198</v>
      </c>
      <c r="X259">
        <v>0.255</v>
      </c>
      <c r="Y259">
        <v>494.91699999999997</v>
      </c>
      <c r="Z259">
        <v>224.72499999999999</v>
      </c>
      <c r="AJ259" s="4">
        <v>1915</v>
      </c>
      <c r="AK259" s="10">
        <v>3.2</v>
      </c>
      <c r="AT259" s="4">
        <v>1915</v>
      </c>
      <c r="AU259" s="10">
        <v>139.30000000000001</v>
      </c>
      <c r="BD259" s="13">
        <v>1307</v>
      </c>
      <c r="BE259" s="14">
        <v>-1.23</v>
      </c>
      <c r="BF259" s="14">
        <v>-1.46</v>
      </c>
    </row>
    <row r="260" spans="1:58" x14ac:dyDescent="0.25">
      <c r="A260" s="4">
        <v>-243</v>
      </c>
      <c r="B260">
        <v>230.92</v>
      </c>
      <c r="C260">
        <v>192.23</v>
      </c>
      <c r="D260">
        <v>269.62</v>
      </c>
      <c r="E260">
        <v>-1.268</v>
      </c>
      <c r="G260">
        <v>-1.9950000000000001</v>
      </c>
      <c r="H260">
        <v>0.224</v>
      </c>
      <c r="J260" s="4">
        <v>1744</v>
      </c>
      <c r="K260">
        <v>59.4</v>
      </c>
      <c r="L260">
        <v>1744</v>
      </c>
      <c r="M260">
        <v>11.8</v>
      </c>
      <c r="U260">
        <f t="shared" si="3"/>
        <v>1809</v>
      </c>
      <c r="V260" s="4">
        <v>122.122</v>
      </c>
      <c r="W260">
        <v>199</v>
      </c>
      <c r="X260">
        <v>0.35399999999999998</v>
      </c>
      <c r="Y260">
        <v>534.37300000000005</v>
      </c>
      <c r="Z260">
        <v>250.70500000000001</v>
      </c>
      <c r="AJ260" s="4">
        <v>1916</v>
      </c>
      <c r="AK260" s="10">
        <v>4</v>
      </c>
      <c r="AT260" s="4">
        <v>1916</v>
      </c>
      <c r="AU260" s="10">
        <v>54.5</v>
      </c>
      <c r="BD260" s="13">
        <v>1308</v>
      </c>
      <c r="BE260" s="14">
        <v>-0.34</v>
      </c>
      <c r="BF260" s="14">
        <v>-0.35</v>
      </c>
    </row>
    <row r="261" spans="1:58" x14ac:dyDescent="0.25">
      <c r="A261" s="4">
        <v>-242</v>
      </c>
      <c r="B261">
        <v>186.88</v>
      </c>
      <c r="C261">
        <v>148.18</v>
      </c>
      <c r="D261">
        <v>225.58</v>
      </c>
      <c r="E261">
        <v>-0.503</v>
      </c>
      <c r="G261">
        <v>-1.2310000000000001</v>
      </c>
      <c r="H261">
        <v>-0.247</v>
      </c>
      <c r="J261" s="4">
        <v>1743</v>
      </c>
      <c r="K261">
        <v>81.5</v>
      </c>
      <c r="L261">
        <v>1743</v>
      </c>
      <c r="M261">
        <v>9.6999999999999993</v>
      </c>
      <c r="U261">
        <f t="shared" si="3"/>
        <v>1808</v>
      </c>
      <c r="V261" s="4">
        <v>122.46599999999999</v>
      </c>
      <c r="W261">
        <v>200</v>
      </c>
      <c r="X261">
        <v>0.34399999999999997</v>
      </c>
      <c r="Y261">
        <v>530.51599999999996</v>
      </c>
      <c r="Z261">
        <v>248.166</v>
      </c>
      <c r="AJ261" s="4">
        <v>1917</v>
      </c>
      <c r="AK261" s="10">
        <v>-1.3</v>
      </c>
      <c r="AT261" s="4">
        <v>1917</v>
      </c>
      <c r="AU261" s="10">
        <v>58.6</v>
      </c>
      <c r="BD261" s="13">
        <v>1309</v>
      </c>
      <c r="BE261" s="14">
        <v>-0.13</v>
      </c>
      <c r="BF261" s="14">
        <v>-0.01</v>
      </c>
    </row>
    <row r="262" spans="1:58" x14ac:dyDescent="0.25">
      <c r="A262" s="4">
        <v>-241</v>
      </c>
      <c r="B262">
        <v>219.78</v>
      </c>
      <c r="C262">
        <v>181.08</v>
      </c>
      <c r="D262">
        <v>258.48</v>
      </c>
      <c r="E262">
        <v>-0.97499999999999998</v>
      </c>
      <c r="G262">
        <v>-1.702</v>
      </c>
      <c r="H262">
        <v>0.57099999999999995</v>
      </c>
      <c r="J262" s="4">
        <v>1742</v>
      </c>
      <c r="K262">
        <v>67.900000000000006</v>
      </c>
      <c r="L262">
        <v>1742</v>
      </c>
      <c r="M262">
        <v>10</v>
      </c>
      <c r="U262">
        <f t="shared" si="3"/>
        <v>1807</v>
      </c>
      <c r="V262" s="4">
        <v>122.869</v>
      </c>
      <c r="W262">
        <v>201</v>
      </c>
      <c r="X262">
        <v>0.40300000000000002</v>
      </c>
      <c r="Y262">
        <v>554.101</v>
      </c>
      <c r="Z262">
        <v>263.69600000000003</v>
      </c>
      <c r="AJ262" s="4">
        <v>1918</v>
      </c>
      <c r="AK262" s="10">
        <v>4.2</v>
      </c>
      <c r="AT262" s="4">
        <v>1918</v>
      </c>
      <c r="AU262" s="10">
        <v>78.2</v>
      </c>
      <c r="BD262" s="13">
        <v>1310</v>
      </c>
      <c r="BE262" s="14">
        <v>-1.1200000000000001</v>
      </c>
      <c r="BF262" s="14">
        <v>-1.2</v>
      </c>
    </row>
    <row r="263" spans="1:58" x14ac:dyDescent="0.25">
      <c r="A263" s="4">
        <v>-240</v>
      </c>
      <c r="B263">
        <v>212.44</v>
      </c>
      <c r="C263">
        <v>173.74</v>
      </c>
      <c r="D263">
        <v>251.14</v>
      </c>
      <c r="E263">
        <v>-0.156</v>
      </c>
      <c r="G263">
        <v>-0.88300000000000001</v>
      </c>
      <c r="H263">
        <v>0.26900000000000002</v>
      </c>
      <c r="J263" s="4">
        <v>1741</v>
      </c>
      <c r="K263">
        <v>79.8</v>
      </c>
      <c r="L263">
        <v>1741</v>
      </c>
      <c r="M263">
        <v>13</v>
      </c>
      <c r="U263">
        <f t="shared" si="3"/>
        <v>1806</v>
      </c>
      <c r="V263" s="4">
        <v>123.02500000000001</v>
      </c>
      <c r="W263">
        <v>202</v>
      </c>
      <c r="X263">
        <v>0.41599999999999998</v>
      </c>
      <c r="Y263">
        <v>559.56500000000005</v>
      </c>
      <c r="Z263">
        <v>267.29399999999998</v>
      </c>
      <c r="AJ263" s="4">
        <v>1919</v>
      </c>
      <c r="AK263" s="10">
        <v>2.2000000000000002</v>
      </c>
      <c r="AT263" s="4">
        <v>1919</v>
      </c>
      <c r="AU263" s="10">
        <v>64.099999999999994</v>
      </c>
      <c r="BD263" s="13">
        <v>1311</v>
      </c>
      <c r="BE263" s="14">
        <v>-0.13</v>
      </c>
      <c r="BF263" s="14">
        <v>-0.08</v>
      </c>
    </row>
    <row r="264" spans="1:58" x14ac:dyDescent="0.25">
      <c r="A264" s="4">
        <v>-239</v>
      </c>
      <c r="B264">
        <v>235.25</v>
      </c>
      <c r="C264">
        <v>196.55</v>
      </c>
      <c r="D264">
        <v>273.95</v>
      </c>
      <c r="E264">
        <v>-0.45900000000000002</v>
      </c>
      <c r="G264">
        <v>-1.1859999999999999</v>
      </c>
      <c r="H264">
        <v>0.72</v>
      </c>
      <c r="J264" s="4">
        <v>1740</v>
      </c>
      <c r="K264">
        <v>67.900000000000006</v>
      </c>
      <c r="L264">
        <v>1740</v>
      </c>
      <c r="M264">
        <v>16</v>
      </c>
      <c r="U264">
        <f t="shared" si="3"/>
        <v>1805</v>
      </c>
      <c r="V264" s="4">
        <v>123.78400000000001</v>
      </c>
      <c r="W264">
        <v>203</v>
      </c>
      <c r="X264">
        <v>0.34300000000000003</v>
      </c>
      <c r="Y264">
        <v>530.03300000000002</v>
      </c>
      <c r="Z264">
        <v>247.84800000000001</v>
      </c>
      <c r="AJ264" s="4">
        <v>1920</v>
      </c>
      <c r="AK264" s="10">
        <v>5.0999999999999996</v>
      </c>
      <c r="AT264" s="4">
        <v>1920</v>
      </c>
      <c r="AU264" s="10">
        <v>128.6</v>
      </c>
      <c r="BD264" s="13">
        <v>1312</v>
      </c>
      <c r="BE264" s="14">
        <v>-0.69</v>
      </c>
      <c r="BF264" s="14">
        <v>-0.98</v>
      </c>
    </row>
    <row r="265" spans="1:58" x14ac:dyDescent="0.25">
      <c r="A265" s="4">
        <v>-238</v>
      </c>
      <c r="B265">
        <v>243.88</v>
      </c>
      <c r="C265">
        <v>205.19</v>
      </c>
      <c r="D265">
        <v>282.58</v>
      </c>
      <c r="E265">
        <v>-7.0000000000000001E-3</v>
      </c>
      <c r="G265">
        <v>-0.73399999999999999</v>
      </c>
      <c r="H265">
        <v>0.502</v>
      </c>
      <c r="J265" s="4">
        <v>1739</v>
      </c>
      <c r="K265">
        <v>62.8</v>
      </c>
      <c r="L265">
        <v>1739</v>
      </c>
      <c r="M265">
        <v>16.399999999999999</v>
      </c>
      <c r="U265">
        <f t="shared" si="3"/>
        <v>1804</v>
      </c>
      <c r="V265" s="4">
        <v>125.114</v>
      </c>
      <c r="W265">
        <v>204</v>
      </c>
      <c r="X265">
        <v>0.16300000000000001</v>
      </c>
      <c r="Y265">
        <v>457.63099999999997</v>
      </c>
      <c r="Z265">
        <v>200.173</v>
      </c>
      <c r="AJ265" s="4">
        <v>1921</v>
      </c>
      <c r="AK265" s="10">
        <v>3.7</v>
      </c>
      <c r="AT265" s="4">
        <v>1921</v>
      </c>
      <c r="AU265" s="10">
        <v>76.099999999999994</v>
      </c>
      <c r="BD265" s="13">
        <v>1313</v>
      </c>
      <c r="BE265" s="14">
        <v>-0.66</v>
      </c>
      <c r="BF265" s="14">
        <v>-0.77</v>
      </c>
    </row>
    <row r="266" spans="1:58" x14ac:dyDescent="0.25">
      <c r="A266" s="4">
        <v>-237</v>
      </c>
      <c r="B266">
        <v>178.05</v>
      </c>
      <c r="C266">
        <v>139.35</v>
      </c>
      <c r="D266">
        <v>216.74</v>
      </c>
      <c r="E266">
        <v>-0.22500000000000001</v>
      </c>
      <c r="G266">
        <v>-0.95299999999999996</v>
      </c>
      <c r="H266">
        <v>-0.79300000000000004</v>
      </c>
      <c r="J266" s="4">
        <v>1738</v>
      </c>
      <c r="K266">
        <v>67.900000000000006</v>
      </c>
      <c r="L266">
        <v>1738</v>
      </c>
      <c r="M266">
        <v>19.7</v>
      </c>
      <c r="U266">
        <f t="shared" si="3"/>
        <v>1803</v>
      </c>
      <c r="V266" s="4">
        <v>125.45399999999999</v>
      </c>
      <c r="W266">
        <v>205</v>
      </c>
      <c r="X266">
        <v>0.17699999999999999</v>
      </c>
      <c r="Y266">
        <v>463.37599999999998</v>
      </c>
      <c r="Z266">
        <v>203.95599999999999</v>
      </c>
      <c r="AJ266" s="4">
        <v>1922</v>
      </c>
      <c r="AK266" s="10">
        <v>3.3</v>
      </c>
      <c r="AT266" s="4">
        <v>1922</v>
      </c>
      <c r="AU266" s="10">
        <v>78.900000000000006</v>
      </c>
      <c r="BD266" s="13">
        <v>1314</v>
      </c>
      <c r="BE266" s="14">
        <v>-0.6</v>
      </c>
      <c r="BF266" s="14">
        <v>-0.7</v>
      </c>
    </row>
    <row r="267" spans="1:58" x14ac:dyDescent="0.25">
      <c r="A267" s="4">
        <v>-236</v>
      </c>
      <c r="B267">
        <v>226.07</v>
      </c>
      <c r="C267">
        <v>187.37</v>
      </c>
      <c r="D267">
        <v>264.77</v>
      </c>
      <c r="E267">
        <v>-1.5209999999999999</v>
      </c>
      <c r="G267">
        <v>-2.2480000000000002</v>
      </c>
      <c r="H267">
        <v>-0.27200000000000002</v>
      </c>
      <c r="J267" s="4">
        <v>1737</v>
      </c>
      <c r="K267">
        <v>44.1</v>
      </c>
      <c r="L267">
        <v>1737</v>
      </c>
      <c r="M267">
        <v>16.7</v>
      </c>
      <c r="U267">
        <f t="shared" si="3"/>
        <v>1802</v>
      </c>
      <c r="V267" s="4">
        <v>125.655</v>
      </c>
      <c r="W267">
        <v>206</v>
      </c>
      <c r="X267">
        <v>0.20100000000000001</v>
      </c>
      <c r="Y267">
        <v>473.22</v>
      </c>
      <c r="Z267">
        <v>210.43799999999999</v>
      </c>
      <c r="AJ267" s="4">
        <v>1923</v>
      </c>
      <c r="AK267" s="10">
        <v>5.5</v>
      </c>
      <c r="AT267" s="4">
        <v>1923</v>
      </c>
      <c r="AU267" s="10">
        <v>52.3</v>
      </c>
      <c r="BD267" s="13">
        <v>1315</v>
      </c>
      <c r="BE267" s="14">
        <v>-1.72</v>
      </c>
      <c r="BF267" s="14">
        <v>-1.92</v>
      </c>
    </row>
    <row r="268" spans="1:58" x14ac:dyDescent="0.25">
      <c r="A268" s="4">
        <v>-235</v>
      </c>
      <c r="B268">
        <v>180.35</v>
      </c>
      <c r="C268">
        <v>141.66</v>
      </c>
      <c r="D268">
        <v>219.05</v>
      </c>
      <c r="E268">
        <v>-1</v>
      </c>
      <c r="G268">
        <v>-1.7270000000000001</v>
      </c>
      <c r="H268">
        <v>-0.59</v>
      </c>
      <c r="J268" s="4">
        <v>1736</v>
      </c>
      <c r="K268">
        <v>45.8</v>
      </c>
      <c r="L268">
        <v>1736</v>
      </c>
      <c r="M268">
        <v>26.4</v>
      </c>
      <c r="U268">
        <f t="shared" si="3"/>
        <v>1801</v>
      </c>
      <c r="V268" s="4">
        <v>125.84699999999999</v>
      </c>
      <c r="W268">
        <v>207</v>
      </c>
      <c r="X268">
        <v>0.192</v>
      </c>
      <c r="Y268">
        <v>469.28300000000002</v>
      </c>
      <c r="Z268">
        <v>207.845</v>
      </c>
      <c r="AJ268" s="4">
        <v>1924</v>
      </c>
      <c r="AK268" s="10">
        <v>1.1000000000000001</v>
      </c>
      <c r="AT268" s="4">
        <v>1924</v>
      </c>
      <c r="AU268" s="10">
        <v>53.8</v>
      </c>
      <c r="BD268" s="13">
        <v>1316</v>
      </c>
      <c r="BE268" s="14">
        <v>-0.87</v>
      </c>
      <c r="BF268" s="14">
        <v>-0.55000000000000004</v>
      </c>
    </row>
    <row r="269" spans="1:58" x14ac:dyDescent="0.25">
      <c r="A269" s="4">
        <v>-234</v>
      </c>
      <c r="B269">
        <v>202.86</v>
      </c>
      <c r="C269">
        <v>164.16</v>
      </c>
      <c r="D269">
        <v>241.55</v>
      </c>
      <c r="E269">
        <v>-1.3169999999999999</v>
      </c>
      <c r="G269">
        <v>-2.0449999999999999</v>
      </c>
      <c r="H269">
        <v>-4.0000000000000001E-3</v>
      </c>
      <c r="J269" s="4">
        <v>1735</v>
      </c>
      <c r="K269">
        <v>50.9</v>
      </c>
      <c r="L269">
        <v>1735</v>
      </c>
      <c r="M269">
        <v>35.4</v>
      </c>
      <c r="U269">
        <f t="shared" si="3"/>
        <v>1800</v>
      </c>
      <c r="V269" s="4">
        <v>126.077</v>
      </c>
      <c r="W269">
        <v>208</v>
      </c>
      <c r="X269">
        <v>0.23100000000000001</v>
      </c>
      <c r="Y269">
        <v>485.07299999999998</v>
      </c>
      <c r="Z269">
        <v>218.24299999999999</v>
      </c>
      <c r="AJ269" s="4">
        <v>1925</v>
      </c>
      <c r="AK269" s="10">
        <v>6</v>
      </c>
      <c r="AT269" s="4">
        <v>1925</v>
      </c>
      <c r="AU269" s="10">
        <v>73</v>
      </c>
      <c r="BD269" s="13">
        <v>1317</v>
      </c>
      <c r="BE269" s="14">
        <v>-1.24</v>
      </c>
      <c r="BF269" s="14">
        <v>-1.1399999999999999</v>
      </c>
    </row>
    <row r="270" spans="1:58" x14ac:dyDescent="0.25">
      <c r="A270" s="4">
        <v>-233</v>
      </c>
      <c r="B270">
        <v>248.78</v>
      </c>
      <c r="C270">
        <v>210.08</v>
      </c>
      <c r="D270">
        <v>287.48</v>
      </c>
      <c r="E270">
        <v>-0.73199999999999998</v>
      </c>
      <c r="G270">
        <v>-1.4590000000000001</v>
      </c>
      <c r="H270">
        <v>0.77</v>
      </c>
      <c r="J270" s="4">
        <v>1734</v>
      </c>
      <c r="K270">
        <v>59.4</v>
      </c>
      <c r="L270">
        <v>1734</v>
      </c>
      <c r="M270">
        <v>24.8</v>
      </c>
      <c r="U270">
        <f t="shared" si="3"/>
        <v>1799</v>
      </c>
      <c r="V270" s="4">
        <v>126.88800000000001</v>
      </c>
      <c r="W270">
        <v>209</v>
      </c>
      <c r="X270">
        <v>0.20100000000000001</v>
      </c>
      <c r="Y270">
        <v>473.22</v>
      </c>
      <c r="Z270">
        <v>210.43799999999999</v>
      </c>
      <c r="AJ270" s="4">
        <v>1926</v>
      </c>
      <c r="AK270" s="10">
        <v>7.9</v>
      </c>
      <c r="AT270" s="4">
        <v>1926</v>
      </c>
      <c r="AU270" s="10">
        <v>66.2</v>
      </c>
      <c r="BD270" s="13">
        <v>1318</v>
      </c>
      <c r="BE270" s="14">
        <v>-0.56999999999999995</v>
      </c>
      <c r="BF270" s="14">
        <v>-0.37</v>
      </c>
    </row>
    <row r="271" spans="1:58" x14ac:dyDescent="0.25">
      <c r="A271" s="4">
        <v>-232</v>
      </c>
      <c r="B271">
        <v>276.49</v>
      </c>
      <c r="C271">
        <v>237.79</v>
      </c>
      <c r="D271">
        <v>315.19</v>
      </c>
      <c r="E271">
        <v>4.2999999999999997E-2</v>
      </c>
      <c r="G271">
        <v>-0.68500000000000005</v>
      </c>
      <c r="H271">
        <v>1.157</v>
      </c>
      <c r="J271" s="4">
        <v>1733</v>
      </c>
      <c r="K271">
        <v>76.400000000000006</v>
      </c>
      <c r="L271">
        <v>1733</v>
      </c>
      <c r="M271">
        <v>22.5</v>
      </c>
      <c r="U271">
        <f t="shared" si="3"/>
        <v>1798</v>
      </c>
      <c r="V271" s="4">
        <v>127.34399999999999</v>
      </c>
      <c r="W271">
        <v>210</v>
      </c>
      <c r="X271">
        <v>0.28999999999999998</v>
      </c>
      <c r="Y271">
        <v>508.73899999999998</v>
      </c>
      <c r="Z271">
        <v>233.82599999999999</v>
      </c>
      <c r="AJ271" s="4">
        <v>1927</v>
      </c>
      <c r="AK271" s="10">
        <v>3.3</v>
      </c>
      <c r="AT271" s="4">
        <v>1927</v>
      </c>
      <c r="AU271" s="10">
        <v>86.7</v>
      </c>
      <c r="BD271" s="13">
        <v>1319</v>
      </c>
      <c r="BE271" s="14">
        <v>-0.8</v>
      </c>
      <c r="BF271" s="14">
        <v>-0.76</v>
      </c>
    </row>
    <row r="272" spans="1:58" x14ac:dyDescent="0.25">
      <c r="A272" s="4">
        <v>-231</v>
      </c>
      <c r="B272">
        <v>209.78</v>
      </c>
      <c r="C272">
        <v>171.08</v>
      </c>
      <c r="D272">
        <v>248.47</v>
      </c>
      <c r="E272">
        <v>0.43</v>
      </c>
      <c r="G272">
        <v>-0.29799999999999999</v>
      </c>
      <c r="H272">
        <v>1.212</v>
      </c>
      <c r="J272" s="4">
        <v>1732</v>
      </c>
      <c r="K272">
        <v>84.9</v>
      </c>
      <c r="L272">
        <v>1732</v>
      </c>
      <c r="M272">
        <v>31.3</v>
      </c>
      <c r="U272">
        <f t="shared" si="3"/>
        <v>1797</v>
      </c>
      <c r="V272" s="4">
        <v>128.012</v>
      </c>
      <c r="W272">
        <v>211</v>
      </c>
      <c r="X272">
        <v>0.378</v>
      </c>
      <c r="Y272">
        <v>544.25699999999995</v>
      </c>
      <c r="Z272">
        <v>257.214</v>
      </c>
      <c r="AJ272" s="4">
        <v>1928</v>
      </c>
      <c r="AK272" s="10">
        <v>4.7</v>
      </c>
      <c r="AT272" s="4">
        <v>1928</v>
      </c>
      <c r="AU272" s="10">
        <v>62</v>
      </c>
      <c r="BD272" s="13">
        <v>1320</v>
      </c>
      <c r="BE272" s="14">
        <v>-1.59</v>
      </c>
      <c r="BF272" s="14">
        <v>-1.85</v>
      </c>
    </row>
    <row r="273" spans="1:58" x14ac:dyDescent="0.25">
      <c r="A273" s="4">
        <v>-230</v>
      </c>
      <c r="B273">
        <v>168.66</v>
      </c>
      <c r="C273">
        <v>129.96</v>
      </c>
      <c r="D273">
        <v>207.36</v>
      </c>
      <c r="E273">
        <v>0.48399999999999999</v>
      </c>
      <c r="G273">
        <v>-0.24299999999999999</v>
      </c>
      <c r="H273">
        <v>0.95399999999999996</v>
      </c>
      <c r="J273" s="4">
        <v>1731</v>
      </c>
      <c r="K273">
        <v>101.9</v>
      </c>
      <c r="L273">
        <v>1731</v>
      </c>
      <c r="M273">
        <v>13.9</v>
      </c>
      <c r="U273">
        <f t="shared" si="3"/>
        <v>1796</v>
      </c>
      <c r="V273" s="4">
        <v>128.28</v>
      </c>
      <c r="W273">
        <v>212</v>
      </c>
      <c r="X273">
        <v>0.23100000000000001</v>
      </c>
      <c r="Y273">
        <v>485.31400000000002</v>
      </c>
      <c r="Z273">
        <v>218.40100000000001</v>
      </c>
      <c r="AJ273" s="4">
        <v>1929</v>
      </c>
      <c r="AK273" s="10">
        <v>-3.8</v>
      </c>
      <c r="AT273" s="4">
        <v>1929</v>
      </c>
      <c r="AU273" s="10">
        <v>16.899999999999999</v>
      </c>
      <c r="BD273" s="13">
        <v>1321</v>
      </c>
      <c r="BE273" s="14">
        <v>-0.55000000000000004</v>
      </c>
      <c r="BF273" s="14">
        <v>-0.35</v>
      </c>
    </row>
    <row r="274" spans="1:58" x14ac:dyDescent="0.25">
      <c r="A274" s="4">
        <v>-229</v>
      </c>
      <c r="B274">
        <v>176.67</v>
      </c>
      <c r="C274">
        <v>137.97</v>
      </c>
      <c r="D274">
        <v>215.36</v>
      </c>
      <c r="E274">
        <v>0.22600000000000001</v>
      </c>
      <c r="G274">
        <v>-0.501</v>
      </c>
      <c r="H274">
        <v>1.4750000000000001</v>
      </c>
      <c r="J274" s="4">
        <v>1730</v>
      </c>
      <c r="K274">
        <v>94.2</v>
      </c>
      <c r="L274">
        <v>1730</v>
      </c>
      <c r="M274">
        <v>13.9</v>
      </c>
      <c r="U274">
        <f t="shared" si="3"/>
        <v>1795</v>
      </c>
      <c r="V274" s="4">
        <v>128.852</v>
      </c>
      <c r="W274">
        <v>213</v>
      </c>
      <c r="X274">
        <v>0.49199999999999999</v>
      </c>
      <c r="Y274">
        <v>590.101</v>
      </c>
      <c r="Z274">
        <v>287.40100000000001</v>
      </c>
      <c r="AJ274" s="4">
        <v>1930</v>
      </c>
      <c r="AK274" s="10">
        <v>2.5</v>
      </c>
      <c r="AT274" s="4">
        <v>1930</v>
      </c>
      <c r="AU274" s="10">
        <v>76.8</v>
      </c>
      <c r="BD274" s="13">
        <v>1322</v>
      </c>
      <c r="BE274" s="14">
        <v>-0.89</v>
      </c>
      <c r="BF274" s="14">
        <v>-0.94</v>
      </c>
    </row>
    <row r="275" spans="1:58" x14ac:dyDescent="0.25">
      <c r="A275" s="4">
        <v>-228</v>
      </c>
      <c r="B275">
        <v>245.05</v>
      </c>
      <c r="C275">
        <v>206.35</v>
      </c>
      <c r="D275">
        <v>283.75</v>
      </c>
      <c r="E275">
        <v>0.747</v>
      </c>
      <c r="G275">
        <v>0.02</v>
      </c>
      <c r="H275">
        <v>1.1919999999999999</v>
      </c>
      <c r="J275" s="4">
        <v>1729</v>
      </c>
      <c r="K275">
        <v>52.5</v>
      </c>
      <c r="L275">
        <v>1729</v>
      </c>
      <c r="M275">
        <v>13.2</v>
      </c>
      <c r="U275">
        <f t="shared" si="3"/>
        <v>1794</v>
      </c>
      <c r="V275" s="4">
        <v>130.46799999999999</v>
      </c>
      <c r="W275">
        <v>214</v>
      </c>
      <c r="X275">
        <v>0.31900000000000001</v>
      </c>
      <c r="Y275">
        <v>520.59100000000001</v>
      </c>
      <c r="Z275">
        <v>241.631</v>
      </c>
      <c r="AJ275" s="4">
        <v>1931</v>
      </c>
      <c r="AK275" s="10">
        <v>1.1000000000000001</v>
      </c>
      <c r="AT275" s="4">
        <v>1931</v>
      </c>
      <c r="AU275" s="10">
        <v>121.7</v>
      </c>
      <c r="BD275" s="13">
        <v>1323</v>
      </c>
      <c r="BE275" s="14">
        <v>-0.36</v>
      </c>
      <c r="BF275" s="14">
        <v>-0.26</v>
      </c>
    </row>
    <row r="276" spans="1:58" x14ac:dyDescent="0.25">
      <c r="A276" s="4">
        <v>-227</v>
      </c>
      <c r="B276">
        <v>220.82</v>
      </c>
      <c r="C276">
        <v>182.12</v>
      </c>
      <c r="D276">
        <v>259.52</v>
      </c>
      <c r="E276">
        <v>0.46400000000000002</v>
      </c>
      <c r="G276">
        <v>-0.26300000000000001</v>
      </c>
      <c r="H276">
        <v>-0.93200000000000005</v>
      </c>
      <c r="J276" s="4">
        <v>1728</v>
      </c>
      <c r="K276">
        <v>41.3</v>
      </c>
      <c r="L276">
        <v>1728</v>
      </c>
      <c r="M276">
        <v>13.4</v>
      </c>
      <c r="U276">
        <f t="shared" si="3"/>
        <v>1793</v>
      </c>
      <c r="V276" s="4">
        <v>131.08199999999999</v>
      </c>
      <c r="W276">
        <v>215</v>
      </c>
      <c r="X276">
        <v>0.17699999999999999</v>
      </c>
      <c r="Y276">
        <v>463.37599999999998</v>
      </c>
      <c r="Z276">
        <v>203.95599999999999</v>
      </c>
      <c r="AJ276" s="4">
        <v>1932</v>
      </c>
      <c r="AK276" s="10">
        <v>0.2</v>
      </c>
      <c r="AT276" s="4">
        <v>1932</v>
      </c>
      <c r="AU276" s="10">
        <v>57.6</v>
      </c>
      <c r="BD276" s="13">
        <v>1324</v>
      </c>
      <c r="BE276" s="14">
        <v>0</v>
      </c>
      <c r="BF276" s="14">
        <v>-0.03</v>
      </c>
    </row>
    <row r="277" spans="1:58" x14ac:dyDescent="0.25">
      <c r="A277" s="4">
        <v>-226</v>
      </c>
      <c r="B277">
        <v>272.76</v>
      </c>
      <c r="C277">
        <v>234.07</v>
      </c>
      <c r="D277">
        <v>311.45999999999998</v>
      </c>
      <c r="E277">
        <v>-1.66</v>
      </c>
      <c r="G277">
        <v>-2.387</v>
      </c>
      <c r="H277">
        <v>0.42699999999999999</v>
      </c>
      <c r="J277" s="4">
        <v>1727</v>
      </c>
      <c r="K277">
        <v>28.1</v>
      </c>
      <c r="L277">
        <v>1727</v>
      </c>
      <c r="M277">
        <v>23.1</v>
      </c>
      <c r="U277">
        <f t="shared" si="3"/>
        <v>1792</v>
      </c>
      <c r="V277" s="4">
        <v>131.47399999999999</v>
      </c>
      <c r="W277">
        <v>216</v>
      </c>
      <c r="X277">
        <v>0.216</v>
      </c>
      <c r="Y277">
        <v>479.12700000000001</v>
      </c>
      <c r="Z277">
        <v>214.327</v>
      </c>
      <c r="AJ277" s="4">
        <v>1933</v>
      </c>
      <c r="AK277" s="10">
        <v>2.5</v>
      </c>
      <c r="AT277" s="4">
        <v>1933</v>
      </c>
      <c r="AU277" s="10">
        <v>25.2</v>
      </c>
      <c r="BD277" s="13">
        <v>1325</v>
      </c>
      <c r="BE277" s="14">
        <v>7.0000000000000007E-2</v>
      </c>
      <c r="BF277" s="14">
        <v>0.49</v>
      </c>
    </row>
    <row r="278" spans="1:58" x14ac:dyDescent="0.25">
      <c r="A278" s="4">
        <v>-225</v>
      </c>
      <c r="B278">
        <v>205.73</v>
      </c>
      <c r="C278">
        <v>167.03</v>
      </c>
      <c r="D278">
        <v>244.42</v>
      </c>
      <c r="E278">
        <v>-0.3</v>
      </c>
      <c r="G278">
        <v>-1.0269999999999999</v>
      </c>
      <c r="H278">
        <v>-6.4000000000000001E-2</v>
      </c>
      <c r="J278" s="4">
        <v>1726</v>
      </c>
      <c r="K278">
        <v>43.1</v>
      </c>
      <c r="L278">
        <v>1726</v>
      </c>
      <c r="M278">
        <v>22.2</v>
      </c>
      <c r="U278">
        <f t="shared" si="3"/>
        <v>1791</v>
      </c>
      <c r="V278" s="4">
        <v>131.70500000000001</v>
      </c>
      <c r="W278">
        <v>217</v>
      </c>
      <c r="X278">
        <v>0.23100000000000001</v>
      </c>
      <c r="Y278">
        <v>485.07299999999998</v>
      </c>
      <c r="Z278">
        <v>218.24299999999999</v>
      </c>
      <c r="AJ278" s="4">
        <v>1934</v>
      </c>
      <c r="AK278" s="10">
        <v>2</v>
      </c>
      <c r="AT278" s="4">
        <v>1934</v>
      </c>
      <c r="AU278" s="10">
        <v>77.2</v>
      </c>
      <c r="BD278" s="13">
        <v>1326</v>
      </c>
      <c r="BE278" s="14">
        <v>-0.59</v>
      </c>
      <c r="BF278" s="14">
        <v>-0.79</v>
      </c>
    </row>
    <row r="279" spans="1:58" x14ac:dyDescent="0.25">
      <c r="A279" s="4">
        <v>-224</v>
      </c>
      <c r="B279">
        <v>215.81</v>
      </c>
      <c r="C279">
        <v>177.11</v>
      </c>
      <c r="D279">
        <v>254.51</v>
      </c>
      <c r="E279">
        <v>-0.79100000000000004</v>
      </c>
      <c r="G279">
        <v>-1.5189999999999999</v>
      </c>
      <c r="H279">
        <v>-0.76400000000000001</v>
      </c>
      <c r="J279" s="4">
        <v>1725</v>
      </c>
      <c r="K279">
        <v>60</v>
      </c>
      <c r="L279">
        <v>1725</v>
      </c>
      <c r="M279">
        <v>21.5</v>
      </c>
      <c r="U279">
        <f t="shared" si="3"/>
        <v>1790</v>
      </c>
      <c r="V279" s="4">
        <v>131.92099999999999</v>
      </c>
      <c r="W279">
        <v>218</v>
      </c>
      <c r="X279">
        <v>0.216</v>
      </c>
      <c r="Y279">
        <v>479.12700000000001</v>
      </c>
      <c r="Z279">
        <v>214.327</v>
      </c>
      <c r="AJ279" s="4">
        <v>1935</v>
      </c>
      <c r="AK279" s="10">
        <v>3.9</v>
      </c>
      <c r="AT279" s="4">
        <v>1935</v>
      </c>
      <c r="AU279" s="10">
        <v>61.3</v>
      </c>
      <c r="BD279" s="13">
        <v>1327</v>
      </c>
      <c r="BE279" s="14">
        <v>-0.88</v>
      </c>
      <c r="BF279" s="14">
        <v>-1.46</v>
      </c>
    </row>
    <row r="280" spans="1:58" x14ac:dyDescent="0.25">
      <c r="A280" s="4">
        <v>-223</v>
      </c>
      <c r="B280">
        <v>230.53</v>
      </c>
      <c r="C280">
        <v>191.83</v>
      </c>
      <c r="D280">
        <v>269.22000000000003</v>
      </c>
      <c r="E280">
        <v>-1.4910000000000001</v>
      </c>
      <c r="G280">
        <v>-2.218</v>
      </c>
      <c r="H280">
        <v>-6.4000000000000001E-2</v>
      </c>
      <c r="J280" s="4">
        <v>1724</v>
      </c>
      <c r="K280">
        <v>56.3</v>
      </c>
      <c r="L280">
        <v>1724</v>
      </c>
      <c r="M280">
        <v>22.5</v>
      </c>
      <c r="U280">
        <f t="shared" si="3"/>
        <v>1789</v>
      </c>
      <c r="V280" s="4">
        <v>132.28399999999999</v>
      </c>
      <c r="W280">
        <v>219</v>
      </c>
      <c r="X280">
        <v>0.216</v>
      </c>
      <c r="Y280">
        <v>479.16699999999997</v>
      </c>
      <c r="Z280">
        <v>214.35400000000001</v>
      </c>
      <c r="AJ280" s="4">
        <v>1936</v>
      </c>
      <c r="AK280" s="10">
        <v>2.4</v>
      </c>
      <c r="AT280" s="4">
        <v>1936</v>
      </c>
      <c r="AU280" s="10">
        <v>129.19999999999999</v>
      </c>
      <c r="BD280" s="13">
        <v>1328</v>
      </c>
      <c r="BE280" s="14">
        <v>0.03</v>
      </c>
      <c r="BF280" s="14">
        <v>-0.34</v>
      </c>
    </row>
    <row r="281" spans="1:58" x14ac:dyDescent="0.25">
      <c r="A281" s="4">
        <v>-222</v>
      </c>
      <c r="B281">
        <v>222.55</v>
      </c>
      <c r="C281">
        <v>183.85</v>
      </c>
      <c r="D281">
        <v>261.25</v>
      </c>
      <c r="E281">
        <v>-0.79100000000000004</v>
      </c>
      <c r="G281">
        <v>-1.5189999999999999</v>
      </c>
      <c r="H281">
        <v>0.51200000000000001</v>
      </c>
      <c r="J281" s="4">
        <v>1723</v>
      </c>
      <c r="K281">
        <v>54.4</v>
      </c>
      <c r="L281">
        <v>1723</v>
      </c>
      <c r="M281">
        <v>18.5</v>
      </c>
      <c r="U281">
        <f t="shared" si="3"/>
        <v>1788</v>
      </c>
      <c r="V281" s="4">
        <v>133.38</v>
      </c>
      <c r="W281">
        <v>220</v>
      </c>
      <c r="X281">
        <v>0.45200000000000001</v>
      </c>
      <c r="Y281">
        <v>573.90899999999999</v>
      </c>
      <c r="Z281">
        <v>276.73899999999998</v>
      </c>
      <c r="AJ281" s="4">
        <v>1937</v>
      </c>
      <c r="AK281" s="10">
        <v>5.2</v>
      </c>
      <c r="AT281" s="4">
        <v>1937</v>
      </c>
      <c r="AU281" s="10">
        <v>98.9</v>
      </c>
      <c r="BD281" s="13">
        <v>1329</v>
      </c>
      <c r="BE281" s="14">
        <v>-0.47</v>
      </c>
      <c r="BF281" s="14">
        <v>-0.52</v>
      </c>
    </row>
    <row r="282" spans="1:58" x14ac:dyDescent="0.25">
      <c r="A282" s="4">
        <v>-221</v>
      </c>
      <c r="B282">
        <v>279.55</v>
      </c>
      <c r="C282">
        <v>240.85</v>
      </c>
      <c r="D282">
        <v>318.24</v>
      </c>
      <c r="E282">
        <v>-0.216</v>
      </c>
      <c r="G282">
        <v>-0.94299999999999995</v>
      </c>
      <c r="H282">
        <v>1.083</v>
      </c>
      <c r="J282" s="4">
        <v>1722</v>
      </c>
      <c r="K282">
        <v>39.4</v>
      </c>
      <c r="L282">
        <v>1722</v>
      </c>
      <c r="M282">
        <v>17.100000000000001</v>
      </c>
      <c r="U282">
        <f t="shared" si="3"/>
        <v>1787</v>
      </c>
      <c r="V282" s="4">
        <v>134.435</v>
      </c>
      <c r="W282">
        <v>221</v>
      </c>
      <c r="X282">
        <v>0.60399999999999998</v>
      </c>
      <c r="Y282">
        <v>634.98099999999999</v>
      </c>
      <c r="Z282">
        <v>316.95400000000001</v>
      </c>
      <c r="AJ282" s="4">
        <v>1938</v>
      </c>
      <c r="AK282" s="10">
        <v>2.2000000000000002</v>
      </c>
      <c r="AT282" s="4">
        <v>1938</v>
      </c>
      <c r="AU282" s="10">
        <v>139.19999999999999</v>
      </c>
      <c r="BD282" s="13">
        <v>1330</v>
      </c>
      <c r="BE282" s="14">
        <v>-0.97</v>
      </c>
      <c r="BF282" s="14">
        <v>-1.17</v>
      </c>
    </row>
    <row r="283" spans="1:58" x14ac:dyDescent="0.25">
      <c r="A283" s="4">
        <v>-220</v>
      </c>
      <c r="B283">
        <v>244.47</v>
      </c>
      <c r="C283">
        <v>205.77</v>
      </c>
      <c r="D283">
        <v>283.17</v>
      </c>
      <c r="E283">
        <v>0.35499999999999998</v>
      </c>
      <c r="G283">
        <v>-0.372</v>
      </c>
      <c r="H283">
        <v>0.60599999999999998</v>
      </c>
      <c r="J283" s="4">
        <v>1721</v>
      </c>
      <c r="K283">
        <v>35.6</v>
      </c>
      <c r="L283">
        <v>1721</v>
      </c>
      <c r="M283">
        <v>12.5</v>
      </c>
      <c r="U283">
        <f t="shared" si="3"/>
        <v>1786</v>
      </c>
      <c r="V283" s="4">
        <v>134.70500000000001</v>
      </c>
      <c r="W283">
        <v>222</v>
      </c>
      <c r="X283">
        <v>0.27</v>
      </c>
      <c r="Y283">
        <v>500.863</v>
      </c>
      <c r="Z283">
        <v>228.64</v>
      </c>
      <c r="AJ283" s="4">
        <v>1939</v>
      </c>
      <c r="AK283" s="10">
        <v>2.8</v>
      </c>
      <c r="AT283" s="4">
        <v>1939</v>
      </c>
      <c r="AU283" s="10">
        <v>106.9</v>
      </c>
      <c r="BD283" s="13">
        <v>1331</v>
      </c>
      <c r="BE283" s="14">
        <v>-1.78</v>
      </c>
      <c r="BF283" s="14">
        <v>-2</v>
      </c>
    </row>
    <row r="284" spans="1:58" x14ac:dyDescent="0.25">
      <c r="A284" s="4">
        <v>-219</v>
      </c>
      <c r="B284">
        <v>254.43</v>
      </c>
      <c r="C284">
        <v>215.73</v>
      </c>
      <c r="D284">
        <v>293.13</v>
      </c>
      <c r="E284">
        <v>-0.121</v>
      </c>
      <c r="G284">
        <v>-0.84899999999999998</v>
      </c>
      <c r="H284">
        <v>0.66100000000000003</v>
      </c>
      <c r="J284" s="4">
        <v>1720</v>
      </c>
      <c r="K284">
        <v>41.3</v>
      </c>
      <c r="L284">
        <v>1720</v>
      </c>
      <c r="M284">
        <v>14.1</v>
      </c>
      <c r="U284">
        <f t="shared" si="3"/>
        <v>1785</v>
      </c>
      <c r="V284" s="4">
        <v>135.38300000000001</v>
      </c>
      <c r="W284">
        <v>223</v>
      </c>
      <c r="X284">
        <v>0.58399999999999996</v>
      </c>
      <c r="Y284">
        <v>627.10599999999999</v>
      </c>
      <c r="Z284">
        <v>311.76799999999997</v>
      </c>
      <c r="AJ284" s="4">
        <v>1940</v>
      </c>
      <c r="AK284" s="10">
        <v>1.1000000000000001</v>
      </c>
      <c r="AT284" s="4">
        <v>1940</v>
      </c>
      <c r="AU284" s="10">
        <v>66.3</v>
      </c>
      <c r="BD284" s="13">
        <v>1332</v>
      </c>
      <c r="BE284" s="14">
        <v>0.3</v>
      </c>
      <c r="BF284" s="14">
        <v>0.28000000000000003</v>
      </c>
    </row>
    <row r="285" spans="1:58" x14ac:dyDescent="0.25">
      <c r="A285" s="4">
        <v>-218</v>
      </c>
      <c r="B285">
        <v>175.36</v>
      </c>
      <c r="C285">
        <v>136.66</v>
      </c>
      <c r="D285">
        <v>214.06</v>
      </c>
      <c r="E285">
        <v>-6.7000000000000004E-2</v>
      </c>
      <c r="G285">
        <v>-0.79400000000000004</v>
      </c>
      <c r="H285">
        <v>0.755</v>
      </c>
      <c r="J285" s="4">
        <v>1719</v>
      </c>
      <c r="K285">
        <v>35.6</v>
      </c>
      <c r="L285">
        <v>1719</v>
      </c>
      <c r="M285">
        <v>23.4</v>
      </c>
      <c r="U285">
        <f t="shared" si="3"/>
        <v>1784</v>
      </c>
      <c r="V285" s="4">
        <v>136.34399999999999</v>
      </c>
      <c r="W285">
        <v>224</v>
      </c>
      <c r="X285">
        <v>0.377</v>
      </c>
      <c r="Y285">
        <v>543.69399999999996</v>
      </c>
      <c r="Z285">
        <v>256.84399999999999</v>
      </c>
      <c r="AJ285" s="4">
        <v>1941</v>
      </c>
      <c r="AK285" s="10">
        <v>2.2999999999999998</v>
      </c>
      <c r="AT285" s="4">
        <v>1941</v>
      </c>
      <c r="AU285" s="10">
        <v>106.1</v>
      </c>
      <c r="BD285" s="13">
        <v>1333</v>
      </c>
      <c r="BE285" s="14">
        <v>0.28999999999999998</v>
      </c>
      <c r="BF285" s="14">
        <v>0.34</v>
      </c>
    </row>
    <row r="286" spans="1:58" x14ac:dyDescent="0.25">
      <c r="A286" s="4">
        <v>-217</v>
      </c>
      <c r="B286">
        <v>198.04</v>
      </c>
      <c r="C286">
        <v>159.34</v>
      </c>
      <c r="D286">
        <v>236.74</v>
      </c>
      <c r="E286">
        <v>2.8000000000000001E-2</v>
      </c>
      <c r="G286">
        <v>-0.7</v>
      </c>
      <c r="H286">
        <v>0.71499999999999997</v>
      </c>
      <c r="J286" s="4">
        <v>1718</v>
      </c>
      <c r="K286">
        <v>35.6</v>
      </c>
      <c r="L286">
        <v>1718</v>
      </c>
      <c r="M286">
        <v>17.100000000000001</v>
      </c>
      <c r="U286">
        <f t="shared" si="3"/>
        <v>1783</v>
      </c>
      <c r="V286" s="4">
        <v>136.845</v>
      </c>
      <c r="W286">
        <v>225</v>
      </c>
      <c r="X286">
        <v>0.26</v>
      </c>
      <c r="Y286">
        <v>496.88600000000002</v>
      </c>
      <c r="Z286">
        <v>226.02099999999999</v>
      </c>
      <c r="AJ286" s="4">
        <v>1942</v>
      </c>
      <c r="AK286" s="10">
        <v>-3</v>
      </c>
      <c r="AT286" s="4">
        <v>1942</v>
      </c>
      <c r="AU286" s="10">
        <v>73.900000000000006</v>
      </c>
      <c r="BD286" s="13">
        <v>1334</v>
      </c>
      <c r="BE286" s="14">
        <v>0.13</v>
      </c>
      <c r="BF286" s="14">
        <v>0.38</v>
      </c>
    </row>
    <row r="287" spans="1:58" x14ac:dyDescent="0.25">
      <c r="A287" s="4">
        <v>-216</v>
      </c>
      <c r="B287">
        <v>222.18</v>
      </c>
      <c r="C287">
        <v>183.48</v>
      </c>
      <c r="D287">
        <v>260.88</v>
      </c>
      <c r="E287">
        <v>-1.2E-2</v>
      </c>
      <c r="G287">
        <v>-0.73899999999999999</v>
      </c>
      <c r="H287">
        <v>-2.9000000000000001E-2</v>
      </c>
      <c r="J287" s="4">
        <v>1717</v>
      </c>
      <c r="K287">
        <v>50.6</v>
      </c>
      <c r="L287">
        <v>1717</v>
      </c>
      <c r="M287">
        <v>15.3</v>
      </c>
      <c r="U287">
        <f t="shared" si="3"/>
        <v>1782</v>
      </c>
      <c r="V287" s="4">
        <v>137.42400000000001</v>
      </c>
      <c r="W287">
        <v>226</v>
      </c>
      <c r="X287">
        <v>0.31900000000000001</v>
      </c>
      <c r="Y287">
        <v>520.51099999999997</v>
      </c>
      <c r="Z287">
        <v>241.578</v>
      </c>
      <c r="AJ287" s="4">
        <v>1943</v>
      </c>
      <c r="AK287" s="10">
        <v>4.5</v>
      </c>
      <c r="AT287" s="4">
        <v>1943</v>
      </c>
      <c r="AU287" s="10">
        <v>86.3</v>
      </c>
      <c r="BD287" s="13">
        <v>1335</v>
      </c>
      <c r="BE287" s="14">
        <v>-0.75</v>
      </c>
      <c r="BF287" s="14">
        <v>-0.65</v>
      </c>
    </row>
    <row r="288" spans="1:58" x14ac:dyDescent="0.25">
      <c r="A288" s="4">
        <v>-215</v>
      </c>
      <c r="B288">
        <v>194.58</v>
      </c>
      <c r="C288">
        <v>155.88999999999999</v>
      </c>
      <c r="D288">
        <v>233.28</v>
      </c>
      <c r="E288">
        <v>-0.75600000000000001</v>
      </c>
      <c r="G288">
        <v>-1.484</v>
      </c>
      <c r="H288">
        <v>0.71</v>
      </c>
      <c r="J288" s="4">
        <v>1716</v>
      </c>
      <c r="K288">
        <v>26.3</v>
      </c>
      <c r="L288">
        <v>1716</v>
      </c>
      <c r="M288">
        <v>13.7</v>
      </c>
      <c r="U288">
        <f t="shared" si="3"/>
        <v>1781</v>
      </c>
      <c r="V288" s="4">
        <v>138.352</v>
      </c>
      <c r="W288">
        <v>227</v>
      </c>
      <c r="X288">
        <v>0.22900000000000001</v>
      </c>
      <c r="Y288">
        <v>484.35</v>
      </c>
      <c r="Z288">
        <v>217.767</v>
      </c>
      <c r="AJ288" s="4">
        <v>1944</v>
      </c>
      <c r="AK288" s="10">
        <v>0.8</v>
      </c>
      <c r="AT288" s="4">
        <v>1944</v>
      </c>
      <c r="AU288" s="10">
        <v>75.900000000000006</v>
      </c>
      <c r="BD288" s="13">
        <v>1336</v>
      </c>
      <c r="BE288" s="14">
        <v>-0.7</v>
      </c>
      <c r="BF288" s="14">
        <v>-0.93</v>
      </c>
    </row>
    <row r="289" spans="1:58" x14ac:dyDescent="0.25">
      <c r="A289" s="4">
        <v>-214</v>
      </c>
      <c r="B289">
        <v>235.8</v>
      </c>
      <c r="C289">
        <v>197.1</v>
      </c>
      <c r="D289">
        <v>274.5</v>
      </c>
      <c r="E289">
        <v>-1.7000000000000001E-2</v>
      </c>
      <c r="G289">
        <v>-0.74399999999999999</v>
      </c>
      <c r="H289">
        <v>0.249</v>
      </c>
      <c r="J289" s="4">
        <v>1715</v>
      </c>
      <c r="K289">
        <v>35.6</v>
      </c>
      <c r="L289">
        <v>1715</v>
      </c>
      <c r="M289">
        <v>23.1</v>
      </c>
      <c r="U289">
        <f t="shared" si="3"/>
        <v>1780</v>
      </c>
      <c r="V289" s="4">
        <v>138.858</v>
      </c>
      <c r="W289">
        <v>228</v>
      </c>
      <c r="X289">
        <v>0.245</v>
      </c>
      <c r="Y289">
        <v>490.81900000000002</v>
      </c>
      <c r="Z289">
        <v>222.02600000000001</v>
      </c>
      <c r="AJ289" s="4">
        <v>1945</v>
      </c>
      <c r="AK289" s="10">
        <v>6</v>
      </c>
      <c r="AT289" s="4">
        <v>1945</v>
      </c>
      <c r="AU289" s="10">
        <v>85.5</v>
      </c>
      <c r="BD289" s="13">
        <v>1337</v>
      </c>
      <c r="BE289" s="14">
        <v>-0.31</v>
      </c>
      <c r="BF289" s="14">
        <v>-0.49</v>
      </c>
    </row>
    <row r="290" spans="1:58" x14ac:dyDescent="0.25">
      <c r="A290" s="4">
        <v>-213</v>
      </c>
      <c r="B290">
        <v>166.72</v>
      </c>
      <c r="C290">
        <v>128.02000000000001</v>
      </c>
      <c r="D290">
        <v>205.42</v>
      </c>
      <c r="E290">
        <v>-0.47899999999999998</v>
      </c>
      <c r="G290">
        <v>-1.206</v>
      </c>
      <c r="H290">
        <v>0.61099999999999999</v>
      </c>
      <c r="J290" s="4">
        <v>1714</v>
      </c>
      <c r="K290">
        <v>37.5</v>
      </c>
      <c r="L290">
        <v>1714</v>
      </c>
      <c r="M290">
        <v>16.2</v>
      </c>
      <c r="U290">
        <f t="shared" si="3"/>
        <v>1779</v>
      </c>
      <c r="V290" s="4">
        <v>139.52799999999999</v>
      </c>
      <c r="W290">
        <v>229</v>
      </c>
      <c r="X290">
        <v>0.188</v>
      </c>
      <c r="Y290">
        <v>467.99700000000001</v>
      </c>
      <c r="Z290">
        <v>206.999</v>
      </c>
      <c r="AJ290" s="4">
        <v>1946</v>
      </c>
      <c r="AK290" s="10">
        <v>5.2</v>
      </c>
      <c r="AT290" s="4">
        <v>1946</v>
      </c>
      <c r="AU290" s="10">
        <v>64.8</v>
      </c>
      <c r="BD290" s="13">
        <v>1338</v>
      </c>
      <c r="BE290" s="14">
        <v>-1.06</v>
      </c>
      <c r="BF290" s="14">
        <v>-1.1200000000000001</v>
      </c>
    </row>
    <row r="291" spans="1:58" x14ac:dyDescent="0.25">
      <c r="A291" s="4">
        <v>-212</v>
      </c>
      <c r="B291">
        <v>213.68</v>
      </c>
      <c r="C291">
        <v>174.98</v>
      </c>
      <c r="D291">
        <v>252.37</v>
      </c>
      <c r="E291">
        <v>-0.11600000000000001</v>
      </c>
      <c r="G291">
        <v>-0.84399999999999997</v>
      </c>
      <c r="H291">
        <v>0.55700000000000005</v>
      </c>
      <c r="J291" s="4">
        <v>1713</v>
      </c>
      <c r="K291">
        <v>20.6</v>
      </c>
      <c r="L291">
        <v>1713</v>
      </c>
      <c r="M291">
        <v>17.399999999999999</v>
      </c>
      <c r="U291">
        <f t="shared" si="3"/>
        <v>1778</v>
      </c>
      <c r="V291" s="4">
        <v>141.39099999999999</v>
      </c>
      <c r="W291">
        <v>230</v>
      </c>
      <c r="X291">
        <v>0.21099999999999999</v>
      </c>
      <c r="Y291">
        <v>477.15800000000002</v>
      </c>
      <c r="Z291">
        <v>213.03100000000001</v>
      </c>
      <c r="AJ291" s="4">
        <v>1947</v>
      </c>
      <c r="AK291" s="10">
        <v>-2</v>
      </c>
      <c r="AT291" s="4">
        <v>1947</v>
      </c>
      <c r="AU291" s="10">
        <v>38.799999999999997</v>
      </c>
      <c r="BD291" s="13">
        <v>1339</v>
      </c>
      <c r="BE291" s="14">
        <v>-0.05</v>
      </c>
      <c r="BF291" s="14">
        <v>-0.05</v>
      </c>
    </row>
    <row r="292" spans="1:58" x14ac:dyDescent="0.25">
      <c r="A292" s="4">
        <v>-211</v>
      </c>
      <c r="B292">
        <v>222.7</v>
      </c>
      <c r="C292">
        <v>184</v>
      </c>
      <c r="D292">
        <v>261.39999999999998</v>
      </c>
      <c r="E292">
        <v>-0.17100000000000001</v>
      </c>
      <c r="G292">
        <v>-0.89800000000000002</v>
      </c>
      <c r="H292">
        <v>-0.35699999999999998</v>
      </c>
      <c r="J292" s="4">
        <v>1712</v>
      </c>
      <c r="K292">
        <v>22.5</v>
      </c>
      <c r="L292" t="s">
        <v>24</v>
      </c>
      <c r="M292" t="s">
        <v>25</v>
      </c>
      <c r="U292">
        <f t="shared" si="3"/>
        <v>1777</v>
      </c>
      <c r="V292" s="4">
        <v>141.887</v>
      </c>
      <c r="W292">
        <v>231</v>
      </c>
      <c r="X292">
        <v>0.28499999999999998</v>
      </c>
      <c r="Y292">
        <v>506.77</v>
      </c>
      <c r="Z292">
        <v>232.53</v>
      </c>
      <c r="AJ292" s="4">
        <v>1948</v>
      </c>
      <c r="AK292" s="10">
        <v>3</v>
      </c>
      <c r="AT292" s="4">
        <v>1948</v>
      </c>
      <c r="AU292" s="10">
        <v>177.8</v>
      </c>
      <c r="BD292" s="13">
        <v>1340</v>
      </c>
      <c r="BE292" s="14">
        <v>-7.0000000000000007E-2</v>
      </c>
      <c r="BF292" s="14">
        <v>0.04</v>
      </c>
    </row>
    <row r="293" spans="1:58" x14ac:dyDescent="0.25">
      <c r="A293" s="4">
        <v>-210</v>
      </c>
      <c r="B293">
        <v>251.57</v>
      </c>
      <c r="C293">
        <v>212.87</v>
      </c>
      <c r="D293">
        <v>290.26</v>
      </c>
      <c r="E293">
        <v>-1.0840000000000001</v>
      </c>
      <c r="G293">
        <v>-1.8109999999999999</v>
      </c>
      <c r="H293">
        <v>0.64600000000000002</v>
      </c>
      <c r="J293" s="4">
        <v>1711</v>
      </c>
      <c r="K293">
        <v>28.1</v>
      </c>
      <c r="L293" t="s">
        <v>24</v>
      </c>
      <c r="M293" t="s">
        <v>25</v>
      </c>
      <c r="U293">
        <f t="shared" si="3"/>
        <v>1776</v>
      </c>
      <c r="V293" s="4">
        <v>142.221</v>
      </c>
      <c r="W293">
        <v>232</v>
      </c>
      <c r="X293">
        <v>0.33400000000000002</v>
      </c>
      <c r="Y293">
        <v>526.49800000000005</v>
      </c>
      <c r="Z293">
        <v>245.52</v>
      </c>
      <c r="AJ293" s="4">
        <v>1949</v>
      </c>
      <c r="AK293" s="10">
        <v>2.9</v>
      </c>
      <c r="AT293" s="4">
        <v>1949</v>
      </c>
      <c r="AU293" s="10">
        <v>44.3</v>
      </c>
      <c r="BD293" s="13">
        <v>1341</v>
      </c>
      <c r="BE293" s="14">
        <v>-0.39</v>
      </c>
      <c r="BF293" s="14">
        <v>-0.57999999999999996</v>
      </c>
    </row>
    <row r="294" spans="1:58" x14ac:dyDescent="0.25">
      <c r="A294" s="4">
        <v>-209</v>
      </c>
      <c r="B294">
        <v>277.04000000000002</v>
      </c>
      <c r="C294">
        <v>238.34</v>
      </c>
      <c r="D294">
        <v>315.73</v>
      </c>
      <c r="E294">
        <v>-8.2000000000000003E-2</v>
      </c>
      <c r="G294">
        <v>-0.80900000000000005</v>
      </c>
      <c r="H294">
        <v>0.34799999999999998</v>
      </c>
      <c r="J294" s="4">
        <v>1710</v>
      </c>
      <c r="K294">
        <v>24.4</v>
      </c>
      <c r="L294" t="s">
        <v>24</v>
      </c>
      <c r="M294" t="s">
        <v>25</v>
      </c>
      <c r="U294">
        <f t="shared" si="3"/>
        <v>1775</v>
      </c>
      <c r="V294" s="4">
        <v>142.54499999999999</v>
      </c>
      <c r="W294">
        <v>233</v>
      </c>
      <c r="X294">
        <v>0.32400000000000001</v>
      </c>
      <c r="Y294">
        <v>522.6</v>
      </c>
      <c r="Z294">
        <v>242.95400000000001</v>
      </c>
      <c r="AJ294" s="4">
        <v>1950</v>
      </c>
      <c r="AK294" s="10">
        <v>5.3</v>
      </c>
      <c r="AT294" s="4">
        <v>1950</v>
      </c>
      <c r="AU294" s="10">
        <v>36.6</v>
      </c>
      <c r="BD294" s="13">
        <v>1342</v>
      </c>
      <c r="BE294" s="14">
        <v>-0.54</v>
      </c>
      <c r="BF294" s="14">
        <v>-0.73</v>
      </c>
    </row>
    <row r="295" spans="1:58" x14ac:dyDescent="0.25">
      <c r="A295" s="4">
        <v>-208</v>
      </c>
      <c r="B295">
        <v>244.22</v>
      </c>
      <c r="C295">
        <v>205.52</v>
      </c>
      <c r="D295">
        <v>282.91000000000003</v>
      </c>
      <c r="E295">
        <v>-0.379</v>
      </c>
      <c r="G295">
        <v>-1.107</v>
      </c>
      <c r="H295">
        <v>0.7</v>
      </c>
      <c r="J295" s="4">
        <v>1709</v>
      </c>
      <c r="K295">
        <v>24.4</v>
      </c>
      <c r="L295" t="s">
        <v>24</v>
      </c>
      <c r="M295" t="s">
        <v>25</v>
      </c>
      <c r="U295">
        <f t="shared" si="3"/>
        <v>1774</v>
      </c>
      <c r="V295" s="4">
        <v>142.85400000000001</v>
      </c>
      <c r="W295">
        <v>234</v>
      </c>
      <c r="X295">
        <v>0.309</v>
      </c>
      <c r="Y295">
        <v>516.61400000000003</v>
      </c>
      <c r="Z295">
        <v>239.012</v>
      </c>
      <c r="AJ295" s="4">
        <v>1951</v>
      </c>
      <c r="AK295" s="10">
        <v>3.9</v>
      </c>
      <c r="AT295" s="4">
        <v>1951</v>
      </c>
      <c r="AU295" s="10">
        <v>65.099999999999994</v>
      </c>
      <c r="BD295" s="13">
        <v>1343</v>
      </c>
      <c r="BE295" s="14">
        <v>-0.32</v>
      </c>
      <c r="BF295" s="14">
        <v>-0.47</v>
      </c>
    </row>
    <row r="296" spans="1:58" x14ac:dyDescent="0.25">
      <c r="A296" s="4">
        <v>-207</v>
      </c>
      <c r="B296">
        <v>188.43</v>
      </c>
      <c r="C296">
        <v>149.72999999999999</v>
      </c>
      <c r="D296">
        <v>227.12</v>
      </c>
      <c r="E296">
        <v>-2.7E-2</v>
      </c>
      <c r="G296">
        <v>-0.754</v>
      </c>
      <c r="H296">
        <v>-5.8999999999999997E-2</v>
      </c>
      <c r="J296" s="4">
        <v>1708</v>
      </c>
      <c r="K296">
        <v>31.9</v>
      </c>
      <c r="L296" t="s">
        <v>24</v>
      </c>
      <c r="M296" t="s">
        <v>25</v>
      </c>
      <c r="U296">
        <f t="shared" si="3"/>
        <v>1773</v>
      </c>
      <c r="V296" s="4">
        <v>143.19</v>
      </c>
      <c r="W296">
        <v>235</v>
      </c>
      <c r="X296">
        <v>0.24099999999999999</v>
      </c>
      <c r="Y296">
        <v>489.01100000000002</v>
      </c>
      <c r="Z296">
        <v>220.83600000000001</v>
      </c>
      <c r="AJ296" s="4">
        <v>1952</v>
      </c>
      <c r="AK296" s="10">
        <v>1.2</v>
      </c>
      <c r="AT296" s="4">
        <v>1952</v>
      </c>
      <c r="AU296" s="10">
        <v>125.9</v>
      </c>
      <c r="BD296" s="13">
        <v>1344</v>
      </c>
      <c r="BE296" s="14">
        <v>-0.33</v>
      </c>
      <c r="BF296" s="14">
        <v>-0.13</v>
      </c>
    </row>
    <row r="297" spans="1:58" x14ac:dyDescent="0.25">
      <c r="A297" s="4">
        <v>-206</v>
      </c>
      <c r="B297">
        <v>172.82</v>
      </c>
      <c r="C297">
        <v>134.12</v>
      </c>
      <c r="D297">
        <v>211.52</v>
      </c>
      <c r="E297">
        <v>-0.78600000000000003</v>
      </c>
      <c r="G297">
        <v>-1.514</v>
      </c>
      <c r="H297">
        <v>-0.14799999999999999</v>
      </c>
      <c r="J297" s="4">
        <v>1707</v>
      </c>
      <c r="K297">
        <v>28.1</v>
      </c>
      <c r="L297" t="s">
        <v>24</v>
      </c>
      <c r="M297" t="s">
        <v>25</v>
      </c>
      <c r="U297">
        <f t="shared" si="3"/>
        <v>1772</v>
      </c>
      <c r="V297" s="4">
        <v>143.90700000000001</v>
      </c>
      <c r="W297">
        <v>236</v>
      </c>
      <c r="X297">
        <v>0.47599999999999998</v>
      </c>
      <c r="Y297">
        <v>583.71299999999997</v>
      </c>
      <c r="Z297">
        <v>283.19499999999999</v>
      </c>
      <c r="AJ297" s="4">
        <v>1953</v>
      </c>
      <c r="AK297" s="10">
        <v>1.5</v>
      </c>
      <c r="AT297" s="4">
        <v>1953</v>
      </c>
      <c r="AU297" s="10">
        <v>12.5</v>
      </c>
      <c r="BD297" s="13">
        <v>1345</v>
      </c>
      <c r="BE297" s="14">
        <v>-0.63</v>
      </c>
      <c r="BF297" s="14">
        <v>-0.73</v>
      </c>
    </row>
    <row r="298" spans="1:58" x14ac:dyDescent="0.25">
      <c r="A298" s="4">
        <v>-205</v>
      </c>
      <c r="B298">
        <v>149.22999999999999</v>
      </c>
      <c r="C298">
        <v>110.53</v>
      </c>
      <c r="D298">
        <v>187.93</v>
      </c>
      <c r="E298">
        <v>-0.876</v>
      </c>
      <c r="G298">
        <v>-1.603</v>
      </c>
      <c r="H298">
        <v>-0.95699999999999996</v>
      </c>
      <c r="J298" s="4">
        <v>1706</v>
      </c>
      <c r="K298">
        <v>28.1</v>
      </c>
      <c r="L298" t="s">
        <v>24</v>
      </c>
      <c r="M298" t="s">
        <v>25</v>
      </c>
      <c r="U298">
        <f t="shared" si="3"/>
        <v>1771</v>
      </c>
      <c r="V298" s="4">
        <v>144.315</v>
      </c>
      <c r="W298">
        <v>237</v>
      </c>
      <c r="X298">
        <v>0.40799999999999997</v>
      </c>
      <c r="Y298">
        <v>556.27</v>
      </c>
      <c r="Z298">
        <v>265.125</v>
      </c>
      <c r="AJ298" s="4">
        <v>1954</v>
      </c>
      <c r="AK298" s="10">
        <v>-0.5</v>
      </c>
      <c r="AT298" s="4">
        <v>1954</v>
      </c>
      <c r="AU298" s="10">
        <v>67.3</v>
      </c>
      <c r="BD298" s="13">
        <v>1346</v>
      </c>
      <c r="BE298" s="14">
        <v>-1.07</v>
      </c>
      <c r="BF298" s="14">
        <v>-1.33</v>
      </c>
    </row>
    <row r="299" spans="1:58" x14ac:dyDescent="0.25">
      <c r="A299" s="4">
        <v>-204</v>
      </c>
      <c r="B299">
        <v>158.41999999999999</v>
      </c>
      <c r="C299">
        <v>119.72</v>
      </c>
      <c r="D299">
        <v>197.12</v>
      </c>
      <c r="E299">
        <v>-1.6839999999999999</v>
      </c>
      <c r="G299">
        <v>-2.4119999999999999</v>
      </c>
      <c r="H299">
        <v>-0.80800000000000005</v>
      </c>
      <c r="J299" s="4">
        <v>1705</v>
      </c>
      <c r="K299">
        <v>30</v>
      </c>
      <c r="L299" t="s">
        <v>24</v>
      </c>
      <c r="M299" t="s">
        <v>25</v>
      </c>
      <c r="U299">
        <f t="shared" si="3"/>
        <v>1770</v>
      </c>
      <c r="V299" s="4">
        <v>144.595</v>
      </c>
      <c r="W299">
        <v>238</v>
      </c>
      <c r="X299">
        <v>0.28000000000000003</v>
      </c>
      <c r="Y299">
        <v>504.80099999999999</v>
      </c>
      <c r="Z299">
        <v>231.233</v>
      </c>
      <c r="AJ299" s="4">
        <v>1955</v>
      </c>
      <c r="AK299" s="10">
        <v>1.2</v>
      </c>
      <c r="AT299" s="4">
        <v>1955</v>
      </c>
      <c r="AU299" s="10">
        <v>120.7</v>
      </c>
      <c r="BD299" s="13">
        <v>1347</v>
      </c>
      <c r="BE299" s="14">
        <v>-1.5</v>
      </c>
      <c r="BF299" s="14">
        <v>-1.43</v>
      </c>
    </row>
    <row r="300" spans="1:58" x14ac:dyDescent="0.25">
      <c r="A300" s="4">
        <v>-203</v>
      </c>
      <c r="B300">
        <v>204.46</v>
      </c>
      <c r="C300">
        <v>165.77</v>
      </c>
      <c r="D300">
        <v>243.16</v>
      </c>
      <c r="E300">
        <v>-1.536</v>
      </c>
      <c r="G300">
        <v>-2.2629999999999999</v>
      </c>
      <c r="H300">
        <v>0.308</v>
      </c>
      <c r="J300" s="4">
        <v>1704</v>
      </c>
      <c r="K300">
        <v>41.3</v>
      </c>
      <c r="L300" t="s">
        <v>24</v>
      </c>
      <c r="M300" t="s">
        <v>25</v>
      </c>
      <c r="U300">
        <f t="shared" si="3"/>
        <v>1769</v>
      </c>
      <c r="V300" s="4">
        <v>144.904</v>
      </c>
      <c r="W300">
        <v>239</v>
      </c>
      <c r="X300">
        <v>0.10299999999999999</v>
      </c>
      <c r="Y300">
        <v>433.76499999999999</v>
      </c>
      <c r="Z300">
        <v>184.45699999999999</v>
      </c>
      <c r="AJ300" s="4">
        <v>1956</v>
      </c>
      <c r="AK300" s="10">
        <v>-4.4000000000000004</v>
      </c>
      <c r="AT300" s="4">
        <v>1956</v>
      </c>
      <c r="AU300" s="10">
        <v>90</v>
      </c>
      <c r="BD300" s="13">
        <v>1348</v>
      </c>
      <c r="BE300" s="14">
        <v>-1.1599999999999999</v>
      </c>
      <c r="BF300" s="14">
        <v>-1.22</v>
      </c>
    </row>
    <row r="301" spans="1:58" x14ac:dyDescent="0.25">
      <c r="A301" s="4">
        <v>-202</v>
      </c>
      <c r="B301">
        <v>248.79</v>
      </c>
      <c r="C301">
        <v>210.1</v>
      </c>
      <c r="D301">
        <v>287.49</v>
      </c>
      <c r="E301">
        <v>-0.41899999999999998</v>
      </c>
      <c r="G301">
        <v>-1.1459999999999999</v>
      </c>
      <c r="H301">
        <v>0.502</v>
      </c>
      <c r="J301" s="4">
        <v>1703</v>
      </c>
      <c r="K301">
        <v>35.6</v>
      </c>
      <c r="L301" t="s">
        <v>24</v>
      </c>
      <c r="M301" t="s">
        <v>25</v>
      </c>
      <c r="U301">
        <f t="shared" si="3"/>
        <v>1768</v>
      </c>
      <c r="V301" s="4">
        <v>145.24299999999999</v>
      </c>
      <c r="W301">
        <v>240</v>
      </c>
      <c r="X301">
        <v>0.23599999999999999</v>
      </c>
      <c r="Y301">
        <v>487.04199999999997</v>
      </c>
      <c r="Z301">
        <v>219.53899999999999</v>
      </c>
      <c r="AJ301" s="4">
        <v>1957</v>
      </c>
      <c r="AK301" s="10">
        <v>6.2</v>
      </c>
      <c r="AT301" s="4">
        <v>1957</v>
      </c>
      <c r="AU301" s="10">
        <v>42.9</v>
      </c>
      <c r="BD301" s="13">
        <v>1349</v>
      </c>
      <c r="BE301" s="14">
        <v>-0.56999999999999995</v>
      </c>
      <c r="BF301" s="14">
        <v>-0.69</v>
      </c>
    </row>
    <row r="302" spans="1:58" x14ac:dyDescent="0.25">
      <c r="A302" s="4">
        <v>-201</v>
      </c>
      <c r="B302">
        <v>220.05</v>
      </c>
      <c r="C302">
        <v>181.35</v>
      </c>
      <c r="D302">
        <v>258.75</v>
      </c>
      <c r="E302">
        <v>-0.22500000000000001</v>
      </c>
      <c r="G302">
        <v>-0.95299999999999996</v>
      </c>
      <c r="H302">
        <v>0.50700000000000001</v>
      </c>
      <c r="J302" s="4">
        <v>1702</v>
      </c>
      <c r="K302">
        <v>41.3</v>
      </c>
      <c r="L302" t="s">
        <v>24</v>
      </c>
      <c r="M302" t="s">
        <v>25</v>
      </c>
      <c r="U302">
        <f t="shared" si="3"/>
        <v>1767</v>
      </c>
      <c r="V302" s="4">
        <v>145.48400000000001</v>
      </c>
      <c r="W302">
        <v>241</v>
      </c>
      <c r="X302">
        <v>0.24099999999999999</v>
      </c>
      <c r="Y302">
        <v>489.01100000000002</v>
      </c>
      <c r="Z302">
        <v>220.83600000000001</v>
      </c>
      <c r="AJ302" s="4">
        <v>1958</v>
      </c>
      <c r="AK302" s="10">
        <v>4.9000000000000004</v>
      </c>
      <c r="AT302" s="4">
        <v>1958</v>
      </c>
      <c r="AU302" s="10">
        <v>107.8</v>
      </c>
      <c r="BD302" s="13">
        <v>1350</v>
      </c>
      <c r="BE302" s="14">
        <v>-0.81</v>
      </c>
      <c r="BF302" s="14">
        <v>-0.96</v>
      </c>
    </row>
    <row r="303" spans="1:58" x14ac:dyDescent="0.25">
      <c r="A303" s="4">
        <v>-200</v>
      </c>
      <c r="B303">
        <v>240.16</v>
      </c>
      <c r="C303">
        <v>201.46</v>
      </c>
      <c r="D303">
        <v>278.85000000000002</v>
      </c>
      <c r="E303">
        <v>-0.22</v>
      </c>
      <c r="G303">
        <v>-0.94799999999999995</v>
      </c>
      <c r="H303">
        <v>0.03</v>
      </c>
      <c r="J303" s="4">
        <v>1701</v>
      </c>
      <c r="K303">
        <v>37.5</v>
      </c>
      <c r="L303" t="s">
        <v>24</v>
      </c>
      <c r="M303" t="s">
        <v>25</v>
      </c>
      <c r="U303">
        <f t="shared" si="3"/>
        <v>1766</v>
      </c>
      <c r="V303" s="4">
        <v>145.77799999999999</v>
      </c>
      <c r="W303">
        <v>242</v>
      </c>
      <c r="X303">
        <v>0.29499999999999998</v>
      </c>
      <c r="Y303">
        <v>510.70699999999999</v>
      </c>
      <c r="Z303">
        <v>235.12200000000001</v>
      </c>
      <c r="AJ303" s="4">
        <v>1959</v>
      </c>
      <c r="AK303" s="10">
        <v>0.8</v>
      </c>
      <c r="AT303" s="4">
        <v>1959</v>
      </c>
      <c r="AU303" s="10">
        <v>108.6</v>
      </c>
      <c r="BD303" s="13">
        <v>1351</v>
      </c>
      <c r="BE303" s="14">
        <v>-0.22</v>
      </c>
      <c r="BF303" s="14">
        <v>-0.17</v>
      </c>
    </row>
    <row r="304" spans="1:58" x14ac:dyDescent="0.25">
      <c r="A304" s="4">
        <v>-199</v>
      </c>
      <c r="B304">
        <v>211.85</v>
      </c>
      <c r="C304">
        <v>173.15</v>
      </c>
      <c r="D304">
        <v>250.55</v>
      </c>
      <c r="E304">
        <v>-0.69699999999999995</v>
      </c>
      <c r="G304">
        <v>-1.4239999999999999</v>
      </c>
      <c r="H304">
        <v>1.0999999999999999E-2</v>
      </c>
      <c r="J304" s="4">
        <v>1700</v>
      </c>
      <c r="K304">
        <v>39.4</v>
      </c>
      <c r="L304" t="s">
        <v>24</v>
      </c>
      <c r="M304" t="s">
        <v>25</v>
      </c>
      <c r="U304">
        <f t="shared" si="3"/>
        <v>1765</v>
      </c>
      <c r="V304" s="4">
        <v>145.93700000000001</v>
      </c>
      <c r="W304">
        <v>243</v>
      </c>
      <c r="X304">
        <v>0.27400000000000002</v>
      </c>
      <c r="Y304">
        <v>502.39</v>
      </c>
      <c r="Z304">
        <v>229.64599999999999</v>
      </c>
      <c r="AJ304" s="4">
        <v>1960</v>
      </c>
      <c r="AK304" s="10">
        <v>3.4</v>
      </c>
      <c r="AT304" s="4">
        <v>1960</v>
      </c>
      <c r="AU304" s="10">
        <v>66.599999999999994</v>
      </c>
      <c r="BD304" s="13">
        <v>1352</v>
      </c>
      <c r="BE304" s="14">
        <v>-0.28000000000000003</v>
      </c>
      <c r="BF304" s="14">
        <v>-0.3</v>
      </c>
    </row>
    <row r="305" spans="1:58" x14ac:dyDescent="0.25">
      <c r="A305" s="4">
        <v>-198</v>
      </c>
      <c r="B305">
        <v>204.55</v>
      </c>
      <c r="C305">
        <v>165.85</v>
      </c>
      <c r="D305">
        <v>243.24</v>
      </c>
      <c r="E305">
        <v>-0.71699999999999997</v>
      </c>
      <c r="G305">
        <v>-1.444</v>
      </c>
      <c r="H305">
        <v>0.82399999999999995</v>
      </c>
      <c r="J305" s="4">
        <v>1699</v>
      </c>
      <c r="K305">
        <v>20.6</v>
      </c>
      <c r="L305" t="s">
        <v>24</v>
      </c>
      <c r="M305" t="s">
        <v>25</v>
      </c>
      <c r="U305">
        <f t="shared" si="3"/>
        <v>1764</v>
      </c>
      <c r="V305" s="4">
        <v>147.94</v>
      </c>
      <c r="W305">
        <v>244</v>
      </c>
      <c r="X305">
        <v>0.185</v>
      </c>
      <c r="Y305">
        <v>466.59100000000001</v>
      </c>
      <c r="Z305">
        <v>206.07300000000001</v>
      </c>
      <c r="AJ305" s="4">
        <v>1961</v>
      </c>
      <c r="AK305" s="10">
        <v>6.6</v>
      </c>
      <c r="AT305" s="4">
        <v>1961</v>
      </c>
      <c r="AU305" s="10">
        <v>94.6</v>
      </c>
      <c r="BD305" s="13">
        <v>1353</v>
      </c>
      <c r="BE305" s="14">
        <v>-0.77</v>
      </c>
      <c r="BF305" s="14">
        <v>-1.2</v>
      </c>
    </row>
    <row r="306" spans="1:58" x14ac:dyDescent="0.25">
      <c r="A306" s="4">
        <v>-197</v>
      </c>
      <c r="B306">
        <v>184.66</v>
      </c>
      <c r="C306">
        <v>145.96</v>
      </c>
      <c r="D306">
        <v>223.36</v>
      </c>
      <c r="E306">
        <v>9.7000000000000003E-2</v>
      </c>
      <c r="G306">
        <v>-0.63</v>
      </c>
      <c r="H306">
        <v>-0.51500000000000001</v>
      </c>
      <c r="J306" s="4">
        <v>1698</v>
      </c>
      <c r="K306">
        <v>35.6</v>
      </c>
      <c r="L306" t="s">
        <v>24</v>
      </c>
      <c r="M306" t="s">
        <v>25</v>
      </c>
      <c r="U306">
        <f t="shared" si="3"/>
        <v>1763</v>
      </c>
      <c r="V306" s="4">
        <v>148.53800000000001</v>
      </c>
      <c r="W306">
        <v>245</v>
      </c>
      <c r="X306">
        <v>0.41299999999999998</v>
      </c>
      <c r="Y306">
        <v>558.31899999999996</v>
      </c>
      <c r="Z306">
        <v>266.47399999999999</v>
      </c>
      <c r="AJ306" s="4">
        <v>1962</v>
      </c>
      <c r="AK306" s="10">
        <v>2.2000000000000002</v>
      </c>
      <c r="AT306" s="4">
        <v>1962</v>
      </c>
      <c r="AU306" s="10">
        <v>105.2</v>
      </c>
      <c r="BD306" s="13">
        <v>1354</v>
      </c>
      <c r="BE306" s="14">
        <v>0.28000000000000003</v>
      </c>
      <c r="BF306" s="14">
        <v>0.13</v>
      </c>
    </row>
    <row r="307" spans="1:58" x14ac:dyDescent="0.25">
      <c r="A307" s="4">
        <v>-196</v>
      </c>
      <c r="B307">
        <v>205.65</v>
      </c>
      <c r="C307">
        <v>166.96</v>
      </c>
      <c r="D307">
        <v>244.35</v>
      </c>
      <c r="E307">
        <v>-1.2430000000000001</v>
      </c>
      <c r="G307">
        <v>-1.97</v>
      </c>
      <c r="H307">
        <v>0.25900000000000001</v>
      </c>
      <c r="J307" s="4">
        <v>1697</v>
      </c>
      <c r="K307">
        <v>18.8</v>
      </c>
      <c r="L307" t="s">
        <v>24</v>
      </c>
      <c r="M307" t="s">
        <v>25</v>
      </c>
      <c r="U307">
        <f t="shared" si="3"/>
        <v>1762</v>
      </c>
      <c r="V307" s="4">
        <v>148.774</v>
      </c>
      <c r="W307">
        <v>246</v>
      </c>
      <c r="X307">
        <v>0.23599999999999999</v>
      </c>
      <c r="Y307">
        <v>487.04199999999997</v>
      </c>
      <c r="Z307">
        <v>219.53899999999999</v>
      </c>
      <c r="AJ307" s="4">
        <v>1963</v>
      </c>
      <c r="AK307" s="10">
        <v>-3.4</v>
      </c>
      <c r="AT307" s="4">
        <v>1963</v>
      </c>
      <c r="AU307" s="10">
        <v>35.700000000000003</v>
      </c>
      <c r="BD307" s="13">
        <v>1355</v>
      </c>
      <c r="BE307" s="14">
        <v>-0.66</v>
      </c>
      <c r="BF307" s="14">
        <v>-0.96</v>
      </c>
    </row>
    <row r="308" spans="1:58" x14ac:dyDescent="0.25">
      <c r="A308" s="4">
        <v>-195</v>
      </c>
      <c r="B308">
        <v>201.07</v>
      </c>
      <c r="C308">
        <v>162.37</v>
      </c>
      <c r="D308">
        <v>239.77</v>
      </c>
      <c r="E308">
        <v>-0.46899999999999997</v>
      </c>
      <c r="G308">
        <v>-1.196</v>
      </c>
      <c r="H308">
        <v>0.189</v>
      </c>
      <c r="J308" s="4">
        <v>1696</v>
      </c>
      <c r="K308">
        <v>16.899999999999999</v>
      </c>
      <c r="L308" t="s">
        <v>24</v>
      </c>
      <c r="M308" t="s">
        <v>25</v>
      </c>
      <c r="U308">
        <f t="shared" si="3"/>
        <v>1761</v>
      </c>
      <c r="V308" s="4">
        <v>148.96</v>
      </c>
      <c r="W308">
        <v>247</v>
      </c>
      <c r="X308">
        <v>0.41799999999999998</v>
      </c>
      <c r="Y308">
        <v>560.08699999999999</v>
      </c>
      <c r="Z308">
        <v>267.63799999999998</v>
      </c>
      <c r="AJ308" s="4">
        <v>1964</v>
      </c>
      <c r="AK308" s="10">
        <v>4.0999999999999996</v>
      </c>
      <c r="AT308" s="4">
        <v>1964</v>
      </c>
      <c r="AU308" s="10">
        <v>29.3</v>
      </c>
      <c r="BD308" s="13">
        <v>1356</v>
      </c>
      <c r="BE308" s="14">
        <v>-0.51</v>
      </c>
      <c r="BF308" s="14">
        <v>-0.39</v>
      </c>
    </row>
    <row r="309" spans="1:58" x14ac:dyDescent="0.25">
      <c r="A309" s="4">
        <v>-194</v>
      </c>
      <c r="B309">
        <v>192.62</v>
      </c>
      <c r="C309">
        <v>153.91999999999999</v>
      </c>
      <c r="D309">
        <v>231.32</v>
      </c>
      <c r="E309">
        <v>-0.53800000000000003</v>
      </c>
      <c r="G309">
        <v>-1.2649999999999999</v>
      </c>
      <c r="H309">
        <v>-0.54</v>
      </c>
      <c r="J309" s="4">
        <v>1695</v>
      </c>
      <c r="K309">
        <v>20.6</v>
      </c>
      <c r="L309" t="s">
        <v>24</v>
      </c>
      <c r="M309" t="s">
        <v>25</v>
      </c>
      <c r="U309">
        <f t="shared" si="3"/>
        <v>1760</v>
      </c>
      <c r="V309" s="4">
        <v>149.756</v>
      </c>
      <c r="W309">
        <v>248</v>
      </c>
      <c r="X309">
        <v>0.378</v>
      </c>
      <c r="Y309">
        <v>544.25699999999995</v>
      </c>
      <c r="Z309">
        <v>257.214</v>
      </c>
      <c r="AJ309" s="4">
        <v>1965</v>
      </c>
      <c r="AK309" s="10">
        <v>0.2</v>
      </c>
      <c r="AT309" s="4">
        <v>1965</v>
      </c>
      <c r="AU309" s="10">
        <v>134.6</v>
      </c>
      <c r="BD309" s="13">
        <v>1357</v>
      </c>
      <c r="BE309" s="14">
        <v>-0.21</v>
      </c>
      <c r="BF309" s="14">
        <v>-0.23</v>
      </c>
    </row>
    <row r="310" spans="1:58" x14ac:dyDescent="0.25">
      <c r="A310" s="4">
        <v>-193</v>
      </c>
      <c r="B310">
        <v>181.3</v>
      </c>
      <c r="C310">
        <v>142.6</v>
      </c>
      <c r="D310">
        <v>220</v>
      </c>
      <c r="E310">
        <v>-1.268</v>
      </c>
      <c r="G310">
        <v>-1.9950000000000001</v>
      </c>
      <c r="H310">
        <v>0.47199999999999998</v>
      </c>
      <c r="J310" s="4">
        <v>1694</v>
      </c>
      <c r="K310">
        <v>16.899999999999999</v>
      </c>
      <c r="L310" t="s">
        <v>24</v>
      </c>
      <c r="M310" t="s">
        <v>25</v>
      </c>
      <c r="U310">
        <f t="shared" si="3"/>
        <v>1759</v>
      </c>
      <c r="V310" s="4">
        <v>150.52699999999999</v>
      </c>
      <c r="W310">
        <v>249</v>
      </c>
      <c r="X310">
        <v>0.11799999999999999</v>
      </c>
      <c r="Y310">
        <v>439.67099999999999</v>
      </c>
      <c r="Z310">
        <v>188.346</v>
      </c>
      <c r="AJ310" s="4">
        <v>1966</v>
      </c>
      <c r="AK310" s="10">
        <v>7.1</v>
      </c>
      <c r="AT310" s="4">
        <v>1966</v>
      </c>
      <c r="AU310" s="10">
        <v>95.6</v>
      </c>
      <c r="BD310" s="13">
        <v>1358</v>
      </c>
      <c r="BE310" s="14">
        <v>-0.61</v>
      </c>
      <c r="BF310" s="14">
        <v>-1.04</v>
      </c>
    </row>
    <row r="311" spans="1:58" x14ac:dyDescent="0.25">
      <c r="A311" s="4">
        <v>-192</v>
      </c>
      <c r="B311">
        <v>213.71</v>
      </c>
      <c r="C311">
        <v>175.02</v>
      </c>
      <c r="D311">
        <v>252.41</v>
      </c>
      <c r="E311">
        <v>-0.255</v>
      </c>
      <c r="G311">
        <v>-0.98299999999999998</v>
      </c>
      <c r="H311">
        <v>0.41299999999999998</v>
      </c>
      <c r="J311" s="4">
        <v>1693</v>
      </c>
      <c r="K311">
        <v>18.8</v>
      </c>
      <c r="L311" t="s">
        <v>24</v>
      </c>
      <c r="M311" t="s">
        <v>25</v>
      </c>
      <c r="U311">
        <f t="shared" si="3"/>
        <v>1758</v>
      </c>
      <c r="V311" s="4">
        <v>150.88499999999999</v>
      </c>
      <c r="W311">
        <v>250</v>
      </c>
      <c r="X311">
        <v>0.24099999999999999</v>
      </c>
      <c r="Y311">
        <v>489.01100000000002</v>
      </c>
      <c r="Z311">
        <v>220.83600000000001</v>
      </c>
      <c r="AJ311" s="4">
        <v>1967</v>
      </c>
      <c r="AK311" s="10">
        <v>4.4000000000000004</v>
      </c>
      <c r="AT311" s="4">
        <v>1967</v>
      </c>
      <c r="AU311" s="10">
        <v>51.6</v>
      </c>
      <c r="BD311" s="13">
        <v>1359</v>
      </c>
      <c r="BE311" s="14">
        <v>-0.85</v>
      </c>
      <c r="BF311" s="14">
        <v>-1.02</v>
      </c>
    </row>
    <row r="312" spans="1:58" x14ac:dyDescent="0.25">
      <c r="A312" s="4">
        <v>-191</v>
      </c>
      <c r="B312">
        <v>279.23</v>
      </c>
      <c r="C312">
        <v>240.53</v>
      </c>
      <c r="D312">
        <v>317.93</v>
      </c>
      <c r="E312">
        <v>-0.315</v>
      </c>
      <c r="G312">
        <v>-1.042</v>
      </c>
      <c r="H312">
        <v>0.57099999999999995</v>
      </c>
      <c r="J312" s="4" t="s">
        <v>24</v>
      </c>
      <c r="K312" t="s">
        <v>25</v>
      </c>
      <c r="L312" t="s">
        <v>24</v>
      </c>
      <c r="M312" t="s">
        <v>25</v>
      </c>
      <c r="U312">
        <f t="shared" si="3"/>
        <v>1757</v>
      </c>
      <c r="V312" s="4">
        <v>151.072</v>
      </c>
      <c r="W312">
        <v>251</v>
      </c>
      <c r="X312">
        <v>0.187</v>
      </c>
      <c r="Y312">
        <v>467.31400000000002</v>
      </c>
      <c r="Z312">
        <v>206.54900000000001</v>
      </c>
      <c r="AJ312" s="4">
        <v>1968</v>
      </c>
      <c r="AK312" s="10">
        <v>3.1</v>
      </c>
      <c r="AT312" s="4">
        <v>1968</v>
      </c>
      <c r="AU312" s="10">
        <v>117.3</v>
      </c>
      <c r="BD312" s="13">
        <v>1360</v>
      </c>
      <c r="BE312" s="14">
        <v>-1.1599999999999999</v>
      </c>
      <c r="BF312" s="14">
        <v>-2.2200000000000002</v>
      </c>
    </row>
    <row r="313" spans="1:58" x14ac:dyDescent="0.25">
      <c r="A313" s="4">
        <v>-190</v>
      </c>
      <c r="B313">
        <v>277.33</v>
      </c>
      <c r="C313">
        <v>238.63</v>
      </c>
      <c r="D313">
        <v>316.02999999999997</v>
      </c>
      <c r="E313">
        <v>-0.156</v>
      </c>
      <c r="G313">
        <v>-0.88300000000000001</v>
      </c>
      <c r="H313">
        <v>-8.8999999999999996E-2</v>
      </c>
      <c r="J313" s="4" t="s">
        <v>24</v>
      </c>
      <c r="K313" t="s">
        <v>25</v>
      </c>
      <c r="L313" t="s">
        <v>24</v>
      </c>
      <c r="M313" t="s">
        <v>25</v>
      </c>
      <c r="U313">
        <f t="shared" si="3"/>
        <v>1756</v>
      </c>
      <c r="V313" s="4">
        <v>152.35300000000001</v>
      </c>
      <c r="W313">
        <v>252</v>
      </c>
      <c r="X313">
        <v>0.48</v>
      </c>
      <c r="Y313">
        <v>585.19899999999996</v>
      </c>
      <c r="Z313">
        <v>284.17399999999998</v>
      </c>
      <c r="AJ313" s="4">
        <v>1969</v>
      </c>
      <c r="AK313" s="10">
        <v>0.4</v>
      </c>
      <c r="AT313" s="4">
        <v>1969</v>
      </c>
      <c r="AU313" s="10">
        <v>45.8</v>
      </c>
      <c r="BD313" s="13">
        <v>1361</v>
      </c>
      <c r="BE313" s="14">
        <v>-0.26</v>
      </c>
      <c r="BF313" s="14">
        <v>-0.46</v>
      </c>
    </row>
    <row r="314" spans="1:58" x14ac:dyDescent="0.25">
      <c r="A314" s="4">
        <v>-189</v>
      </c>
      <c r="B314">
        <v>233</v>
      </c>
      <c r="C314">
        <v>194.3</v>
      </c>
      <c r="D314">
        <v>271.7</v>
      </c>
      <c r="E314">
        <v>-0.81599999999999995</v>
      </c>
      <c r="G314">
        <v>-1.5429999999999999</v>
      </c>
      <c r="H314">
        <v>0.52700000000000002</v>
      </c>
      <c r="J314" s="4" t="s">
        <v>24</v>
      </c>
      <c r="K314" t="s">
        <v>25</v>
      </c>
      <c r="L314" t="s">
        <v>24</v>
      </c>
      <c r="M314" t="s">
        <v>25</v>
      </c>
      <c r="U314">
        <f t="shared" si="3"/>
        <v>1755</v>
      </c>
      <c r="V314" s="4">
        <v>153.15199999999999</v>
      </c>
      <c r="W314">
        <v>253</v>
      </c>
      <c r="X314">
        <v>9.8000000000000004E-2</v>
      </c>
      <c r="Y314">
        <v>431.83600000000001</v>
      </c>
      <c r="Z314">
        <v>183.18700000000001</v>
      </c>
      <c r="AJ314" s="4">
        <v>1970</v>
      </c>
      <c r="AK314" s="10">
        <v>2.5</v>
      </c>
      <c r="AT314" s="4">
        <v>1970</v>
      </c>
      <c r="AU314" s="10">
        <v>82.8</v>
      </c>
      <c r="BD314" s="13">
        <v>1362</v>
      </c>
      <c r="BE314" s="14">
        <v>-0.71</v>
      </c>
      <c r="BF314" s="14">
        <v>-1.24</v>
      </c>
    </row>
    <row r="315" spans="1:58" x14ac:dyDescent="0.25">
      <c r="A315" s="4">
        <v>-188</v>
      </c>
      <c r="B315">
        <v>220.67</v>
      </c>
      <c r="C315">
        <v>181.97</v>
      </c>
      <c r="D315">
        <v>259.36</v>
      </c>
      <c r="E315">
        <v>-0.20100000000000001</v>
      </c>
      <c r="G315">
        <v>-0.92800000000000005</v>
      </c>
      <c r="H315">
        <v>1.0229999999999999</v>
      </c>
      <c r="J315" s="4" t="s">
        <v>24</v>
      </c>
      <c r="K315" t="s">
        <v>25</v>
      </c>
      <c r="L315" t="s">
        <v>24</v>
      </c>
      <c r="M315" t="s">
        <v>25</v>
      </c>
      <c r="U315">
        <f t="shared" si="3"/>
        <v>1754</v>
      </c>
      <c r="V315" s="4">
        <v>153.423</v>
      </c>
      <c r="W315">
        <v>254</v>
      </c>
      <c r="X315">
        <v>0.17199999999999999</v>
      </c>
      <c r="Y315">
        <v>461.40800000000002</v>
      </c>
      <c r="Z315">
        <v>202.66</v>
      </c>
      <c r="AJ315" s="4">
        <v>1971</v>
      </c>
      <c r="AK315" s="10">
        <v>2.8</v>
      </c>
      <c r="AT315" s="4">
        <v>1971</v>
      </c>
      <c r="AU315" s="10">
        <v>65</v>
      </c>
      <c r="BD315" s="13">
        <v>1363</v>
      </c>
      <c r="BE315" s="14">
        <v>-0.11</v>
      </c>
      <c r="BF315" s="14">
        <v>-0.28999999999999998</v>
      </c>
    </row>
    <row r="316" spans="1:58" x14ac:dyDescent="0.25">
      <c r="A316" s="4">
        <v>-187</v>
      </c>
      <c r="B316">
        <v>194.15</v>
      </c>
      <c r="C316">
        <v>155.44999999999999</v>
      </c>
      <c r="D316">
        <v>232.85</v>
      </c>
      <c r="E316">
        <v>0.29599999999999999</v>
      </c>
      <c r="G316">
        <v>-0.432</v>
      </c>
      <c r="H316">
        <v>0.64600000000000002</v>
      </c>
      <c r="J316" s="4" t="s">
        <v>24</v>
      </c>
      <c r="K316" t="s">
        <v>25</v>
      </c>
      <c r="L316" t="s">
        <v>24</v>
      </c>
      <c r="M316" t="s">
        <v>25</v>
      </c>
      <c r="U316">
        <f t="shared" si="3"/>
        <v>1753</v>
      </c>
      <c r="V316" s="4">
        <v>153.54499999999999</v>
      </c>
      <c r="W316">
        <v>255</v>
      </c>
      <c r="X316">
        <v>0.123</v>
      </c>
      <c r="Y316">
        <v>441.68</v>
      </c>
      <c r="Z316">
        <v>189.66900000000001</v>
      </c>
      <c r="AJ316" s="4">
        <v>1972</v>
      </c>
      <c r="AK316" s="10">
        <v>4.4000000000000004</v>
      </c>
      <c r="AT316" s="4">
        <v>1972</v>
      </c>
      <c r="AU316" s="10">
        <v>41.9</v>
      </c>
      <c r="BD316" s="13">
        <v>1364</v>
      </c>
      <c r="BE316" s="14">
        <v>-0.43</v>
      </c>
      <c r="BF316" s="14">
        <v>-0.81</v>
      </c>
    </row>
    <row r="317" spans="1:58" x14ac:dyDescent="0.25">
      <c r="A317" s="4">
        <v>-186</v>
      </c>
      <c r="B317">
        <v>188.5</v>
      </c>
      <c r="C317">
        <v>149.80000000000001</v>
      </c>
      <c r="D317">
        <v>227.2</v>
      </c>
      <c r="E317">
        <v>-8.2000000000000003E-2</v>
      </c>
      <c r="G317">
        <v>-0.80900000000000005</v>
      </c>
      <c r="H317">
        <v>0.29299999999999998</v>
      </c>
      <c r="J317" s="4" t="s">
        <v>24</v>
      </c>
      <c r="K317" t="s">
        <v>25</v>
      </c>
      <c r="L317" t="s">
        <v>24</v>
      </c>
      <c r="M317" t="s">
        <v>25</v>
      </c>
      <c r="U317">
        <f t="shared" si="3"/>
        <v>1752</v>
      </c>
      <c r="V317" s="4">
        <v>153.69800000000001</v>
      </c>
      <c r="W317">
        <v>256</v>
      </c>
      <c r="X317">
        <v>0.152</v>
      </c>
      <c r="Y317">
        <v>453.49200000000002</v>
      </c>
      <c r="Z317">
        <v>197.44800000000001</v>
      </c>
      <c r="AJ317" s="4">
        <v>1973</v>
      </c>
      <c r="AK317" s="10">
        <v>2.1</v>
      </c>
      <c r="AT317" s="4">
        <v>1973</v>
      </c>
      <c r="AU317" s="10">
        <v>37.200000000000003</v>
      </c>
      <c r="BD317" s="13">
        <v>1365</v>
      </c>
      <c r="BE317" s="14">
        <v>0.26</v>
      </c>
      <c r="BF317" s="14">
        <v>-0.03</v>
      </c>
    </row>
    <row r="318" spans="1:58" x14ac:dyDescent="0.25">
      <c r="A318" s="4">
        <v>-185</v>
      </c>
      <c r="B318">
        <v>215.74</v>
      </c>
      <c r="C318">
        <v>177.04</v>
      </c>
      <c r="D318">
        <v>254.44</v>
      </c>
      <c r="E318">
        <v>-0.434</v>
      </c>
      <c r="G318">
        <v>-1.161</v>
      </c>
      <c r="H318">
        <v>-4.0000000000000001E-3</v>
      </c>
      <c r="J318" s="4" t="s">
        <v>24</v>
      </c>
      <c r="K318" t="s">
        <v>25</v>
      </c>
      <c r="L318" t="s">
        <v>24</v>
      </c>
      <c r="M318" t="s">
        <v>25</v>
      </c>
      <c r="U318">
        <f t="shared" si="3"/>
        <v>1751</v>
      </c>
      <c r="V318" s="4">
        <v>153.845</v>
      </c>
      <c r="W318">
        <v>257</v>
      </c>
      <c r="X318">
        <v>0.14699999999999999</v>
      </c>
      <c r="Y318">
        <v>451.524</v>
      </c>
      <c r="Z318">
        <v>196.15100000000001</v>
      </c>
      <c r="AJ318" s="4">
        <v>1974</v>
      </c>
      <c r="AK318" s="10">
        <v>4.7</v>
      </c>
      <c r="AT318" s="4">
        <v>1974</v>
      </c>
      <c r="AU318" s="10">
        <v>50.3</v>
      </c>
      <c r="BD318" s="13">
        <v>1366</v>
      </c>
      <c r="BE318" s="14">
        <v>-1.27</v>
      </c>
      <c r="BF318" s="14">
        <v>-1.45</v>
      </c>
    </row>
    <row r="319" spans="1:58" x14ac:dyDescent="0.25">
      <c r="A319" s="4">
        <v>-184</v>
      </c>
      <c r="B319">
        <v>243.95</v>
      </c>
      <c r="C319">
        <v>205.25</v>
      </c>
      <c r="D319">
        <v>282.64</v>
      </c>
      <c r="E319">
        <v>-0.73199999999999998</v>
      </c>
      <c r="G319">
        <v>-1.4590000000000001</v>
      </c>
      <c r="H319">
        <v>1.8220000000000001</v>
      </c>
      <c r="J319" s="4" t="s">
        <v>24</v>
      </c>
      <c r="K319" t="s">
        <v>25</v>
      </c>
      <c r="L319" t="s">
        <v>24</v>
      </c>
      <c r="M319" t="s">
        <v>25</v>
      </c>
      <c r="U319">
        <f t="shared" si="3"/>
        <v>1750</v>
      </c>
      <c r="V319" s="4">
        <v>154.13999999999999</v>
      </c>
      <c r="W319">
        <v>258</v>
      </c>
      <c r="X319">
        <v>0.29499999999999998</v>
      </c>
      <c r="Y319">
        <v>510.70699999999999</v>
      </c>
      <c r="Z319">
        <v>235.12200000000001</v>
      </c>
      <c r="AJ319" s="4">
        <v>1975</v>
      </c>
      <c r="AK319" s="10">
        <v>3.1</v>
      </c>
      <c r="AT319" s="4">
        <v>1975</v>
      </c>
      <c r="AU319" s="10">
        <v>79.400000000000006</v>
      </c>
      <c r="BD319" s="13">
        <v>1367</v>
      </c>
      <c r="BE319" s="14">
        <v>-0.53</v>
      </c>
      <c r="BF319" s="14">
        <v>-0.78</v>
      </c>
    </row>
    <row r="320" spans="1:58" x14ac:dyDescent="0.25">
      <c r="A320" s="4">
        <v>-183</v>
      </c>
      <c r="B320">
        <v>238.22</v>
      </c>
      <c r="C320">
        <v>199.52</v>
      </c>
      <c r="D320">
        <v>276.91000000000003</v>
      </c>
      <c r="E320">
        <v>1.095</v>
      </c>
      <c r="G320">
        <v>0.36699999999999999</v>
      </c>
      <c r="H320">
        <v>1.37</v>
      </c>
      <c r="J320" s="4" t="s">
        <v>24</v>
      </c>
      <c r="K320" t="s">
        <v>25</v>
      </c>
      <c r="L320" t="s">
        <v>24</v>
      </c>
      <c r="M320" t="s">
        <v>25</v>
      </c>
      <c r="U320">
        <f t="shared" ref="U320:U383" si="4">$U$61-W320</f>
        <v>1749</v>
      </c>
      <c r="V320" s="4">
        <v>154.327</v>
      </c>
      <c r="W320">
        <v>259</v>
      </c>
      <c r="X320">
        <v>0.23</v>
      </c>
      <c r="Y320">
        <v>484.75200000000001</v>
      </c>
      <c r="Z320">
        <v>218.03100000000001</v>
      </c>
      <c r="AJ320" s="4">
        <v>1976</v>
      </c>
      <c r="AK320" s="10">
        <v>2.5</v>
      </c>
      <c r="AT320" s="4">
        <v>1976</v>
      </c>
      <c r="AU320" s="10">
        <v>55.2</v>
      </c>
      <c r="BD320" s="13">
        <v>1368</v>
      </c>
      <c r="BE320" s="14">
        <v>-0.82</v>
      </c>
      <c r="BF320" s="14">
        <v>-1</v>
      </c>
    </row>
    <row r="321" spans="1:58" x14ac:dyDescent="0.25">
      <c r="A321" s="4">
        <v>-182</v>
      </c>
      <c r="B321">
        <v>209.26</v>
      </c>
      <c r="C321">
        <v>170.56</v>
      </c>
      <c r="D321">
        <v>247.96</v>
      </c>
      <c r="E321">
        <v>0.64300000000000002</v>
      </c>
      <c r="G321">
        <v>-8.4000000000000005E-2</v>
      </c>
      <c r="H321">
        <v>0.66600000000000004</v>
      </c>
      <c r="J321" s="4" t="s">
        <v>24</v>
      </c>
      <c r="K321" t="s">
        <v>25</v>
      </c>
      <c r="L321" t="s">
        <v>24</v>
      </c>
      <c r="M321" t="s">
        <v>25</v>
      </c>
      <c r="U321">
        <f t="shared" si="4"/>
        <v>1748</v>
      </c>
      <c r="V321" s="4">
        <v>156.07499999999999</v>
      </c>
      <c r="W321">
        <v>260</v>
      </c>
      <c r="X321">
        <v>0.23400000000000001</v>
      </c>
      <c r="Y321">
        <v>486.399</v>
      </c>
      <c r="Z321">
        <v>219.11600000000001</v>
      </c>
      <c r="AJ321" s="4">
        <v>1977</v>
      </c>
      <c r="AK321" s="10">
        <v>5.7</v>
      </c>
      <c r="AT321" s="4">
        <v>1977</v>
      </c>
      <c r="AU321" s="10">
        <v>98.5</v>
      </c>
      <c r="BD321" s="13">
        <v>1369</v>
      </c>
      <c r="BE321" s="14">
        <v>-0.82</v>
      </c>
      <c r="BF321" s="14">
        <v>-1.2</v>
      </c>
    </row>
    <row r="322" spans="1:58" x14ac:dyDescent="0.25">
      <c r="A322" s="4">
        <v>-181</v>
      </c>
      <c r="B322">
        <v>271.39999999999998</v>
      </c>
      <c r="C322">
        <v>232.71</v>
      </c>
      <c r="D322">
        <v>310.10000000000002</v>
      </c>
      <c r="E322">
        <v>-6.2E-2</v>
      </c>
      <c r="G322">
        <v>-0.78900000000000003</v>
      </c>
      <c r="H322">
        <v>0.78500000000000003</v>
      </c>
      <c r="J322" s="4" t="s">
        <v>24</v>
      </c>
      <c r="K322" t="s">
        <v>25</v>
      </c>
      <c r="L322" t="s">
        <v>24</v>
      </c>
      <c r="M322" t="s">
        <v>25</v>
      </c>
      <c r="U322">
        <f t="shared" si="4"/>
        <v>1747</v>
      </c>
      <c r="V322" s="4">
        <v>156.583</v>
      </c>
      <c r="W322">
        <v>261</v>
      </c>
      <c r="X322">
        <v>0.27400000000000002</v>
      </c>
      <c r="Y322">
        <v>502.27</v>
      </c>
      <c r="Z322">
        <v>229.566</v>
      </c>
      <c r="AJ322" s="4">
        <v>1978</v>
      </c>
      <c r="AK322" s="10">
        <v>1.2</v>
      </c>
      <c r="AT322" s="4">
        <v>1978</v>
      </c>
      <c r="AU322" s="10">
        <v>72.2</v>
      </c>
      <c r="BD322" s="13">
        <v>1370</v>
      </c>
      <c r="BE322" s="14">
        <v>-1.08</v>
      </c>
      <c r="BF322" s="14">
        <v>-1.28</v>
      </c>
    </row>
    <row r="323" spans="1:58" x14ac:dyDescent="0.25">
      <c r="A323" s="4">
        <v>-180</v>
      </c>
      <c r="B323">
        <v>270.47000000000003</v>
      </c>
      <c r="C323">
        <v>231.77</v>
      </c>
      <c r="D323">
        <v>309.17</v>
      </c>
      <c r="E323">
        <v>5.7000000000000002E-2</v>
      </c>
      <c r="G323">
        <v>-0.67</v>
      </c>
      <c r="H323">
        <v>0.1</v>
      </c>
      <c r="J323" s="4" t="s">
        <v>24</v>
      </c>
      <c r="K323" t="s">
        <v>25</v>
      </c>
      <c r="L323" t="s">
        <v>24</v>
      </c>
      <c r="M323" t="s">
        <v>25</v>
      </c>
      <c r="U323">
        <f t="shared" si="4"/>
        <v>1746</v>
      </c>
      <c r="V323" s="4">
        <v>157.084</v>
      </c>
      <c r="W323">
        <v>262</v>
      </c>
      <c r="X323">
        <v>0.27500000000000002</v>
      </c>
      <c r="Y323">
        <v>502.83199999999999</v>
      </c>
      <c r="Z323">
        <v>229.93700000000001</v>
      </c>
      <c r="AJ323" s="4">
        <v>1979</v>
      </c>
      <c r="AK323" s="10">
        <v>2.1</v>
      </c>
      <c r="AT323" s="4">
        <v>1979</v>
      </c>
      <c r="AU323" s="10">
        <v>45.3</v>
      </c>
      <c r="BD323" s="13">
        <v>1371</v>
      </c>
      <c r="BE323" s="14">
        <v>-0.14000000000000001</v>
      </c>
      <c r="BF323" s="14">
        <v>-0.52</v>
      </c>
    </row>
    <row r="324" spans="1:58" x14ac:dyDescent="0.25">
      <c r="A324" s="4">
        <v>-179</v>
      </c>
      <c r="B324">
        <v>184.5</v>
      </c>
      <c r="C324">
        <v>145.80000000000001</v>
      </c>
      <c r="D324">
        <v>223.2</v>
      </c>
      <c r="E324">
        <v>-0.627</v>
      </c>
      <c r="G324">
        <v>-1.355</v>
      </c>
      <c r="H324">
        <v>-1.121</v>
      </c>
      <c r="J324" s="4" t="s">
        <v>24</v>
      </c>
      <c r="K324" t="s">
        <v>25</v>
      </c>
      <c r="L324" t="s">
        <v>24</v>
      </c>
      <c r="M324" t="s">
        <v>25</v>
      </c>
      <c r="U324">
        <f t="shared" si="4"/>
        <v>1745</v>
      </c>
      <c r="V324" s="4">
        <v>157.673</v>
      </c>
      <c r="W324">
        <v>263</v>
      </c>
      <c r="X324">
        <v>0.308</v>
      </c>
      <c r="Y324">
        <v>516.05100000000004</v>
      </c>
      <c r="Z324">
        <v>238.64099999999999</v>
      </c>
      <c r="AJ324" s="4">
        <v>1980</v>
      </c>
      <c r="AK324" s="10">
        <v>5.0999999999999996</v>
      </c>
      <c r="AT324" s="4">
        <v>1980</v>
      </c>
      <c r="AU324" s="10">
        <v>68.900000000000006</v>
      </c>
      <c r="BD324" s="13">
        <v>1372</v>
      </c>
      <c r="BE324" s="14">
        <v>-0.31</v>
      </c>
      <c r="BF324" s="14">
        <v>-0.86</v>
      </c>
    </row>
    <row r="325" spans="1:58" x14ac:dyDescent="0.25">
      <c r="A325" s="4">
        <v>-178</v>
      </c>
      <c r="B325">
        <v>180.92</v>
      </c>
      <c r="C325">
        <v>142.22</v>
      </c>
      <c r="D325">
        <v>219.61</v>
      </c>
      <c r="E325">
        <v>-1.8480000000000001</v>
      </c>
      <c r="G325">
        <v>-2.5760000000000001</v>
      </c>
      <c r="H325">
        <v>0.61099999999999999</v>
      </c>
      <c r="J325" s="4" t="s">
        <v>24</v>
      </c>
      <c r="K325" t="s">
        <v>25</v>
      </c>
      <c r="L325" t="s">
        <v>24</v>
      </c>
      <c r="M325" t="s">
        <v>25</v>
      </c>
      <c r="U325">
        <f t="shared" si="4"/>
        <v>1744</v>
      </c>
      <c r="V325" s="4">
        <v>158.41300000000001</v>
      </c>
      <c r="W325">
        <v>264</v>
      </c>
      <c r="X325">
        <v>0.152</v>
      </c>
      <c r="Y325">
        <v>453.53300000000002</v>
      </c>
      <c r="Z325">
        <v>197.47399999999999</v>
      </c>
      <c r="AJ325" s="4">
        <v>1981</v>
      </c>
      <c r="AK325" s="10">
        <v>1.1000000000000001</v>
      </c>
      <c r="AT325" s="4">
        <v>1981</v>
      </c>
      <c r="AU325" s="10">
        <v>103.3</v>
      </c>
      <c r="BD325" s="13">
        <v>1373</v>
      </c>
      <c r="BE325" s="14">
        <v>-0.1</v>
      </c>
      <c r="BF325" s="14">
        <v>-0.3</v>
      </c>
    </row>
    <row r="326" spans="1:58" x14ac:dyDescent="0.25">
      <c r="A326" s="4">
        <v>-177</v>
      </c>
      <c r="B326">
        <v>191.59</v>
      </c>
      <c r="C326">
        <v>152.9</v>
      </c>
      <c r="D326">
        <v>230.29</v>
      </c>
      <c r="E326">
        <v>-0.11600000000000001</v>
      </c>
      <c r="G326">
        <v>-0.84399999999999997</v>
      </c>
      <c r="H326">
        <v>0.72499999999999998</v>
      </c>
      <c r="J326" s="4" t="s">
        <v>24</v>
      </c>
      <c r="K326" t="s">
        <v>25</v>
      </c>
      <c r="L326" t="s">
        <v>24</v>
      </c>
      <c r="M326" t="s">
        <v>25</v>
      </c>
      <c r="U326">
        <f t="shared" si="4"/>
        <v>1743</v>
      </c>
      <c r="V326" s="4">
        <v>159.101</v>
      </c>
      <c r="W326">
        <v>265</v>
      </c>
      <c r="X326">
        <v>0.315</v>
      </c>
      <c r="Y326">
        <v>518.86400000000003</v>
      </c>
      <c r="Z326">
        <v>240.49299999999999</v>
      </c>
      <c r="AJ326" s="4">
        <v>1982</v>
      </c>
      <c r="AK326" s="10">
        <v>2.2999999999999998</v>
      </c>
      <c r="AT326" s="4">
        <v>1982</v>
      </c>
      <c r="AU326" s="10">
        <v>101.7</v>
      </c>
      <c r="BD326" s="13">
        <v>1374</v>
      </c>
      <c r="BE326" s="14">
        <v>-0.44</v>
      </c>
      <c r="BF326" s="14">
        <v>-0.79</v>
      </c>
    </row>
    <row r="327" spans="1:58" x14ac:dyDescent="0.25">
      <c r="A327" s="4">
        <v>-176</v>
      </c>
      <c r="B327">
        <v>204.55</v>
      </c>
      <c r="C327">
        <v>165.85</v>
      </c>
      <c r="D327">
        <v>243.25</v>
      </c>
      <c r="E327">
        <v>-2E-3</v>
      </c>
      <c r="G327">
        <v>-0.72899999999999998</v>
      </c>
      <c r="H327">
        <v>0.24399999999999999</v>
      </c>
      <c r="J327" s="4" t="s">
        <v>24</v>
      </c>
      <c r="K327" t="s">
        <v>25</v>
      </c>
      <c r="L327" t="s">
        <v>24</v>
      </c>
      <c r="M327" t="s">
        <v>25</v>
      </c>
      <c r="U327">
        <f t="shared" si="4"/>
        <v>1742</v>
      </c>
      <c r="V327" s="4">
        <v>159.44999999999999</v>
      </c>
      <c r="W327">
        <v>266</v>
      </c>
      <c r="X327">
        <v>0.34899999999999998</v>
      </c>
      <c r="Y327">
        <v>532.404</v>
      </c>
      <c r="Z327">
        <v>249.40899999999999</v>
      </c>
      <c r="AJ327" s="4">
        <v>1983</v>
      </c>
      <c r="AK327" s="10">
        <v>0.7</v>
      </c>
      <c r="AT327" s="4">
        <v>1983</v>
      </c>
      <c r="AU327" s="10">
        <v>88.7</v>
      </c>
      <c r="BD327" s="13">
        <v>1375</v>
      </c>
      <c r="BE327" s="14">
        <v>-0.62</v>
      </c>
      <c r="BF327" s="14">
        <v>-0.62</v>
      </c>
    </row>
    <row r="328" spans="1:58" x14ac:dyDescent="0.25">
      <c r="A328" s="4">
        <v>-175</v>
      </c>
      <c r="B328">
        <v>240.66</v>
      </c>
      <c r="C328">
        <v>201.96</v>
      </c>
      <c r="D328">
        <v>279.36</v>
      </c>
      <c r="E328">
        <v>-0.48299999999999998</v>
      </c>
      <c r="G328">
        <v>-1.2110000000000001</v>
      </c>
      <c r="H328">
        <v>1.0580000000000001</v>
      </c>
      <c r="J328" s="4" t="s">
        <v>24</v>
      </c>
      <c r="K328" t="s">
        <v>25</v>
      </c>
      <c r="L328" t="s">
        <v>24</v>
      </c>
      <c r="M328" t="s">
        <v>25</v>
      </c>
      <c r="U328">
        <f t="shared" si="4"/>
        <v>1741</v>
      </c>
      <c r="V328" s="4">
        <v>159.76900000000001</v>
      </c>
      <c r="W328">
        <v>267</v>
      </c>
      <c r="X328">
        <v>0.31900000000000001</v>
      </c>
      <c r="Y328">
        <v>520.59100000000001</v>
      </c>
      <c r="Z328">
        <v>241.631</v>
      </c>
      <c r="AJ328" s="4">
        <v>1984</v>
      </c>
      <c r="AK328" s="10">
        <v>1.9</v>
      </c>
      <c r="AT328" s="4">
        <v>1984</v>
      </c>
      <c r="AU328" s="10">
        <v>165.5</v>
      </c>
      <c r="BD328" s="13">
        <v>1376</v>
      </c>
      <c r="BE328" s="14">
        <v>-0.95</v>
      </c>
      <c r="BF328" s="14">
        <v>-1.1100000000000001</v>
      </c>
    </row>
    <row r="329" spans="1:58" x14ac:dyDescent="0.25">
      <c r="A329" s="4">
        <v>-174</v>
      </c>
      <c r="B329">
        <v>288.14999999999998</v>
      </c>
      <c r="C329">
        <v>249.46</v>
      </c>
      <c r="D329">
        <v>326.85000000000002</v>
      </c>
      <c r="E329">
        <v>0.33</v>
      </c>
      <c r="G329">
        <v>-0.39700000000000002</v>
      </c>
      <c r="H329">
        <v>0.159</v>
      </c>
      <c r="J329" s="4" t="s">
        <v>24</v>
      </c>
      <c r="K329" t="s">
        <v>25</v>
      </c>
      <c r="L329" t="s">
        <v>24</v>
      </c>
      <c r="M329" t="s">
        <v>25</v>
      </c>
      <c r="U329">
        <f t="shared" si="4"/>
        <v>1740</v>
      </c>
      <c r="V329" s="4">
        <v>160</v>
      </c>
      <c r="W329">
        <v>268</v>
      </c>
      <c r="X329">
        <v>0.23100000000000001</v>
      </c>
      <c r="Y329">
        <v>485.07299999999998</v>
      </c>
      <c r="Z329">
        <v>218.24299999999999</v>
      </c>
      <c r="AJ329" s="4">
        <v>1985</v>
      </c>
      <c r="AK329" s="10">
        <v>0.4</v>
      </c>
      <c r="AT329" s="4">
        <v>1985</v>
      </c>
      <c r="AU329" s="10">
        <v>56.2</v>
      </c>
      <c r="BD329" s="13">
        <v>1377</v>
      </c>
      <c r="BE329" s="14">
        <v>-1.74</v>
      </c>
      <c r="BF329" s="14">
        <v>-1.78</v>
      </c>
    </row>
    <row r="330" spans="1:58" x14ac:dyDescent="0.25">
      <c r="A330" s="4">
        <v>-173</v>
      </c>
      <c r="B330">
        <v>268.77999999999997</v>
      </c>
      <c r="C330">
        <v>230.08</v>
      </c>
      <c r="D330">
        <v>307.47000000000003</v>
      </c>
      <c r="E330">
        <v>-0.56799999999999995</v>
      </c>
      <c r="G330">
        <v>-1.2949999999999999</v>
      </c>
      <c r="H330">
        <v>1.3360000000000001</v>
      </c>
      <c r="J330" s="4" t="s">
        <v>24</v>
      </c>
      <c r="K330" t="s">
        <v>25</v>
      </c>
      <c r="L330" t="s">
        <v>24</v>
      </c>
      <c r="M330" t="s">
        <v>25</v>
      </c>
      <c r="U330">
        <f t="shared" si="4"/>
        <v>1739</v>
      </c>
      <c r="V330" s="4">
        <v>160.37299999999999</v>
      </c>
      <c r="W330">
        <v>269</v>
      </c>
      <c r="X330">
        <v>0.14299999999999999</v>
      </c>
      <c r="Y330">
        <v>449.59500000000003</v>
      </c>
      <c r="Z330">
        <v>194.881</v>
      </c>
      <c r="AJ330" s="4">
        <v>1986</v>
      </c>
      <c r="AK330" s="10">
        <v>-4.5</v>
      </c>
      <c r="AT330" s="4">
        <v>1986</v>
      </c>
      <c r="AU330" s="10">
        <v>137.5</v>
      </c>
      <c r="BD330" s="13">
        <v>1378</v>
      </c>
      <c r="BE330" s="14">
        <v>-1.05</v>
      </c>
      <c r="BF330" s="14">
        <v>-1.3</v>
      </c>
    </row>
    <row r="331" spans="1:58" x14ac:dyDescent="0.25">
      <c r="A331" s="4">
        <v>-172</v>
      </c>
      <c r="B331">
        <v>201.38</v>
      </c>
      <c r="C331">
        <v>162.68</v>
      </c>
      <c r="D331">
        <v>240.08</v>
      </c>
      <c r="E331">
        <v>0.60799999999999998</v>
      </c>
      <c r="G331">
        <v>-0.11899999999999999</v>
      </c>
      <c r="H331">
        <v>1.4</v>
      </c>
      <c r="J331" s="4" t="s">
        <v>24</v>
      </c>
      <c r="K331" t="s">
        <v>25</v>
      </c>
      <c r="L331" t="s">
        <v>24</v>
      </c>
      <c r="M331" t="s">
        <v>25</v>
      </c>
      <c r="U331">
        <f t="shared" si="4"/>
        <v>1738</v>
      </c>
      <c r="V331" s="4">
        <v>160.678</v>
      </c>
      <c r="W331">
        <v>270</v>
      </c>
      <c r="X331">
        <v>0.16200000000000001</v>
      </c>
      <c r="Y331">
        <v>457.47</v>
      </c>
      <c r="Z331">
        <v>200.06700000000001</v>
      </c>
      <c r="AJ331" s="4">
        <v>1987</v>
      </c>
      <c r="AK331" s="10">
        <v>1.7</v>
      </c>
      <c r="AT331" s="4">
        <v>1987</v>
      </c>
      <c r="AU331" s="10">
        <v>43</v>
      </c>
      <c r="BD331" s="13">
        <v>1379</v>
      </c>
      <c r="BE331" s="14">
        <v>-0.35</v>
      </c>
      <c r="BF331" s="14">
        <v>-0.32</v>
      </c>
    </row>
    <row r="332" spans="1:58" x14ac:dyDescent="0.25">
      <c r="A332" s="4">
        <v>-171</v>
      </c>
      <c r="B332">
        <v>209.52</v>
      </c>
      <c r="C332">
        <v>170.82</v>
      </c>
      <c r="D332">
        <v>248.22</v>
      </c>
      <c r="E332">
        <v>0.67300000000000004</v>
      </c>
      <c r="G332">
        <v>-5.5E-2</v>
      </c>
      <c r="H332">
        <v>1.351</v>
      </c>
      <c r="J332" s="4" t="s">
        <v>24</v>
      </c>
      <c r="K332" t="s">
        <v>25</v>
      </c>
      <c r="L332" t="s">
        <v>24</v>
      </c>
      <c r="M332" t="s">
        <v>25</v>
      </c>
      <c r="U332">
        <f t="shared" si="4"/>
        <v>1737</v>
      </c>
      <c r="V332" s="4">
        <v>160.869</v>
      </c>
      <c r="W332">
        <v>271</v>
      </c>
      <c r="X332">
        <v>0.192</v>
      </c>
      <c r="Y332">
        <v>469.32299999999998</v>
      </c>
      <c r="Z332">
        <v>207.87200000000001</v>
      </c>
      <c r="AJ332" s="4">
        <v>1988</v>
      </c>
      <c r="AK332" s="10">
        <v>3.4</v>
      </c>
      <c r="AT332" s="4">
        <v>1988</v>
      </c>
      <c r="AU332" s="10">
        <v>138.4</v>
      </c>
      <c r="BD332" s="13">
        <v>1380</v>
      </c>
      <c r="BE332" s="14">
        <v>-0.48</v>
      </c>
      <c r="BF332" s="14">
        <v>-0.11</v>
      </c>
    </row>
    <row r="333" spans="1:58" x14ac:dyDescent="0.25">
      <c r="A333" s="4">
        <v>-170</v>
      </c>
      <c r="B333">
        <v>259.17</v>
      </c>
      <c r="C333">
        <v>220.47</v>
      </c>
      <c r="D333">
        <v>297.87</v>
      </c>
      <c r="E333">
        <v>0.623</v>
      </c>
      <c r="G333">
        <v>-0.104</v>
      </c>
      <c r="H333">
        <v>9.5000000000000001E-2</v>
      </c>
      <c r="J333" s="4" t="s">
        <v>24</v>
      </c>
      <c r="K333" t="s">
        <v>25</v>
      </c>
      <c r="L333" t="s">
        <v>24</v>
      </c>
      <c r="M333" t="s">
        <v>25</v>
      </c>
      <c r="U333">
        <f t="shared" si="4"/>
        <v>1736</v>
      </c>
      <c r="V333" s="4">
        <v>161.108</v>
      </c>
      <c r="W333">
        <v>272</v>
      </c>
      <c r="X333">
        <v>0.28899999999999998</v>
      </c>
      <c r="Y333">
        <v>508.45699999999999</v>
      </c>
      <c r="Z333">
        <v>233.64099999999999</v>
      </c>
      <c r="AJ333" s="4">
        <v>1989</v>
      </c>
      <c r="AK333" s="10">
        <v>3.6</v>
      </c>
      <c r="AT333" s="4">
        <v>1989</v>
      </c>
      <c r="AU333" s="10">
        <v>25.1</v>
      </c>
      <c r="BD333" s="13">
        <v>1381</v>
      </c>
      <c r="BE333" s="14">
        <v>0.02</v>
      </c>
      <c r="BF333" s="14">
        <v>0.36</v>
      </c>
    </row>
    <row r="334" spans="1:58" x14ac:dyDescent="0.25">
      <c r="A334" s="4">
        <v>-169</v>
      </c>
      <c r="B334">
        <v>196.37</v>
      </c>
      <c r="C334">
        <v>157.66999999999999</v>
      </c>
      <c r="D334">
        <v>235.07</v>
      </c>
      <c r="E334">
        <v>-0.63200000000000001</v>
      </c>
      <c r="G334">
        <v>-1.36</v>
      </c>
      <c r="H334">
        <v>0.98799999999999999</v>
      </c>
      <c r="J334" s="4" t="s">
        <v>24</v>
      </c>
      <c r="K334" t="s">
        <v>25</v>
      </c>
      <c r="L334" t="s">
        <v>24</v>
      </c>
      <c r="M334" t="s">
        <v>25</v>
      </c>
      <c r="U334">
        <f t="shared" si="4"/>
        <v>1735</v>
      </c>
      <c r="V334" s="4">
        <v>161.68199999999999</v>
      </c>
      <c r="W334">
        <v>273</v>
      </c>
      <c r="X334">
        <v>0.32400000000000001</v>
      </c>
      <c r="Y334">
        <v>522.6</v>
      </c>
      <c r="Z334">
        <v>242.95400000000001</v>
      </c>
      <c r="AJ334" s="4">
        <v>1990</v>
      </c>
      <c r="AK334" s="10">
        <v>7.6</v>
      </c>
      <c r="AT334" s="4">
        <v>1990</v>
      </c>
      <c r="AU334" s="10">
        <v>47</v>
      </c>
      <c r="BD334" s="13">
        <v>1382</v>
      </c>
      <c r="BE334" s="14">
        <v>-0.5</v>
      </c>
      <c r="BF334" s="14">
        <v>-0.52</v>
      </c>
    </row>
    <row r="335" spans="1:58" x14ac:dyDescent="0.25">
      <c r="A335" s="4">
        <v>-168</v>
      </c>
      <c r="B335">
        <v>222.92</v>
      </c>
      <c r="C335">
        <v>184.23</v>
      </c>
      <c r="D335">
        <v>261.62</v>
      </c>
      <c r="E335">
        <v>0.26100000000000001</v>
      </c>
      <c r="G335">
        <v>-0.46600000000000003</v>
      </c>
      <c r="H335">
        <v>-0.30199999999999999</v>
      </c>
      <c r="J335" s="4" t="s">
        <v>24</v>
      </c>
      <c r="K335" t="s">
        <v>25</v>
      </c>
      <c r="L335" t="s">
        <v>24</v>
      </c>
      <c r="M335" t="s">
        <v>25</v>
      </c>
      <c r="U335">
        <f t="shared" si="4"/>
        <v>1734</v>
      </c>
      <c r="V335" s="4">
        <v>162.191</v>
      </c>
      <c r="W335">
        <v>274</v>
      </c>
      <c r="X335">
        <v>0.26200000000000001</v>
      </c>
      <c r="Y335">
        <v>497.68900000000002</v>
      </c>
      <c r="Z335">
        <v>226.55</v>
      </c>
      <c r="AJ335" s="4">
        <v>1991</v>
      </c>
      <c r="AK335" s="10">
        <v>-0.7</v>
      </c>
      <c r="AT335" s="4">
        <v>1991</v>
      </c>
      <c r="AU335" s="10">
        <v>115.7</v>
      </c>
      <c r="BD335" s="13">
        <v>1383</v>
      </c>
      <c r="BE335" s="14">
        <v>-0.2</v>
      </c>
      <c r="BF335" s="14">
        <v>-0.15</v>
      </c>
    </row>
    <row r="336" spans="1:58" x14ac:dyDescent="0.25">
      <c r="A336" s="4">
        <v>-167</v>
      </c>
      <c r="B336">
        <v>194.79</v>
      </c>
      <c r="C336">
        <v>156.09</v>
      </c>
      <c r="D336">
        <v>233.49</v>
      </c>
      <c r="E336">
        <v>-1.0289999999999999</v>
      </c>
      <c r="G336">
        <v>-1.7569999999999999</v>
      </c>
      <c r="H336">
        <v>-0.91700000000000004</v>
      </c>
      <c r="J336" s="4" t="s">
        <v>24</v>
      </c>
      <c r="K336" t="s">
        <v>25</v>
      </c>
      <c r="L336" t="s">
        <v>24</v>
      </c>
      <c r="M336" t="s">
        <v>25</v>
      </c>
      <c r="U336">
        <f t="shared" si="4"/>
        <v>1733</v>
      </c>
      <c r="V336" s="4">
        <v>162.79300000000001</v>
      </c>
      <c r="W336">
        <v>275</v>
      </c>
      <c r="X336">
        <v>0.33900000000000002</v>
      </c>
      <c r="Y336">
        <v>528.58699999999999</v>
      </c>
      <c r="Z336">
        <v>246.89599999999999</v>
      </c>
      <c r="AJ336" s="4">
        <v>1992</v>
      </c>
      <c r="AK336" s="10">
        <v>3.7</v>
      </c>
      <c r="AT336" s="4">
        <v>1992</v>
      </c>
      <c r="AU336" s="10">
        <v>28.1</v>
      </c>
      <c r="BD336" s="13">
        <v>1384</v>
      </c>
      <c r="BE336" s="14">
        <v>-0.12</v>
      </c>
      <c r="BF336" s="14">
        <v>-0.06</v>
      </c>
    </row>
    <row r="337" spans="1:58" x14ac:dyDescent="0.25">
      <c r="A337" s="4">
        <v>-166</v>
      </c>
      <c r="B337">
        <v>229.37</v>
      </c>
      <c r="C337">
        <v>190.68</v>
      </c>
      <c r="D337">
        <v>268.07</v>
      </c>
      <c r="E337">
        <v>-1.645</v>
      </c>
      <c r="G337">
        <v>-2.3719999999999999</v>
      </c>
      <c r="H337">
        <v>-1.6819999999999999</v>
      </c>
      <c r="J337" s="4" t="s">
        <v>24</v>
      </c>
      <c r="K337" t="s">
        <v>25</v>
      </c>
      <c r="L337" t="s">
        <v>24</v>
      </c>
      <c r="M337" t="s">
        <v>25</v>
      </c>
      <c r="U337">
        <f t="shared" si="4"/>
        <v>1732</v>
      </c>
      <c r="V337" s="4">
        <v>163.05799999999999</v>
      </c>
      <c r="W337">
        <v>276</v>
      </c>
      <c r="X337">
        <v>0.26600000000000001</v>
      </c>
      <c r="Y337">
        <v>499.05500000000001</v>
      </c>
      <c r="Z337">
        <v>227.45</v>
      </c>
      <c r="AJ337" s="4">
        <v>1993</v>
      </c>
      <c r="AK337" s="10">
        <v>0.8</v>
      </c>
      <c r="AT337" s="4">
        <v>1993</v>
      </c>
      <c r="AU337" s="10">
        <v>91.8</v>
      </c>
      <c r="BD337" s="13">
        <v>1385</v>
      </c>
      <c r="BE337" s="14">
        <v>0.59</v>
      </c>
      <c r="BF337" s="14">
        <v>0.39</v>
      </c>
    </row>
    <row r="338" spans="1:58" x14ac:dyDescent="0.25">
      <c r="A338" s="4">
        <v>-165</v>
      </c>
      <c r="B338">
        <v>218.43</v>
      </c>
      <c r="C338">
        <v>179.73</v>
      </c>
      <c r="D338">
        <v>257.13</v>
      </c>
      <c r="E338">
        <v>-2.4089999999999998</v>
      </c>
      <c r="G338">
        <v>-3.1360000000000001</v>
      </c>
      <c r="H338">
        <v>-0.70399999999999996</v>
      </c>
      <c r="J338" s="4" t="s">
        <v>24</v>
      </c>
      <c r="K338" t="s">
        <v>25</v>
      </c>
      <c r="L338" t="s">
        <v>24</v>
      </c>
      <c r="M338" t="s">
        <v>25</v>
      </c>
      <c r="U338">
        <f t="shared" si="4"/>
        <v>1731</v>
      </c>
      <c r="V338" s="4">
        <v>163.42599999999999</v>
      </c>
      <c r="W338">
        <v>277</v>
      </c>
      <c r="X338">
        <v>0.23799999999999999</v>
      </c>
      <c r="Y338">
        <v>487.80500000000001</v>
      </c>
      <c r="Z338">
        <v>220.042</v>
      </c>
      <c r="AJ338" s="4">
        <v>1994</v>
      </c>
      <c r="AK338" s="10">
        <v>3.1</v>
      </c>
      <c r="AT338" s="4">
        <v>1994</v>
      </c>
      <c r="AU338" s="10">
        <v>106.7</v>
      </c>
      <c r="BD338" s="13">
        <v>1386</v>
      </c>
      <c r="BE338" s="14">
        <v>0.54</v>
      </c>
      <c r="BF338" s="14">
        <v>0.18</v>
      </c>
    </row>
    <row r="339" spans="1:58" x14ac:dyDescent="0.25">
      <c r="A339" s="4">
        <v>-164</v>
      </c>
      <c r="B339">
        <v>282.3</v>
      </c>
      <c r="C339">
        <v>243.6</v>
      </c>
      <c r="D339">
        <v>320.99</v>
      </c>
      <c r="E339">
        <v>-1.431</v>
      </c>
      <c r="G339">
        <v>-2.1589999999999998</v>
      </c>
      <c r="H339">
        <v>-0.53500000000000003</v>
      </c>
      <c r="J339" s="4" t="s">
        <v>24</v>
      </c>
      <c r="K339" t="s">
        <v>25</v>
      </c>
      <c r="L339" t="s">
        <v>24</v>
      </c>
      <c r="M339" t="s">
        <v>25</v>
      </c>
      <c r="U339">
        <f t="shared" si="4"/>
        <v>1730</v>
      </c>
      <c r="V339" s="4">
        <v>164.077</v>
      </c>
      <c r="W339">
        <v>278</v>
      </c>
      <c r="X339">
        <v>0.221</v>
      </c>
      <c r="Y339">
        <v>481.13600000000002</v>
      </c>
      <c r="Z339">
        <v>215.65</v>
      </c>
      <c r="AJ339" s="4">
        <v>1995</v>
      </c>
      <c r="AK339" s="10">
        <v>6.8</v>
      </c>
      <c r="AT339" s="4">
        <v>1995</v>
      </c>
      <c r="AU339" s="10">
        <v>186.3</v>
      </c>
      <c r="BD339" s="13">
        <v>1387</v>
      </c>
      <c r="BE339" s="14">
        <v>0.09</v>
      </c>
      <c r="BF339" s="14">
        <v>-0.13</v>
      </c>
    </row>
    <row r="340" spans="1:58" x14ac:dyDescent="0.25">
      <c r="A340" s="4">
        <v>-163</v>
      </c>
      <c r="B340">
        <v>333.59</v>
      </c>
      <c r="C340">
        <v>294.89</v>
      </c>
      <c r="D340">
        <v>372.29</v>
      </c>
      <c r="E340">
        <v>-1.2629999999999999</v>
      </c>
      <c r="G340">
        <v>-1.99</v>
      </c>
      <c r="H340">
        <v>-0.39600000000000002</v>
      </c>
      <c r="J340" s="4" t="s">
        <v>24</v>
      </c>
      <c r="K340" t="s">
        <v>25</v>
      </c>
      <c r="L340" t="s">
        <v>24</v>
      </c>
      <c r="M340" t="s">
        <v>25</v>
      </c>
      <c r="U340">
        <f t="shared" si="4"/>
        <v>1729</v>
      </c>
      <c r="V340" s="4">
        <v>164.72499999999999</v>
      </c>
      <c r="W340">
        <v>279</v>
      </c>
      <c r="X340">
        <v>0.42699999999999999</v>
      </c>
      <c r="Y340">
        <v>563.98500000000001</v>
      </c>
      <c r="Z340">
        <v>270.20400000000001</v>
      </c>
      <c r="AJ340" s="4">
        <v>1996</v>
      </c>
      <c r="AK340" s="10">
        <v>1.2</v>
      </c>
      <c r="AT340" s="4">
        <v>1996</v>
      </c>
      <c r="AU340" s="10">
        <v>13.9</v>
      </c>
      <c r="BD340" s="13">
        <v>1388</v>
      </c>
      <c r="BE340" s="14">
        <v>-0.05</v>
      </c>
      <c r="BF340" s="14">
        <v>-0.49</v>
      </c>
    </row>
    <row r="341" spans="1:58" x14ac:dyDescent="0.25">
      <c r="A341" s="4">
        <v>-162</v>
      </c>
      <c r="B341">
        <v>269.38</v>
      </c>
      <c r="C341">
        <v>230.69</v>
      </c>
      <c r="D341">
        <v>308.08</v>
      </c>
      <c r="E341">
        <v>-1.1240000000000001</v>
      </c>
      <c r="G341">
        <v>-1.851</v>
      </c>
      <c r="H341">
        <v>-0.40600000000000003</v>
      </c>
      <c r="J341" s="4" t="s">
        <v>24</v>
      </c>
      <c r="K341" t="s">
        <v>25</v>
      </c>
      <c r="L341" t="s">
        <v>24</v>
      </c>
      <c r="M341" t="s">
        <v>25</v>
      </c>
      <c r="U341">
        <f t="shared" si="4"/>
        <v>1728</v>
      </c>
      <c r="V341" s="4">
        <v>165.32400000000001</v>
      </c>
      <c r="W341">
        <v>280</v>
      </c>
      <c r="X341">
        <v>0.59899999999999998</v>
      </c>
      <c r="Y341">
        <v>633.01199999999994</v>
      </c>
      <c r="Z341">
        <v>315.65699999999998</v>
      </c>
      <c r="AJ341" s="4">
        <v>1997</v>
      </c>
      <c r="AK341" s="10">
        <v>5.9</v>
      </c>
      <c r="AT341" s="4">
        <v>1997</v>
      </c>
      <c r="AU341" s="10">
        <v>29.4</v>
      </c>
      <c r="BD341" s="13">
        <v>1389</v>
      </c>
      <c r="BE341" s="14">
        <v>-0.24</v>
      </c>
      <c r="BF341" s="14">
        <v>-0.22</v>
      </c>
    </row>
    <row r="342" spans="1:58" x14ac:dyDescent="0.25">
      <c r="A342" s="4">
        <v>-161</v>
      </c>
      <c r="B342">
        <v>266.2</v>
      </c>
      <c r="C342">
        <v>227.51</v>
      </c>
      <c r="D342">
        <v>304.89999999999998</v>
      </c>
      <c r="E342">
        <v>-1.1339999999999999</v>
      </c>
      <c r="G342">
        <v>-1.861</v>
      </c>
      <c r="H342">
        <v>-0.79300000000000004</v>
      </c>
      <c r="J342" s="4" t="s">
        <v>24</v>
      </c>
      <c r="K342" t="s">
        <v>25</v>
      </c>
      <c r="L342" t="s">
        <v>24</v>
      </c>
      <c r="M342" t="s">
        <v>25</v>
      </c>
      <c r="U342">
        <f t="shared" si="4"/>
        <v>1727</v>
      </c>
      <c r="V342" s="4">
        <v>165.52</v>
      </c>
      <c r="W342">
        <v>281</v>
      </c>
      <c r="X342">
        <v>8.7999999999999995E-2</v>
      </c>
      <c r="Y342">
        <v>427.858</v>
      </c>
      <c r="Z342">
        <v>180.56800000000001</v>
      </c>
      <c r="AJ342" s="4">
        <v>1998</v>
      </c>
      <c r="AK342" s="10">
        <v>3.8</v>
      </c>
      <c r="AT342" s="4">
        <v>1998</v>
      </c>
      <c r="AU342" s="10">
        <v>98</v>
      </c>
      <c r="BD342" s="13">
        <v>1390</v>
      </c>
      <c r="BE342" s="14">
        <v>0</v>
      </c>
      <c r="BF342" s="14">
        <v>-0.12</v>
      </c>
    </row>
    <row r="343" spans="1:58" x14ac:dyDescent="0.25">
      <c r="A343" s="4">
        <v>-160</v>
      </c>
      <c r="B343">
        <v>256.8</v>
      </c>
      <c r="C343">
        <v>218.11</v>
      </c>
      <c r="D343">
        <v>295.5</v>
      </c>
      <c r="E343">
        <v>-1.5209999999999999</v>
      </c>
      <c r="G343">
        <v>-2.2480000000000002</v>
      </c>
      <c r="H343">
        <v>0.29299999999999998</v>
      </c>
      <c r="J343" s="4" t="s">
        <v>24</v>
      </c>
      <c r="K343" t="s">
        <v>25</v>
      </c>
      <c r="L343" t="s">
        <v>24</v>
      </c>
      <c r="M343" t="s">
        <v>25</v>
      </c>
      <c r="U343">
        <f t="shared" si="4"/>
        <v>1726</v>
      </c>
      <c r="V343" s="4">
        <v>166.03100000000001</v>
      </c>
      <c r="W343">
        <v>282</v>
      </c>
      <c r="X343">
        <v>0.42199999999999999</v>
      </c>
      <c r="Y343">
        <v>562.01599999999996</v>
      </c>
      <c r="Z343">
        <v>268.90800000000002</v>
      </c>
      <c r="AJ343" s="4">
        <v>1999</v>
      </c>
      <c r="AK343" s="10">
        <v>2.8</v>
      </c>
      <c r="AT343" s="4">
        <v>1999</v>
      </c>
      <c r="AU343" s="10">
        <v>86.7</v>
      </c>
      <c r="BD343" s="13">
        <v>1391</v>
      </c>
      <c r="BE343" s="14">
        <v>-0.04</v>
      </c>
      <c r="BF343" s="14">
        <v>-0.24</v>
      </c>
    </row>
    <row r="344" spans="1:58" x14ac:dyDescent="0.25">
      <c r="A344" s="4">
        <v>-159</v>
      </c>
      <c r="B344">
        <v>252.99</v>
      </c>
      <c r="C344">
        <v>214.29</v>
      </c>
      <c r="D344">
        <v>291.68</v>
      </c>
      <c r="E344">
        <v>-0.434</v>
      </c>
      <c r="G344">
        <v>-1.161</v>
      </c>
      <c r="H344">
        <v>0.72</v>
      </c>
      <c r="J344" s="4" t="s">
        <v>24</v>
      </c>
      <c r="K344" t="s">
        <v>25</v>
      </c>
      <c r="L344" t="s">
        <v>24</v>
      </c>
      <c r="M344" t="s">
        <v>25</v>
      </c>
      <c r="U344">
        <f t="shared" si="4"/>
        <v>1725</v>
      </c>
      <c r="V344" s="4">
        <v>166.46600000000001</v>
      </c>
      <c r="W344">
        <v>283</v>
      </c>
      <c r="X344">
        <v>0.246</v>
      </c>
      <c r="Y344">
        <v>491.02</v>
      </c>
      <c r="Z344">
        <v>222.15799999999999</v>
      </c>
      <c r="AJ344" s="4">
        <v>2000</v>
      </c>
      <c r="AK344" s="10">
        <v>5.7</v>
      </c>
      <c r="AT344" s="4">
        <v>2000</v>
      </c>
      <c r="AU344" s="10">
        <v>43.2</v>
      </c>
      <c r="BD344" s="13">
        <v>1392</v>
      </c>
      <c r="BE344" s="14">
        <v>-1.1399999999999999</v>
      </c>
      <c r="BF344" s="14">
        <v>-0.9</v>
      </c>
    </row>
    <row r="345" spans="1:58" x14ac:dyDescent="0.25">
      <c r="A345" s="4">
        <v>-158</v>
      </c>
      <c r="B345">
        <v>256.23</v>
      </c>
      <c r="C345">
        <v>217.53</v>
      </c>
      <c r="D345">
        <v>294.93</v>
      </c>
      <c r="E345">
        <v>-7.0000000000000001E-3</v>
      </c>
      <c r="G345">
        <v>-0.73399999999999999</v>
      </c>
      <c r="H345">
        <v>0.68600000000000005</v>
      </c>
      <c r="J345" s="4" t="s">
        <v>24</v>
      </c>
      <c r="K345" t="s">
        <v>25</v>
      </c>
      <c r="L345" t="s">
        <v>24</v>
      </c>
      <c r="M345" t="s">
        <v>25</v>
      </c>
      <c r="U345">
        <f t="shared" si="4"/>
        <v>1724</v>
      </c>
      <c r="V345" s="4">
        <v>167.065</v>
      </c>
      <c r="W345">
        <v>284</v>
      </c>
      <c r="X345">
        <v>0.182</v>
      </c>
      <c r="Y345">
        <v>465.34500000000003</v>
      </c>
      <c r="Z345">
        <v>205.25200000000001</v>
      </c>
      <c r="BD345" s="13">
        <v>1393</v>
      </c>
      <c r="BE345" s="14">
        <v>0.38</v>
      </c>
      <c r="BF345" s="14">
        <v>0.18</v>
      </c>
    </row>
    <row r="346" spans="1:58" x14ac:dyDescent="0.25">
      <c r="A346" s="4">
        <v>-157</v>
      </c>
      <c r="B346">
        <v>324.31</v>
      </c>
      <c r="C346">
        <v>285.61</v>
      </c>
      <c r="D346">
        <v>363.01</v>
      </c>
      <c r="E346">
        <v>-4.2000000000000003E-2</v>
      </c>
      <c r="G346">
        <v>-0.76900000000000002</v>
      </c>
      <c r="H346">
        <v>1.792</v>
      </c>
      <c r="J346" s="4" t="s">
        <v>24</v>
      </c>
      <c r="K346" t="s">
        <v>25</v>
      </c>
      <c r="L346" t="s">
        <v>24</v>
      </c>
      <c r="M346" t="s">
        <v>25</v>
      </c>
      <c r="U346">
        <f t="shared" si="4"/>
        <v>1723</v>
      </c>
      <c r="V346" s="4">
        <v>167.41900000000001</v>
      </c>
      <c r="W346">
        <v>285</v>
      </c>
      <c r="X346">
        <v>0.17899999999999999</v>
      </c>
      <c r="Y346">
        <v>464.26</v>
      </c>
      <c r="Z346">
        <v>204.53800000000001</v>
      </c>
      <c r="BD346" s="13">
        <v>1394</v>
      </c>
      <c r="BE346" s="14">
        <v>-0.26</v>
      </c>
      <c r="BF346" s="14">
        <v>-0.05</v>
      </c>
    </row>
    <row r="347" spans="1:58" x14ac:dyDescent="0.25">
      <c r="A347" s="4">
        <v>-156</v>
      </c>
      <c r="B347">
        <v>289.23</v>
      </c>
      <c r="C347">
        <v>250.53</v>
      </c>
      <c r="D347">
        <v>327.92</v>
      </c>
      <c r="E347">
        <v>1.0649999999999999</v>
      </c>
      <c r="G347">
        <v>0.33800000000000002</v>
      </c>
      <c r="H347">
        <v>1.246</v>
      </c>
      <c r="J347" s="4" t="s">
        <v>24</v>
      </c>
      <c r="K347" t="s">
        <v>25</v>
      </c>
      <c r="L347" t="s">
        <v>24</v>
      </c>
      <c r="M347" t="s">
        <v>25</v>
      </c>
      <c r="U347">
        <f t="shared" si="4"/>
        <v>1722</v>
      </c>
      <c r="V347" s="4">
        <v>167.86699999999999</v>
      </c>
      <c r="W347">
        <v>286</v>
      </c>
      <c r="X347">
        <v>0.26900000000000002</v>
      </c>
      <c r="Y347">
        <v>500.42200000000003</v>
      </c>
      <c r="Z347">
        <v>228.34899999999999</v>
      </c>
      <c r="BD347" s="13">
        <v>1395</v>
      </c>
      <c r="BE347" s="14">
        <v>-0.25</v>
      </c>
      <c r="BF347" s="14">
        <v>-0.03</v>
      </c>
    </row>
    <row r="348" spans="1:58" x14ac:dyDescent="0.25">
      <c r="A348" s="4">
        <v>-155</v>
      </c>
      <c r="B348">
        <v>245.75</v>
      </c>
      <c r="C348">
        <v>207.05</v>
      </c>
      <c r="D348">
        <v>284.45</v>
      </c>
      <c r="E348">
        <v>0.51900000000000002</v>
      </c>
      <c r="G348">
        <v>-0.20799999999999999</v>
      </c>
      <c r="H348">
        <v>0.879</v>
      </c>
      <c r="J348" s="4" t="s">
        <v>24</v>
      </c>
      <c r="K348" t="s">
        <v>25</v>
      </c>
      <c r="L348" t="s">
        <v>24</v>
      </c>
      <c r="M348" t="s">
        <v>25</v>
      </c>
      <c r="U348">
        <f t="shared" si="4"/>
        <v>1721</v>
      </c>
      <c r="V348" s="4">
        <v>168.27699999999999</v>
      </c>
      <c r="W348">
        <v>287</v>
      </c>
      <c r="X348">
        <v>0.41</v>
      </c>
      <c r="Y348">
        <v>557.154</v>
      </c>
      <c r="Z348">
        <v>265.70699999999999</v>
      </c>
      <c r="BD348" s="13">
        <v>1396</v>
      </c>
      <c r="BE348" s="14">
        <v>-0.45</v>
      </c>
      <c r="BF348" s="14">
        <v>-0.2</v>
      </c>
    </row>
    <row r="349" spans="1:58" x14ac:dyDescent="0.25">
      <c r="A349" s="4">
        <v>-154</v>
      </c>
      <c r="B349">
        <v>180.6</v>
      </c>
      <c r="C349">
        <v>141.9</v>
      </c>
      <c r="D349">
        <v>219.3</v>
      </c>
      <c r="E349">
        <v>0.152</v>
      </c>
      <c r="G349">
        <v>-0.57599999999999996</v>
      </c>
      <c r="H349">
        <v>0.442</v>
      </c>
      <c r="J349" s="4" t="s">
        <v>24</v>
      </c>
      <c r="K349" t="s">
        <v>25</v>
      </c>
      <c r="L349" t="s">
        <v>24</v>
      </c>
      <c r="M349" t="s">
        <v>25</v>
      </c>
      <c r="U349">
        <f t="shared" si="4"/>
        <v>1720</v>
      </c>
      <c r="V349" s="4">
        <v>168.53200000000001</v>
      </c>
      <c r="W349">
        <v>288</v>
      </c>
      <c r="X349">
        <v>0.255</v>
      </c>
      <c r="Y349">
        <v>494.87700000000001</v>
      </c>
      <c r="Z349">
        <v>224.69800000000001</v>
      </c>
      <c r="BD349" s="13">
        <v>1397</v>
      </c>
      <c r="BE349" s="14">
        <v>-0.2</v>
      </c>
      <c r="BF349" s="14">
        <v>-0.33</v>
      </c>
    </row>
    <row r="350" spans="1:58" x14ac:dyDescent="0.25">
      <c r="A350" s="4">
        <v>-153</v>
      </c>
      <c r="B350">
        <v>227.72</v>
      </c>
      <c r="C350">
        <v>189.03</v>
      </c>
      <c r="D350">
        <v>266.42</v>
      </c>
      <c r="E350">
        <v>-0.28499999999999998</v>
      </c>
      <c r="G350">
        <v>-1.012</v>
      </c>
      <c r="H350">
        <v>0.53700000000000003</v>
      </c>
      <c r="J350" s="4" t="s">
        <v>24</v>
      </c>
      <c r="K350" t="s">
        <v>25</v>
      </c>
      <c r="L350" t="s">
        <v>24</v>
      </c>
      <c r="M350" t="s">
        <v>25</v>
      </c>
      <c r="U350">
        <f t="shared" si="4"/>
        <v>1719</v>
      </c>
      <c r="V350" s="4">
        <v>168.73500000000001</v>
      </c>
      <c r="W350">
        <v>289</v>
      </c>
      <c r="X350">
        <v>0.219</v>
      </c>
      <c r="Y350">
        <v>480.25200000000001</v>
      </c>
      <c r="Z350">
        <v>215.06800000000001</v>
      </c>
      <c r="BD350" s="13">
        <v>1398</v>
      </c>
      <c r="BE350" s="14">
        <v>-0.26</v>
      </c>
      <c r="BF350" s="14">
        <v>-0.18</v>
      </c>
    </row>
    <row r="351" spans="1:58" x14ac:dyDescent="0.25">
      <c r="A351" s="4">
        <v>-152</v>
      </c>
      <c r="B351">
        <v>284.20999999999998</v>
      </c>
      <c r="C351">
        <v>245.51</v>
      </c>
      <c r="D351">
        <v>322.89999999999998</v>
      </c>
      <c r="E351">
        <v>-0.191</v>
      </c>
      <c r="G351">
        <v>-0.91800000000000004</v>
      </c>
      <c r="H351">
        <v>0.81</v>
      </c>
      <c r="J351" s="4" t="s">
        <v>24</v>
      </c>
      <c r="K351" t="s">
        <v>25</v>
      </c>
      <c r="L351" t="s">
        <v>24</v>
      </c>
      <c r="M351" t="s">
        <v>25</v>
      </c>
      <c r="U351">
        <f t="shared" si="4"/>
        <v>1718</v>
      </c>
      <c r="V351" s="4">
        <v>169.374</v>
      </c>
      <c r="W351">
        <v>290</v>
      </c>
      <c r="X351">
        <v>0.42</v>
      </c>
      <c r="Y351">
        <v>561.21199999999999</v>
      </c>
      <c r="Z351">
        <v>268.37900000000002</v>
      </c>
      <c r="BD351" s="13">
        <v>1399</v>
      </c>
      <c r="BE351" s="14">
        <v>-0.79</v>
      </c>
      <c r="BF351" s="14">
        <v>-0.91</v>
      </c>
    </row>
    <row r="352" spans="1:58" x14ac:dyDescent="0.25">
      <c r="A352" s="4">
        <v>-151</v>
      </c>
      <c r="B352">
        <v>266.60000000000002</v>
      </c>
      <c r="C352">
        <v>227.9</v>
      </c>
      <c r="D352">
        <v>305.29000000000002</v>
      </c>
      <c r="E352">
        <v>8.2000000000000003E-2</v>
      </c>
      <c r="G352">
        <v>-0.64500000000000002</v>
      </c>
      <c r="H352">
        <v>1.8620000000000001</v>
      </c>
      <c r="J352" s="4" t="s">
        <v>24</v>
      </c>
      <c r="K352" t="s">
        <v>25</v>
      </c>
      <c r="L352" t="s">
        <v>24</v>
      </c>
      <c r="M352" t="s">
        <v>25</v>
      </c>
      <c r="U352">
        <f t="shared" si="4"/>
        <v>1717</v>
      </c>
      <c r="V352" s="4">
        <v>169.83600000000001</v>
      </c>
      <c r="W352">
        <v>291</v>
      </c>
      <c r="X352">
        <v>0.378</v>
      </c>
      <c r="Y352">
        <v>544.25699999999995</v>
      </c>
      <c r="Z352">
        <v>257.214</v>
      </c>
      <c r="BD352" s="13">
        <v>1400</v>
      </c>
      <c r="BE352" s="14">
        <v>0.06</v>
      </c>
      <c r="BF352" s="14">
        <v>0.25</v>
      </c>
    </row>
    <row r="353" spans="1:58" x14ac:dyDescent="0.25">
      <c r="A353" s="4">
        <v>-150</v>
      </c>
      <c r="B353">
        <v>229.09</v>
      </c>
      <c r="C353">
        <v>190.39</v>
      </c>
      <c r="D353">
        <v>267.79000000000002</v>
      </c>
      <c r="E353">
        <v>1.1339999999999999</v>
      </c>
      <c r="G353">
        <v>0.40699999999999997</v>
      </c>
      <c r="H353">
        <v>0.67600000000000005</v>
      </c>
      <c r="J353" s="4" t="s">
        <v>24</v>
      </c>
      <c r="K353" t="s">
        <v>25</v>
      </c>
      <c r="L353" t="s">
        <v>24</v>
      </c>
      <c r="M353" t="s">
        <v>25</v>
      </c>
      <c r="U353">
        <f t="shared" si="4"/>
        <v>1716</v>
      </c>
      <c r="V353" s="4">
        <v>170.64699999999999</v>
      </c>
      <c r="W353">
        <v>292</v>
      </c>
      <c r="X353">
        <v>0.434</v>
      </c>
      <c r="Y353">
        <v>566.51599999999996</v>
      </c>
      <c r="Z353">
        <v>271.87099999999998</v>
      </c>
      <c r="BD353" s="13">
        <v>1401</v>
      </c>
      <c r="BE353" s="14">
        <v>0.02</v>
      </c>
      <c r="BF353" s="14">
        <v>-0.08</v>
      </c>
    </row>
    <row r="354" spans="1:58" x14ac:dyDescent="0.25">
      <c r="A354" s="4">
        <v>-149</v>
      </c>
      <c r="B354">
        <v>208.8</v>
      </c>
      <c r="C354">
        <v>170.1</v>
      </c>
      <c r="D354">
        <v>247.5</v>
      </c>
      <c r="E354">
        <v>-5.1999999999999998E-2</v>
      </c>
      <c r="G354">
        <v>-0.77900000000000003</v>
      </c>
      <c r="H354">
        <v>0.437</v>
      </c>
      <c r="J354" s="4" t="s">
        <v>24</v>
      </c>
      <c r="K354" t="s">
        <v>25</v>
      </c>
      <c r="L354" t="s">
        <v>24</v>
      </c>
      <c r="M354" t="s">
        <v>25</v>
      </c>
      <c r="U354">
        <f t="shared" si="4"/>
        <v>1715</v>
      </c>
      <c r="V354" s="4">
        <v>171.03</v>
      </c>
      <c r="W354">
        <v>293</v>
      </c>
      <c r="X354">
        <v>0.35899999999999999</v>
      </c>
      <c r="Y354">
        <v>536.54200000000003</v>
      </c>
      <c r="Z354">
        <v>252.13399999999999</v>
      </c>
      <c r="BD354" s="13">
        <v>1402</v>
      </c>
      <c r="BE354" s="14">
        <v>0.22</v>
      </c>
      <c r="BF354" s="14">
        <v>0.13</v>
      </c>
    </row>
    <row r="355" spans="1:58" x14ac:dyDescent="0.25">
      <c r="A355" s="4">
        <v>-148</v>
      </c>
      <c r="B355">
        <v>292.77999999999997</v>
      </c>
      <c r="C355">
        <v>254.08</v>
      </c>
      <c r="D355">
        <v>331.48</v>
      </c>
      <c r="E355">
        <v>-0.28999999999999998</v>
      </c>
      <c r="G355">
        <v>-1.0169999999999999</v>
      </c>
      <c r="H355">
        <v>2.6560000000000001</v>
      </c>
      <c r="J355" s="4">
        <v>1649</v>
      </c>
      <c r="K355">
        <v>16.899999999999999</v>
      </c>
      <c r="L355" t="s">
        <v>24</v>
      </c>
      <c r="M355" t="s">
        <v>25</v>
      </c>
      <c r="U355">
        <f t="shared" si="4"/>
        <v>1714</v>
      </c>
      <c r="V355" s="4">
        <v>171.72300000000001</v>
      </c>
      <c r="W355">
        <v>294</v>
      </c>
      <c r="X355">
        <v>0.437</v>
      </c>
      <c r="Y355">
        <v>567.80200000000002</v>
      </c>
      <c r="Z355">
        <v>272.71800000000002</v>
      </c>
      <c r="BD355" s="13">
        <v>1403</v>
      </c>
      <c r="BE355" s="14">
        <v>0.71</v>
      </c>
      <c r="BF355" s="14">
        <v>0.47</v>
      </c>
    </row>
    <row r="356" spans="1:58" x14ac:dyDescent="0.25">
      <c r="A356" s="4">
        <v>-147</v>
      </c>
      <c r="B356">
        <v>300.60000000000002</v>
      </c>
      <c r="C356">
        <v>261.89999999999998</v>
      </c>
      <c r="D356">
        <v>339.3</v>
      </c>
      <c r="E356">
        <v>1.9279999999999999</v>
      </c>
      <c r="G356">
        <v>1.2010000000000001</v>
      </c>
      <c r="H356">
        <v>1.48</v>
      </c>
      <c r="J356" s="4">
        <v>1648</v>
      </c>
      <c r="K356">
        <v>15</v>
      </c>
      <c r="L356" t="s">
        <v>24</v>
      </c>
      <c r="M356" t="s">
        <v>25</v>
      </c>
      <c r="U356">
        <f t="shared" si="4"/>
        <v>1713</v>
      </c>
      <c r="V356" s="4">
        <v>172.386</v>
      </c>
      <c r="W356">
        <v>295</v>
      </c>
      <c r="X356">
        <v>0.23599999999999999</v>
      </c>
      <c r="Y356">
        <v>487.04199999999997</v>
      </c>
      <c r="Z356">
        <v>219.53899999999999</v>
      </c>
      <c r="BD356" s="13">
        <v>1404</v>
      </c>
      <c r="BE356" s="14">
        <v>-0.19</v>
      </c>
      <c r="BF356" s="14">
        <v>-0.37</v>
      </c>
    </row>
    <row r="357" spans="1:58" x14ac:dyDescent="0.25">
      <c r="A357" s="4">
        <v>-146</v>
      </c>
      <c r="B357">
        <v>284.2</v>
      </c>
      <c r="C357">
        <v>245.5</v>
      </c>
      <c r="D357">
        <v>322.89999999999998</v>
      </c>
      <c r="E357">
        <v>0.752</v>
      </c>
      <c r="G357">
        <v>2.5000000000000001E-2</v>
      </c>
      <c r="H357">
        <v>0.34300000000000003</v>
      </c>
      <c r="J357" s="4">
        <v>1647</v>
      </c>
      <c r="K357">
        <v>16.899999999999999</v>
      </c>
      <c r="L357" t="s">
        <v>24</v>
      </c>
      <c r="M357" t="s">
        <v>25</v>
      </c>
      <c r="U357">
        <f t="shared" si="4"/>
        <v>1712</v>
      </c>
      <c r="V357" s="4">
        <v>173.01</v>
      </c>
      <c r="W357">
        <v>296</v>
      </c>
      <c r="X357">
        <v>0.51600000000000001</v>
      </c>
      <c r="Y357">
        <v>599.50300000000004</v>
      </c>
      <c r="Z357">
        <v>293.59199999999998</v>
      </c>
      <c r="BD357" s="13">
        <v>1405</v>
      </c>
      <c r="BE357" s="14">
        <v>0.34</v>
      </c>
      <c r="BF357" s="14">
        <v>0.23</v>
      </c>
    </row>
    <row r="358" spans="1:58" x14ac:dyDescent="0.25">
      <c r="A358" s="4">
        <v>-145</v>
      </c>
      <c r="B358">
        <v>214.48</v>
      </c>
      <c r="C358">
        <v>175.78</v>
      </c>
      <c r="D358">
        <v>253.18</v>
      </c>
      <c r="E358">
        <v>-0.38400000000000001</v>
      </c>
      <c r="G358">
        <v>-1.1120000000000001</v>
      </c>
      <c r="H358">
        <v>2.125</v>
      </c>
      <c r="J358" s="4">
        <v>1646</v>
      </c>
      <c r="K358">
        <v>11.3</v>
      </c>
      <c r="L358" t="s">
        <v>24</v>
      </c>
      <c r="M358" t="s">
        <v>25</v>
      </c>
      <c r="U358">
        <f t="shared" si="4"/>
        <v>1711</v>
      </c>
      <c r="V358" s="4">
        <v>173.85300000000001</v>
      </c>
      <c r="W358">
        <v>297</v>
      </c>
      <c r="X358">
        <v>0.32800000000000001</v>
      </c>
      <c r="Y358">
        <v>524.08699999999999</v>
      </c>
      <c r="Z358">
        <v>243.93299999999999</v>
      </c>
      <c r="BD358" s="13">
        <v>1406</v>
      </c>
      <c r="BE358" s="14">
        <v>-0.75</v>
      </c>
      <c r="BF358" s="14">
        <v>-0.86</v>
      </c>
    </row>
    <row r="359" spans="1:58" x14ac:dyDescent="0.25">
      <c r="A359" s="4">
        <v>-144</v>
      </c>
      <c r="B359">
        <v>179.86</v>
      </c>
      <c r="C359">
        <v>141.16999999999999</v>
      </c>
      <c r="D359">
        <v>218.56</v>
      </c>
      <c r="E359">
        <v>1.397</v>
      </c>
      <c r="G359">
        <v>0.67</v>
      </c>
      <c r="H359">
        <v>1.544</v>
      </c>
      <c r="J359" s="4">
        <v>1645</v>
      </c>
      <c r="K359">
        <v>20.6</v>
      </c>
      <c r="L359" t="s">
        <v>24</v>
      </c>
      <c r="M359" t="s">
        <v>25</v>
      </c>
      <c r="U359">
        <f t="shared" si="4"/>
        <v>1710</v>
      </c>
      <c r="V359" s="4">
        <v>174.04499999999999</v>
      </c>
      <c r="W359">
        <v>298</v>
      </c>
      <c r="X359">
        <v>0.192</v>
      </c>
      <c r="Y359">
        <v>469.28300000000002</v>
      </c>
      <c r="Z359">
        <v>207.845</v>
      </c>
      <c r="BD359" s="13">
        <v>1407</v>
      </c>
      <c r="BE359" s="14">
        <v>-0.53</v>
      </c>
      <c r="BF359" s="14">
        <v>-0.54</v>
      </c>
    </row>
    <row r="360" spans="1:58" x14ac:dyDescent="0.25">
      <c r="A360" s="4">
        <v>-143</v>
      </c>
      <c r="B360">
        <v>162.82</v>
      </c>
      <c r="C360">
        <v>124.13</v>
      </c>
      <c r="D360">
        <v>201.52</v>
      </c>
      <c r="E360">
        <v>0.81699999999999995</v>
      </c>
      <c r="G360">
        <v>8.8999999999999996E-2</v>
      </c>
      <c r="H360">
        <v>1.0029999999999999</v>
      </c>
      <c r="J360" s="4">
        <v>1644</v>
      </c>
      <c r="K360">
        <v>24.4</v>
      </c>
      <c r="L360" t="s">
        <v>24</v>
      </c>
      <c r="M360" t="s">
        <v>25</v>
      </c>
      <c r="U360">
        <f t="shared" si="4"/>
        <v>1709</v>
      </c>
      <c r="V360" s="4">
        <v>174.24100000000001</v>
      </c>
      <c r="W360">
        <v>299</v>
      </c>
      <c r="X360">
        <v>0.19600000000000001</v>
      </c>
      <c r="Y360">
        <v>471.25200000000001</v>
      </c>
      <c r="Z360">
        <v>209.142</v>
      </c>
      <c r="BD360" s="13">
        <v>1408</v>
      </c>
      <c r="BE360" s="14">
        <v>-0.63</v>
      </c>
      <c r="BF360" s="14">
        <v>-1.03</v>
      </c>
    </row>
    <row r="361" spans="1:58" x14ac:dyDescent="0.25">
      <c r="A361" s="4">
        <v>-142</v>
      </c>
      <c r="B361">
        <v>182.2</v>
      </c>
      <c r="C361">
        <v>143.5</v>
      </c>
      <c r="D361">
        <v>220.89</v>
      </c>
      <c r="E361">
        <v>0.27600000000000002</v>
      </c>
      <c r="G361">
        <v>-0.45200000000000001</v>
      </c>
      <c r="H361">
        <v>7.4999999999999997E-2</v>
      </c>
      <c r="J361" s="4">
        <v>1643</v>
      </c>
      <c r="K361">
        <v>24.4</v>
      </c>
      <c r="L361" t="s">
        <v>24</v>
      </c>
      <c r="M361" t="s">
        <v>25</v>
      </c>
      <c r="U361">
        <f t="shared" si="4"/>
        <v>1708</v>
      </c>
      <c r="V361" s="4">
        <v>174.71700000000001</v>
      </c>
      <c r="W361">
        <v>300</v>
      </c>
      <c r="X361">
        <v>0.47599999999999998</v>
      </c>
      <c r="Y361">
        <v>583.71299999999997</v>
      </c>
      <c r="Z361">
        <v>283.19499999999999</v>
      </c>
      <c r="BD361" s="13">
        <v>1409</v>
      </c>
      <c r="BE361" s="14">
        <v>0.03</v>
      </c>
      <c r="BF361" s="14">
        <v>-0.18</v>
      </c>
    </row>
    <row r="362" spans="1:58" x14ac:dyDescent="0.25">
      <c r="A362" s="4">
        <v>-141</v>
      </c>
      <c r="B362">
        <v>185.53</v>
      </c>
      <c r="C362">
        <v>146.83000000000001</v>
      </c>
      <c r="D362">
        <v>224.23</v>
      </c>
      <c r="E362">
        <v>-0.65200000000000002</v>
      </c>
      <c r="G362">
        <v>-1.38</v>
      </c>
      <c r="H362">
        <v>0.23400000000000001</v>
      </c>
      <c r="J362" s="4">
        <v>1642</v>
      </c>
      <c r="K362">
        <v>22.5</v>
      </c>
      <c r="L362" t="s">
        <v>24</v>
      </c>
      <c r="M362" t="s">
        <v>25</v>
      </c>
      <c r="U362">
        <f t="shared" si="4"/>
        <v>1707</v>
      </c>
      <c r="V362" s="4">
        <v>175.21100000000001</v>
      </c>
      <c r="W362">
        <v>301</v>
      </c>
      <c r="X362">
        <v>0.33300000000000002</v>
      </c>
      <c r="Y362">
        <v>526.05600000000004</v>
      </c>
      <c r="Z362">
        <v>245.22900000000001</v>
      </c>
      <c r="BD362" s="13">
        <v>1410</v>
      </c>
      <c r="BE362" s="14">
        <v>-0.59</v>
      </c>
      <c r="BF362" s="14">
        <v>-0.53</v>
      </c>
    </row>
    <row r="363" spans="1:58" x14ac:dyDescent="0.25">
      <c r="A363" s="4">
        <v>-140</v>
      </c>
      <c r="B363">
        <v>241.41</v>
      </c>
      <c r="C363">
        <v>202.71</v>
      </c>
      <c r="D363">
        <v>280.11</v>
      </c>
      <c r="E363">
        <v>-0.49299999999999999</v>
      </c>
      <c r="G363">
        <v>-1.2210000000000001</v>
      </c>
      <c r="H363">
        <v>-1.429</v>
      </c>
      <c r="J363" s="4">
        <v>1641</v>
      </c>
      <c r="K363">
        <v>30</v>
      </c>
      <c r="L363" t="s">
        <v>24</v>
      </c>
      <c r="M363" t="s">
        <v>25</v>
      </c>
      <c r="U363">
        <f t="shared" si="4"/>
        <v>1706</v>
      </c>
      <c r="V363" s="4">
        <v>176.57499999999999</v>
      </c>
      <c r="W363">
        <v>302</v>
      </c>
      <c r="X363">
        <v>0.32900000000000001</v>
      </c>
      <c r="Y363">
        <v>524.529</v>
      </c>
      <c r="Z363">
        <v>244.22399999999999</v>
      </c>
      <c r="BD363" s="13">
        <v>1411</v>
      </c>
      <c r="BE363" s="14">
        <v>-0.5</v>
      </c>
      <c r="BF363" s="14">
        <v>-0.42</v>
      </c>
    </row>
    <row r="364" spans="1:58" x14ac:dyDescent="0.25">
      <c r="A364" s="4">
        <v>-139</v>
      </c>
      <c r="B364">
        <v>245.47</v>
      </c>
      <c r="C364">
        <v>206.78</v>
      </c>
      <c r="D364">
        <v>284.17</v>
      </c>
      <c r="E364">
        <v>-2.1560000000000001</v>
      </c>
      <c r="G364">
        <v>-2.883</v>
      </c>
      <c r="H364">
        <v>0.51700000000000002</v>
      </c>
      <c r="J364" s="4">
        <v>1640</v>
      </c>
      <c r="K364">
        <v>30</v>
      </c>
      <c r="L364" t="s">
        <v>24</v>
      </c>
      <c r="M364" t="s">
        <v>25</v>
      </c>
      <c r="U364">
        <f t="shared" si="4"/>
        <v>1705</v>
      </c>
      <c r="V364" s="4">
        <v>177.50299999999999</v>
      </c>
      <c r="W364">
        <v>303</v>
      </c>
      <c r="X364">
        <v>0.59899999999999998</v>
      </c>
      <c r="Y364">
        <v>633.01199999999994</v>
      </c>
      <c r="Z364">
        <v>315.65699999999998</v>
      </c>
      <c r="BD364" s="13">
        <v>1412</v>
      </c>
      <c r="BE364" s="14">
        <v>-0.24</v>
      </c>
      <c r="BF364" s="14">
        <v>-0.35</v>
      </c>
    </row>
    <row r="365" spans="1:58" x14ac:dyDescent="0.25">
      <c r="A365" s="4">
        <v>-138</v>
      </c>
      <c r="B365">
        <v>234.03</v>
      </c>
      <c r="C365">
        <v>195.33</v>
      </c>
      <c r="D365">
        <v>272.73</v>
      </c>
      <c r="E365">
        <v>-0.21099999999999999</v>
      </c>
      <c r="G365">
        <v>-0.93799999999999994</v>
      </c>
      <c r="H365">
        <v>-0.22800000000000001</v>
      </c>
      <c r="J365" s="4">
        <v>1639</v>
      </c>
      <c r="K365">
        <v>33.799999999999997</v>
      </c>
      <c r="L365" t="s">
        <v>24</v>
      </c>
      <c r="M365" t="s">
        <v>25</v>
      </c>
      <c r="U365">
        <f t="shared" si="4"/>
        <v>1704</v>
      </c>
      <c r="V365" s="4">
        <v>178.279</v>
      </c>
      <c r="W365">
        <v>304</v>
      </c>
      <c r="X365">
        <v>0.32400000000000001</v>
      </c>
      <c r="Y365">
        <v>522.6</v>
      </c>
      <c r="Z365">
        <v>242.95400000000001</v>
      </c>
      <c r="BD365" s="13">
        <v>1413</v>
      </c>
      <c r="BE365" s="14">
        <v>0.72</v>
      </c>
      <c r="BF365" s="14">
        <v>0.25</v>
      </c>
    </row>
    <row r="366" spans="1:58" x14ac:dyDescent="0.25">
      <c r="A366" s="4">
        <v>-137</v>
      </c>
      <c r="B366">
        <v>191.81</v>
      </c>
      <c r="C366">
        <v>153.11000000000001</v>
      </c>
      <c r="D366">
        <v>230.51</v>
      </c>
      <c r="E366">
        <v>-0.95499999999999996</v>
      </c>
      <c r="G366">
        <v>-1.6819999999999999</v>
      </c>
      <c r="H366">
        <v>-1.071</v>
      </c>
      <c r="J366" s="4">
        <v>1638</v>
      </c>
      <c r="K366">
        <v>46.9</v>
      </c>
      <c r="L366" t="s">
        <v>24</v>
      </c>
      <c r="M366" t="s">
        <v>25</v>
      </c>
      <c r="U366">
        <f t="shared" si="4"/>
        <v>1703</v>
      </c>
      <c r="V366" s="4">
        <v>178.86500000000001</v>
      </c>
      <c r="W366">
        <v>305</v>
      </c>
      <c r="X366">
        <v>0.39800000000000002</v>
      </c>
      <c r="Y366">
        <v>552.25199999999995</v>
      </c>
      <c r="Z366">
        <v>262.47899999999998</v>
      </c>
      <c r="BD366" s="13">
        <v>1414</v>
      </c>
      <c r="BE366" s="14">
        <v>0</v>
      </c>
      <c r="BF366" s="14">
        <v>0.14000000000000001</v>
      </c>
    </row>
    <row r="367" spans="1:58" x14ac:dyDescent="0.25">
      <c r="A367" s="4">
        <v>-136</v>
      </c>
      <c r="B367">
        <v>181.88</v>
      </c>
      <c r="C367">
        <v>143.19</v>
      </c>
      <c r="D367">
        <v>220.58</v>
      </c>
      <c r="E367">
        <v>-1.7989999999999999</v>
      </c>
      <c r="G367">
        <v>-2.5259999999999998</v>
      </c>
      <c r="H367">
        <v>-0.61</v>
      </c>
      <c r="J367" s="4">
        <v>1637</v>
      </c>
      <c r="K367">
        <v>41.3</v>
      </c>
      <c r="L367" t="s">
        <v>24</v>
      </c>
      <c r="M367" t="s">
        <v>25</v>
      </c>
      <c r="U367">
        <f t="shared" si="4"/>
        <v>1702</v>
      </c>
      <c r="V367" s="4">
        <v>179.50399999999999</v>
      </c>
      <c r="W367">
        <v>306</v>
      </c>
      <c r="X367">
        <v>0.151</v>
      </c>
      <c r="Y367">
        <v>453.01</v>
      </c>
      <c r="Z367">
        <v>197.13</v>
      </c>
      <c r="BD367" s="13">
        <v>1415</v>
      </c>
      <c r="BE367" s="14">
        <v>-0.06</v>
      </c>
      <c r="BF367" s="14">
        <v>-0.2</v>
      </c>
    </row>
    <row r="368" spans="1:58" x14ac:dyDescent="0.25">
      <c r="A368" s="4">
        <v>-135</v>
      </c>
      <c r="B368">
        <v>229.15</v>
      </c>
      <c r="C368">
        <v>190.45</v>
      </c>
      <c r="D368">
        <v>267.83999999999997</v>
      </c>
      <c r="E368">
        <v>-1.337</v>
      </c>
      <c r="G368">
        <v>-2.0640000000000001</v>
      </c>
      <c r="H368">
        <v>-0.73399999999999999</v>
      </c>
      <c r="J368" s="4">
        <v>1636</v>
      </c>
      <c r="K368">
        <v>39.4</v>
      </c>
      <c r="L368" t="s">
        <v>24</v>
      </c>
      <c r="M368" t="s">
        <v>25</v>
      </c>
      <c r="U368">
        <f t="shared" si="4"/>
        <v>1701</v>
      </c>
      <c r="V368" s="4">
        <v>179.893</v>
      </c>
      <c r="W368">
        <v>307</v>
      </c>
      <c r="X368">
        <v>0.23799999999999999</v>
      </c>
      <c r="Y368">
        <v>487.92599999999999</v>
      </c>
      <c r="Z368">
        <v>220.12100000000001</v>
      </c>
      <c r="BD368" s="13">
        <v>1416</v>
      </c>
      <c r="BE368" s="14">
        <v>-0.74</v>
      </c>
      <c r="BF368" s="14">
        <v>-0.89</v>
      </c>
    </row>
    <row r="369" spans="1:58" x14ac:dyDescent="0.25">
      <c r="A369" s="4">
        <v>-134</v>
      </c>
      <c r="B369">
        <v>190.13</v>
      </c>
      <c r="C369">
        <v>151.43</v>
      </c>
      <c r="D369">
        <v>228.83</v>
      </c>
      <c r="E369">
        <v>-1.4610000000000001</v>
      </c>
      <c r="G369">
        <v>-2.1880000000000002</v>
      </c>
      <c r="H369">
        <v>-0.55000000000000004</v>
      </c>
      <c r="J369" s="4">
        <v>1635</v>
      </c>
      <c r="K369">
        <v>37.5</v>
      </c>
      <c r="L369" t="s">
        <v>24</v>
      </c>
      <c r="M369" t="s">
        <v>25</v>
      </c>
      <c r="U369">
        <f t="shared" si="4"/>
        <v>1700</v>
      </c>
      <c r="V369" s="4">
        <v>180.16499999999999</v>
      </c>
      <c r="W369">
        <v>308</v>
      </c>
      <c r="X369">
        <v>0.20499999999999999</v>
      </c>
      <c r="Y369">
        <v>474.74700000000001</v>
      </c>
      <c r="Z369">
        <v>211.44300000000001</v>
      </c>
      <c r="BD369" s="13">
        <v>1417</v>
      </c>
      <c r="BE369" s="14">
        <v>-0.21</v>
      </c>
      <c r="BF369" s="14">
        <v>-0.35</v>
      </c>
    </row>
    <row r="370" spans="1:58" x14ac:dyDescent="0.25">
      <c r="A370" s="4">
        <v>-133</v>
      </c>
      <c r="B370">
        <v>231.49</v>
      </c>
      <c r="C370">
        <v>192.8</v>
      </c>
      <c r="D370">
        <v>270.19</v>
      </c>
      <c r="E370">
        <v>-1.278</v>
      </c>
      <c r="G370">
        <v>-2.0049999999999999</v>
      </c>
      <c r="H370">
        <v>-0.27200000000000002</v>
      </c>
      <c r="J370" s="4">
        <v>1634</v>
      </c>
      <c r="K370">
        <v>26.3</v>
      </c>
      <c r="L370" t="s">
        <v>24</v>
      </c>
      <c r="M370" t="s">
        <v>25</v>
      </c>
      <c r="U370">
        <f t="shared" si="4"/>
        <v>1699</v>
      </c>
      <c r="V370" s="4">
        <v>180.70099999999999</v>
      </c>
      <c r="W370">
        <v>309</v>
      </c>
      <c r="X370">
        <v>0.33100000000000002</v>
      </c>
      <c r="Y370">
        <v>525.21199999999999</v>
      </c>
      <c r="Z370">
        <v>244.673</v>
      </c>
      <c r="BD370" s="13">
        <v>1418</v>
      </c>
      <c r="BE370" s="14">
        <v>0.16</v>
      </c>
      <c r="BF370" s="14">
        <v>-0.04</v>
      </c>
    </row>
    <row r="371" spans="1:58" x14ac:dyDescent="0.25">
      <c r="A371" s="4">
        <v>-132</v>
      </c>
      <c r="B371">
        <v>270.25</v>
      </c>
      <c r="C371">
        <v>231.55</v>
      </c>
      <c r="D371">
        <v>308.95</v>
      </c>
      <c r="E371">
        <v>-1</v>
      </c>
      <c r="G371">
        <v>-1.7270000000000001</v>
      </c>
      <c r="H371">
        <v>-0.68400000000000005</v>
      </c>
      <c r="J371" s="4">
        <v>1633</v>
      </c>
      <c r="K371">
        <v>24.4</v>
      </c>
      <c r="L371" t="s">
        <v>24</v>
      </c>
      <c r="M371" t="s">
        <v>25</v>
      </c>
      <c r="U371">
        <f t="shared" si="4"/>
        <v>1698</v>
      </c>
      <c r="V371" s="4">
        <v>180.929</v>
      </c>
      <c r="W371">
        <v>310</v>
      </c>
      <c r="X371">
        <v>0.20200000000000001</v>
      </c>
      <c r="Y371">
        <v>473.62200000000001</v>
      </c>
      <c r="Z371">
        <v>210.703</v>
      </c>
      <c r="BD371" s="13">
        <v>1419</v>
      </c>
      <c r="BE371" s="14">
        <v>-0.23</v>
      </c>
      <c r="BF371" s="14">
        <v>-0.24</v>
      </c>
    </row>
    <row r="372" spans="1:58" x14ac:dyDescent="0.25">
      <c r="A372" s="4">
        <v>-131</v>
      </c>
      <c r="B372">
        <v>231.69</v>
      </c>
      <c r="C372">
        <v>192.99</v>
      </c>
      <c r="D372">
        <v>270.39</v>
      </c>
      <c r="E372">
        <v>-1.411</v>
      </c>
      <c r="G372">
        <v>-2.1389999999999998</v>
      </c>
      <c r="H372">
        <v>1.0880000000000001</v>
      </c>
      <c r="J372" s="4">
        <v>1632</v>
      </c>
      <c r="K372">
        <v>28.1</v>
      </c>
      <c r="L372" t="s">
        <v>24</v>
      </c>
      <c r="M372" t="s">
        <v>25</v>
      </c>
      <c r="U372">
        <f t="shared" si="4"/>
        <v>1697</v>
      </c>
      <c r="V372" s="4">
        <v>181.685</v>
      </c>
      <c r="W372">
        <v>311</v>
      </c>
      <c r="X372">
        <v>0.29599999999999999</v>
      </c>
      <c r="Y372">
        <v>511.10899999999998</v>
      </c>
      <c r="Z372">
        <v>235.387</v>
      </c>
      <c r="BD372" s="13">
        <v>1420</v>
      </c>
      <c r="BE372" s="14">
        <v>-0.32</v>
      </c>
      <c r="BF372" s="14">
        <v>-0.33</v>
      </c>
    </row>
    <row r="373" spans="1:58" x14ac:dyDescent="0.25">
      <c r="A373" s="4">
        <v>-130</v>
      </c>
      <c r="B373">
        <v>202.97</v>
      </c>
      <c r="C373">
        <v>164.28</v>
      </c>
      <c r="D373">
        <v>241.67</v>
      </c>
      <c r="E373">
        <v>0.36</v>
      </c>
      <c r="G373">
        <v>-0.36699999999999999</v>
      </c>
      <c r="H373">
        <v>1.554</v>
      </c>
      <c r="J373" s="4">
        <v>1631</v>
      </c>
      <c r="K373">
        <v>22.5</v>
      </c>
      <c r="L373" t="s">
        <v>24</v>
      </c>
      <c r="M373" t="s">
        <v>25</v>
      </c>
      <c r="U373">
        <f t="shared" si="4"/>
        <v>1696</v>
      </c>
      <c r="V373" s="4">
        <v>181.922</v>
      </c>
      <c r="W373">
        <v>312</v>
      </c>
      <c r="X373">
        <v>0.23699999999999999</v>
      </c>
      <c r="Y373">
        <v>487.363</v>
      </c>
      <c r="Z373">
        <v>219.751</v>
      </c>
      <c r="BD373" s="13">
        <v>1421</v>
      </c>
      <c r="BE373" s="14">
        <v>0.42</v>
      </c>
      <c r="BF373" s="14">
        <v>0.01</v>
      </c>
    </row>
    <row r="374" spans="1:58" x14ac:dyDescent="0.25">
      <c r="A374" s="4">
        <v>-129</v>
      </c>
      <c r="B374">
        <v>229.38</v>
      </c>
      <c r="C374">
        <v>190.68</v>
      </c>
      <c r="D374">
        <v>268.08</v>
      </c>
      <c r="E374">
        <v>0.82699999999999996</v>
      </c>
      <c r="G374">
        <v>9.9000000000000005E-2</v>
      </c>
      <c r="H374">
        <v>-1.6220000000000001</v>
      </c>
      <c r="J374" s="4">
        <v>1630</v>
      </c>
      <c r="K374">
        <v>64.8</v>
      </c>
      <c r="L374" t="s">
        <v>24</v>
      </c>
      <c r="M374" t="s">
        <v>25</v>
      </c>
      <c r="U374">
        <f t="shared" si="4"/>
        <v>1695</v>
      </c>
      <c r="V374" s="4">
        <v>182.233</v>
      </c>
      <c r="W374">
        <v>313</v>
      </c>
      <c r="X374">
        <v>0.36199999999999999</v>
      </c>
      <c r="Y374">
        <v>537.74800000000005</v>
      </c>
      <c r="Z374">
        <v>252.928</v>
      </c>
      <c r="BD374" s="13">
        <v>1422</v>
      </c>
      <c r="BE374" s="14">
        <v>-0.06</v>
      </c>
      <c r="BF374" s="14">
        <v>0.06</v>
      </c>
    </row>
    <row r="375" spans="1:58" x14ac:dyDescent="0.25">
      <c r="A375" s="4">
        <v>-128</v>
      </c>
      <c r="B375">
        <v>245.13</v>
      </c>
      <c r="C375">
        <v>206.44</v>
      </c>
      <c r="D375">
        <v>283.83</v>
      </c>
      <c r="E375">
        <v>-2.3490000000000002</v>
      </c>
      <c r="G375">
        <v>-3.077</v>
      </c>
      <c r="H375">
        <v>-0.48099999999999998</v>
      </c>
      <c r="J375" s="4">
        <v>1629</v>
      </c>
      <c r="K375">
        <v>48.6</v>
      </c>
      <c r="L375" t="s">
        <v>24</v>
      </c>
      <c r="M375" t="s">
        <v>25</v>
      </c>
      <c r="U375">
        <f t="shared" si="4"/>
        <v>1694</v>
      </c>
      <c r="V375" s="4">
        <v>183.25299999999999</v>
      </c>
      <c r="W375">
        <v>314</v>
      </c>
      <c r="X375">
        <v>0.24099999999999999</v>
      </c>
      <c r="Y375">
        <v>489.01100000000002</v>
      </c>
      <c r="Z375">
        <v>220.83600000000001</v>
      </c>
      <c r="BD375" s="13">
        <v>1423</v>
      </c>
      <c r="BE375" s="14">
        <v>0.37</v>
      </c>
      <c r="BF375" s="14">
        <v>0.18</v>
      </c>
    </row>
    <row r="376" spans="1:58" x14ac:dyDescent="0.25">
      <c r="A376" s="4">
        <v>-127</v>
      </c>
      <c r="B376">
        <v>220.46</v>
      </c>
      <c r="C376">
        <v>181.77</v>
      </c>
      <c r="D376">
        <v>259.16000000000003</v>
      </c>
      <c r="E376">
        <v>-1.208</v>
      </c>
      <c r="G376">
        <v>-1.9350000000000001</v>
      </c>
      <c r="H376">
        <v>-1.27</v>
      </c>
      <c r="J376" s="4">
        <v>1628</v>
      </c>
      <c r="K376">
        <v>58.3</v>
      </c>
      <c r="L376">
        <v>1628</v>
      </c>
      <c r="M376">
        <v>17.399999999999999</v>
      </c>
      <c r="U376">
        <f t="shared" si="4"/>
        <v>1693</v>
      </c>
      <c r="V376" s="4">
        <v>183.739</v>
      </c>
      <c r="W376">
        <v>315</v>
      </c>
      <c r="X376">
        <v>0.246</v>
      </c>
      <c r="Y376">
        <v>491.02</v>
      </c>
      <c r="Z376">
        <v>222.15799999999999</v>
      </c>
      <c r="BD376" s="13">
        <v>1424</v>
      </c>
      <c r="BE376" s="14">
        <v>0.47</v>
      </c>
      <c r="BF376" s="14">
        <v>0.49</v>
      </c>
    </row>
    <row r="377" spans="1:58" x14ac:dyDescent="0.25">
      <c r="A377" s="4">
        <v>-126</v>
      </c>
      <c r="B377">
        <v>221.89</v>
      </c>
      <c r="C377">
        <v>183.19</v>
      </c>
      <c r="D377">
        <v>260.58999999999997</v>
      </c>
      <c r="E377">
        <v>-1.9970000000000001</v>
      </c>
      <c r="G377">
        <v>-2.7240000000000002</v>
      </c>
      <c r="H377">
        <v>-0.23300000000000001</v>
      </c>
      <c r="J377" s="4">
        <v>1627</v>
      </c>
      <c r="K377">
        <v>47</v>
      </c>
      <c r="L377">
        <v>1627</v>
      </c>
      <c r="M377">
        <v>24.3</v>
      </c>
      <c r="U377">
        <f t="shared" si="4"/>
        <v>1692</v>
      </c>
      <c r="V377" s="4">
        <v>184.101</v>
      </c>
      <c r="W377">
        <v>316</v>
      </c>
      <c r="X377">
        <v>0.19400000000000001</v>
      </c>
      <c r="Y377">
        <v>470.08600000000001</v>
      </c>
      <c r="Z377">
        <v>208.374</v>
      </c>
      <c r="BD377" s="13">
        <v>1425</v>
      </c>
      <c r="BE377" s="14">
        <v>-0.44</v>
      </c>
      <c r="BF377" s="14">
        <v>-0.51</v>
      </c>
    </row>
    <row r="378" spans="1:58" x14ac:dyDescent="0.25">
      <c r="A378" s="4">
        <v>-125</v>
      </c>
      <c r="B378">
        <v>255.16</v>
      </c>
      <c r="C378">
        <v>216.47</v>
      </c>
      <c r="D378">
        <v>293.86</v>
      </c>
      <c r="E378">
        <v>-0.96</v>
      </c>
      <c r="G378">
        <v>-1.6870000000000001</v>
      </c>
      <c r="H378">
        <v>-1.1060000000000001</v>
      </c>
      <c r="J378" s="4">
        <v>1626</v>
      </c>
      <c r="K378">
        <v>56.7</v>
      </c>
      <c r="L378">
        <v>1626</v>
      </c>
      <c r="M378">
        <v>19.2</v>
      </c>
      <c r="U378">
        <f t="shared" si="4"/>
        <v>1691</v>
      </c>
      <c r="V378" s="4">
        <v>184.60499999999999</v>
      </c>
      <c r="W378">
        <v>317</v>
      </c>
      <c r="X378">
        <v>0.28499999999999998</v>
      </c>
      <c r="Y378">
        <v>506.77</v>
      </c>
      <c r="Z378">
        <v>232.53</v>
      </c>
      <c r="BD378" s="13">
        <v>1426</v>
      </c>
      <c r="BE378" s="14">
        <v>-0.47</v>
      </c>
      <c r="BF378" s="14">
        <v>-0.7</v>
      </c>
    </row>
    <row r="379" spans="1:58" x14ac:dyDescent="0.25">
      <c r="A379" s="4">
        <v>-124</v>
      </c>
      <c r="B379">
        <v>290.33999999999997</v>
      </c>
      <c r="C379">
        <v>251.64</v>
      </c>
      <c r="D379">
        <v>329.03</v>
      </c>
      <c r="E379">
        <v>-1.833</v>
      </c>
      <c r="G379">
        <v>-2.5609999999999999</v>
      </c>
      <c r="H379">
        <v>-0.52500000000000002</v>
      </c>
      <c r="J379" s="4">
        <v>1625</v>
      </c>
      <c r="K379">
        <v>56.7</v>
      </c>
      <c r="L379">
        <v>1625</v>
      </c>
      <c r="M379">
        <v>20.100000000000001</v>
      </c>
      <c r="U379">
        <f t="shared" si="4"/>
        <v>1690</v>
      </c>
      <c r="V379" s="4">
        <v>185.50899999999999</v>
      </c>
      <c r="W379">
        <v>318</v>
      </c>
      <c r="X379">
        <v>0.61899999999999999</v>
      </c>
      <c r="Y379">
        <v>640.92700000000002</v>
      </c>
      <c r="Z379">
        <v>320.86900000000003</v>
      </c>
      <c r="BD379" s="13">
        <v>1427</v>
      </c>
      <c r="BE379" s="14">
        <v>-7.0000000000000007E-2</v>
      </c>
      <c r="BF379" s="14">
        <v>-0.45</v>
      </c>
    </row>
    <row r="380" spans="1:58" x14ac:dyDescent="0.25">
      <c r="A380" s="4">
        <v>-123</v>
      </c>
      <c r="B380">
        <v>268.83</v>
      </c>
      <c r="C380">
        <v>230.13</v>
      </c>
      <c r="D380">
        <v>307.52999999999997</v>
      </c>
      <c r="E380">
        <v>-1.2529999999999999</v>
      </c>
      <c r="G380">
        <v>-1.98</v>
      </c>
      <c r="H380">
        <v>-0.96199999999999997</v>
      </c>
      <c r="J380" s="4">
        <v>1624</v>
      </c>
      <c r="K380">
        <v>40.5</v>
      </c>
      <c r="L380">
        <v>1624</v>
      </c>
      <c r="M380">
        <v>14.8</v>
      </c>
      <c r="U380">
        <f t="shared" si="4"/>
        <v>1689</v>
      </c>
      <c r="V380" s="4">
        <v>185.75899999999999</v>
      </c>
      <c r="W380">
        <v>319</v>
      </c>
      <c r="X380">
        <v>0.182</v>
      </c>
      <c r="Y380">
        <v>465.34500000000003</v>
      </c>
      <c r="Z380">
        <v>205.25200000000001</v>
      </c>
      <c r="BD380" s="13">
        <v>1428</v>
      </c>
      <c r="BE380" s="14">
        <v>-0.42</v>
      </c>
      <c r="BF380" s="14">
        <v>-0.72</v>
      </c>
    </row>
    <row r="381" spans="1:58" x14ac:dyDescent="0.25">
      <c r="A381" s="4">
        <v>-122</v>
      </c>
      <c r="B381">
        <v>301.19</v>
      </c>
      <c r="C381">
        <v>262.49</v>
      </c>
      <c r="D381">
        <v>339.89</v>
      </c>
      <c r="E381">
        <v>-1.6890000000000001</v>
      </c>
      <c r="G381">
        <v>-2.4169999999999998</v>
      </c>
      <c r="H381">
        <v>0.23400000000000001</v>
      </c>
      <c r="J381" s="4">
        <v>1623</v>
      </c>
      <c r="K381">
        <v>40.5</v>
      </c>
      <c r="L381">
        <v>1623</v>
      </c>
      <c r="M381">
        <v>17.600000000000001</v>
      </c>
      <c r="U381">
        <f t="shared" si="4"/>
        <v>1688</v>
      </c>
      <c r="V381" s="4">
        <v>186.446</v>
      </c>
      <c r="W381">
        <v>320</v>
      </c>
      <c r="X381">
        <v>0.26100000000000001</v>
      </c>
      <c r="Y381">
        <v>497.36799999999999</v>
      </c>
      <c r="Z381">
        <v>226.339</v>
      </c>
      <c r="BD381" s="13">
        <v>1429</v>
      </c>
      <c r="BE381" s="14">
        <v>-0.36</v>
      </c>
      <c r="BF381" s="14">
        <v>-0.33</v>
      </c>
    </row>
    <row r="382" spans="1:58" x14ac:dyDescent="0.25">
      <c r="A382" s="4">
        <v>-121</v>
      </c>
      <c r="B382">
        <v>314.52999999999997</v>
      </c>
      <c r="C382">
        <v>275.83</v>
      </c>
      <c r="D382">
        <v>353.23</v>
      </c>
      <c r="E382">
        <v>-0.49299999999999999</v>
      </c>
      <c r="G382">
        <v>-1.2210000000000001</v>
      </c>
      <c r="H382">
        <v>-0.45100000000000001</v>
      </c>
      <c r="J382" s="4">
        <v>1622</v>
      </c>
      <c r="K382">
        <v>32.4</v>
      </c>
      <c r="L382">
        <v>1622</v>
      </c>
      <c r="M382">
        <v>20.8</v>
      </c>
      <c r="U382">
        <f t="shared" si="4"/>
        <v>1687</v>
      </c>
      <c r="V382" s="4">
        <v>187.06200000000001</v>
      </c>
      <c r="W382">
        <v>321</v>
      </c>
      <c r="X382">
        <v>0.48499999999999999</v>
      </c>
      <c r="Y382">
        <v>587.24800000000005</v>
      </c>
      <c r="Z382">
        <v>285.52300000000002</v>
      </c>
      <c r="BD382" s="13">
        <v>1430</v>
      </c>
      <c r="BE382" s="14">
        <v>-0.43</v>
      </c>
      <c r="BF382" s="14">
        <v>-0.48</v>
      </c>
    </row>
    <row r="383" spans="1:58" x14ac:dyDescent="0.25">
      <c r="A383" s="4">
        <v>-120</v>
      </c>
      <c r="B383">
        <v>322.91000000000003</v>
      </c>
      <c r="C383">
        <v>284.20999999999998</v>
      </c>
      <c r="D383">
        <v>361.61</v>
      </c>
      <c r="E383">
        <v>-1.1779999999999999</v>
      </c>
      <c r="G383">
        <v>-1.9059999999999999</v>
      </c>
      <c r="H383">
        <v>0.72</v>
      </c>
      <c r="J383" s="4">
        <v>1621</v>
      </c>
      <c r="K383">
        <v>56.7</v>
      </c>
      <c r="L383">
        <v>1621</v>
      </c>
      <c r="M383">
        <v>17.399999999999999</v>
      </c>
      <c r="U383">
        <f t="shared" si="4"/>
        <v>1686</v>
      </c>
      <c r="V383" s="4">
        <v>187.768</v>
      </c>
      <c r="W383">
        <v>322</v>
      </c>
      <c r="X383">
        <v>0.17699999999999999</v>
      </c>
      <c r="Y383">
        <v>463.37599999999998</v>
      </c>
      <c r="Z383">
        <v>203.95599999999999</v>
      </c>
      <c r="BD383" s="13">
        <v>1431</v>
      </c>
      <c r="BE383" s="14">
        <v>0.48</v>
      </c>
      <c r="BF383" s="14">
        <v>0.57999999999999996</v>
      </c>
    </row>
    <row r="384" spans="1:58" x14ac:dyDescent="0.25">
      <c r="A384" s="4">
        <v>-119</v>
      </c>
      <c r="B384">
        <v>295.98</v>
      </c>
      <c r="C384">
        <v>257.27999999999997</v>
      </c>
      <c r="D384">
        <v>334.68</v>
      </c>
      <c r="E384">
        <v>-7.0000000000000001E-3</v>
      </c>
      <c r="G384">
        <v>-0.73399999999999999</v>
      </c>
      <c r="H384">
        <v>0.61099999999999999</v>
      </c>
      <c r="J384" s="4">
        <v>1620</v>
      </c>
      <c r="K384">
        <v>72.900000000000006</v>
      </c>
      <c r="L384">
        <v>1620</v>
      </c>
      <c r="M384">
        <v>16.2</v>
      </c>
      <c r="U384">
        <f t="shared" ref="U384:U447" si="5">$U$61-W384</f>
        <v>1685</v>
      </c>
      <c r="V384" s="4">
        <v>188.54400000000001</v>
      </c>
      <c r="W384">
        <v>323</v>
      </c>
      <c r="X384">
        <v>0.34699999999999998</v>
      </c>
      <c r="Y384">
        <v>531.92200000000003</v>
      </c>
      <c r="Z384">
        <v>249.09200000000001</v>
      </c>
      <c r="BD384" s="13">
        <v>1432</v>
      </c>
      <c r="BE384" s="14">
        <v>0.24</v>
      </c>
      <c r="BF384" s="14">
        <v>0.32</v>
      </c>
    </row>
    <row r="385" spans="1:58" x14ac:dyDescent="0.25">
      <c r="A385" s="4">
        <v>-118</v>
      </c>
      <c r="B385">
        <v>260.57</v>
      </c>
      <c r="C385">
        <v>221.87</v>
      </c>
      <c r="D385">
        <v>299.27</v>
      </c>
      <c r="E385">
        <v>-0.11600000000000001</v>
      </c>
      <c r="G385">
        <v>-0.84399999999999997</v>
      </c>
      <c r="H385">
        <v>1.5189999999999999</v>
      </c>
      <c r="J385" s="4">
        <v>1619</v>
      </c>
      <c r="K385">
        <v>40.5</v>
      </c>
      <c r="L385">
        <v>1619</v>
      </c>
      <c r="M385">
        <v>15.7</v>
      </c>
      <c r="U385">
        <f t="shared" si="5"/>
        <v>1684</v>
      </c>
      <c r="V385" s="4">
        <v>188.87299999999999</v>
      </c>
      <c r="W385">
        <v>324</v>
      </c>
      <c r="X385">
        <v>0.23100000000000001</v>
      </c>
      <c r="Y385">
        <v>485.15300000000002</v>
      </c>
      <c r="Z385">
        <v>218.29599999999999</v>
      </c>
      <c r="BD385" s="13">
        <v>1433</v>
      </c>
      <c r="BE385" s="14">
        <v>0.68</v>
      </c>
      <c r="BF385" s="14">
        <v>0.11</v>
      </c>
    </row>
    <row r="386" spans="1:58" x14ac:dyDescent="0.25">
      <c r="A386" s="4">
        <v>-117</v>
      </c>
      <c r="B386">
        <v>260.23</v>
      </c>
      <c r="C386">
        <v>221.54</v>
      </c>
      <c r="D386">
        <v>298.93</v>
      </c>
      <c r="E386">
        <v>0.79200000000000004</v>
      </c>
      <c r="G386">
        <v>6.5000000000000002E-2</v>
      </c>
      <c r="H386">
        <v>1.321</v>
      </c>
      <c r="J386" s="4">
        <v>1618</v>
      </c>
      <c r="K386">
        <v>50.2</v>
      </c>
      <c r="L386">
        <v>1618</v>
      </c>
      <c r="M386">
        <v>21.3</v>
      </c>
      <c r="U386">
        <f t="shared" si="5"/>
        <v>1683</v>
      </c>
      <c r="V386" s="4">
        <v>189.38900000000001</v>
      </c>
      <c r="W386">
        <v>325</v>
      </c>
      <c r="X386">
        <v>0.28499999999999998</v>
      </c>
      <c r="Y386">
        <v>506.77</v>
      </c>
      <c r="Z386">
        <v>232.53</v>
      </c>
      <c r="BD386" s="13">
        <v>1434</v>
      </c>
      <c r="BE386" s="14">
        <v>-0.24</v>
      </c>
      <c r="BF386" s="14">
        <v>-0.56999999999999995</v>
      </c>
    </row>
    <row r="387" spans="1:58" x14ac:dyDescent="0.25">
      <c r="A387" s="4">
        <v>-116</v>
      </c>
      <c r="B387">
        <v>260.19</v>
      </c>
      <c r="C387">
        <v>221.49</v>
      </c>
      <c r="D387">
        <v>298.88</v>
      </c>
      <c r="E387">
        <v>0.59299999999999997</v>
      </c>
      <c r="G387">
        <v>-0.13400000000000001</v>
      </c>
      <c r="H387">
        <v>0.56100000000000005</v>
      </c>
      <c r="J387" s="4">
        <v>1617</v>
      </c>
      <c r="K387">
        <v>50.2</v>
      </c>
      <c r="L387">
        <v>1617</v>
      </c>
      <c r="M387">
        <v>18.5</v>
      </c>
      <c r="U387">
        <f t="shared" si="5"/>
        <v>1682</v>
      </c>
      <c r="V387" s="4">
        <v>190.614</v>
      </c>
      <c r="W387">
        <v>326</v>
      </c>
      <c r="X387">
        <v>0.247</v>
      </c>
      <c r="Y387">
        <v>491.54199999999997</v>
      </c>
      <c r="Z387">
        <v>222.50200000000001</v>
      </c>
      <c r="BD387" s="13">
        <v>1435</v>
      </c>
      <c r="BE387" s="14">
        <v>-0.94</v>
      </c>
      <c r="BF387" s="14">
        <v>-0.91</v>
      </c>
    </row>
    <row r="388" spans="1:58" x14ac:dyDescent="0.25">
      <c r="A388" s="4">
        <v>-115</v>
      </c>
      <c r="B388">
        <v>239.54</v>
      </c>
      <c r="C388">
        <v>200.85</v>
      </c>
      <c r="D388">
        <v>278.24</v>
      </c>
      <c r="E388">
        <v>-0.16600000000000001</v>
      </c>
      <c r="G388">
        <v>-0.89300000000000002</v>
      </c>
      <c r="H388">
        <v>0.75</v>
      </c>
      <c r="J388" s="4">
        <v>1616</v>
      </c>
      <c r="K388">
        <v>94</v>
      </c>
      <c r="L388">
        <v>1616</v>
      </c>
      <c r="M388">
        <v>19.7</v>
      </c>
      <c r="U388">
        <f t="shared" si="5"/>
        <v>1681</v>
      </c>
      <c r="V388" s="4">
        <v>191.191</v>
      </c>
      <c r="W388">
        <v>327</v>
      </c>
      <c r="X388">
        <v>0.33100000000000002</v>
      </c>
      <c r="Y388">
        <v>525.21199999999999</v>
      </c>
      <c r="Z388">
        <v>244.673</v>
      </c>
      <c r="BD388" s="13">
        <v>1436</v>
      </c>
      <c r="BE388" s="14">
        <v>-0.22</v>
      </c>
      <c r="BF388" s="14">
        <v>-0.03</v>
      </c>
    </row>
    <row r="389" spans="1:58" x14ac:dyDescent="0.25">
      <c r="A389" s="4">
        <v>-114</v>
      </c>
      <c r="B389">
        <v>190.72</v>
      </c>
      <c r="C389">
        <v>152.03</v>
      </c>
      <c r="D389">
        <v>229.42</v>
      </c>
      <c r="E389">
        <v>2.3E-2</v>
      </c>
      <c r="G389">
        <v>-0.70499999999999996</v>
      </c>
      <c r="H389">
        <v>2.0499999999999998</v>
      </c>
      <c r="J389" s="4">
        <v>1615</v>
      </c>
      <c r="K389">
        <v>64.8</v>
      </c>
      <c r="L389">
        <v>1615</v>
      </c>
      <c r="M389">
        <v>22.5</v>
      </c>
      <c r="U389">
        <f t="shared" si="5"/>
        <v>1680</v>
      </c>
      <c r="V389" s="4">
        <v>191.63</v>
      </c>
      <c r="W389">
        <v>328</v>
      </c>
      <c r="X389">
        <v>0.17699999999999999</v>
      </c>
      <c r="Y389">
        <v>463.37599999999998</v>
      </c>
      <c r="Z389">
        <v>203.95599999999999</v>
      </c>
      <c r="BD389" s="13">
        <v>1437</v>
      </c>
      <c r="BE389" s="14">
        <v>-0.35</v>
      </c>
      <c r="BF389" s="14">
        <v>0.05</v>
      </c>
    </row>
    <row r="390" spans="1:58" x14ac:dyDescent="0.25">
      <c r="A390" s="4">
        <v>-113</v>
      </c>
      <c r="B390">
        <v>217.72</v>
      </c>
      <c r="C390">
        <v>179.03</v>
      </c>
      <c r="D390">
        <v>256.42</v>
      </c>
      <c r="E390">
        <v>1.323</v>
      </c>
      <c r="G390">
        <v>0.59599999999999997</v>
      </c>
      <c r="H390">
        <v>0.308</v>
      </c>
      <c r="J390" s="4">
        <v>1614</v>
      </c>
      <c r="K390">
        <v>72.900000000000006</v>
      </c>
      <c r="L390">
        <v>1614</v>
      </c>
      <c r="M390">
        <v>26.2</v>
      </c>
      <c r="U390">
        <f t="shared" si="5"/>
        <v>1679</v>
      </c>
      <c r="V390" s="4">
        <v>192.245</v>
      </c>
      <c r="W390">
        <v>329</v>
      </c>
      <c r="X390">
        <v>0.124</v>
      </c>
      <c r="Y390">
        <v>442.041</v>
      </c>
      <c r="Z390">
        <v>189.90700000000001</v>
      </c>
      <c r="BD390" s="13">
        <v>1438</v>
      </c>
      <c r="BE390" s="14">
        <v>-0.35</v>
      </c>
      <c r="BF390" s="14">
        <v>0.01</v>
      </c>
    </row>
    <row r="391" spans="1:58" x14ac:dyDescent="0.25">
      <c r="A391" s="4">
        <v>-112</v>
      </c>
      <c r="B391">
        <v>230.35</v>
      </c>
      <c r="C391">
        <v>191.65</v>
      </c>
      <c r="D391">
        <v>269.05</v>
      </c>
      <c r="E391">
        <v>-0.41899999999999998</v>
      </c>
      <c r="G391">
        <v>-1.1459999999999999</v>
      </c>
      <c r="H391">
        <v>0.23400000000000001</v>
      </c>
      <c r="J391" s="4">
        <v>1613</v>
      </c>
      <c r="K391">
        <v>84.3</v>
      </c>
      <c r="L391">
        <v>1613</v>
      </c>
      <c r="M391">
        <v>11.9</v>
      </c>
      <c r="U391">
        <f t="shared" si="5"/>
        <v>1678</v>
      </c>
      <c r="V391" s="4">
        <v>192.53299999999999</v>
      </c>
      <c r="W391">
        <v>330</v>
      </c>
      <c r="X391">
        <v>0.19</v>
      </c>
      <c r="Y391">
        <v>468.72</v>
      </c>
      <c r="Z391">
        <v>207.47499999999999</v>
      </c>
      <c r="BD391" s="13">
        <v>1439</v>
      </c>
      <c r="BE391" s="14">
        <v>0.64</v>
      </c>
      <c r="BF391" s="14">
        <v>0.21</v>
      </c>
    </row>
    <row r="392" spans="1:58" x14ac:dyDescent="0.25">
      <c r="A392" s="4">
        <v>-111</v>
      </c>
      <c r="B392">
        <v>271.18</v>
      </c>
      <c r="C392">
        <v>232.48</v>
      </c>
      <c r="D392">
        <v>309.87</v>
      </c>
      <c r="E392">
        <v>-0.49299999999999999</v>
      </c>
      <c r="G392">
        <v>-1.2210000000000001</v>
      </c>
      <c r="H392">
        <v>0.28399999999999997</v>
      </c>
      <c r="J392" s="4">
        <v>1612</v>
      </c>
      <c r="K392">
        <v>61.6</v>
      </c>
      <c r="L392">
        <v>1612</v>
      </c>
      <c r="M392">
        <v>20.3</v>
      </c>
      <c r="U392">
        <f t="shared" si="5"/>
        <v>1677</v>
      </c>
      <c r="V392" s="4">
        <v>192.89</v>
      </c>
      <c r="W392">
        <v>331</v>
      </c>
      <c r="X392">
        <v>0.16700000000000001</v>
      </c>
      <c r="Y392">
        <v>459.399</v>
      </c>
      <c r="Z392">
        <v>201.33699999999999</v>
      </c>
      <c r="BD392" s="13">
        <v>1440</v>
      </c>
      <c r="BE392" s="14">
        <v>0.01</v>
      </c>
      <c r="BF392" s="14">
        <v>0.14000000000000001</v>
      </c>
    </row>
    <row r="393" spans="1:58" x14ac:dyDescent="0.25">
      <c r="A393" s="4">
        <v>-110</v>
      </c>
      <c r="B393">
        <v>259.5</v>
      </c>
      <c r="C393">
        <v>220.8</v>
      </c>
      <c r="D393">
        <v>298.2</v>
      </c>
      <c r="E393">
        <v>-0.44400000000000001</v>
      </c>
      <c r="G393">
        <v>-1.171</v>
      </c>
      <c r="H393">
        <v>0.15</v>
      </c>
      <c r="J393" s="4">
        <v>1611</v>
      </c>
      <c r="K393">
        <v>56.7</v>
      </c>
      <c r="L393">
        <v>1611</v>
      </c>
      <c r="M393">
        <v>30.1</v>
      </c>
      <c r="U393">
        <f t="shared" si="5"/>
        <v>1676</v>
      </c>
      <c r="V393" s="4">
        <v>193.18100000000001</v>
      </c>
      <c r="W393">
        <v>332</v>
      </c>
      <c r="X393">
        <v>0.17199999999999999</v>
      </c>
      <c r="Y393">
        <v>461.40800000000002</v>
      </c>
      <c r="Z393">
        <v>202.66</v>
      </c>
      <c r="BD393" s="13">
        <v>1441</v>
      </c>
      <c r="BE393" s="14">
        <v>-0.48</v>
      </c>
      <c r="BF393" s="14">
        <v>-0.63</v>
      </c>
    </row>
    <row r="394" spans="1:58" x14ac:dyDescent="0.25">
      <c r="A394" s="4">
        <v>-109</v>
      </c>
      <c r="B394">
        <v>247.49</v>
      </c>
      <c r="C394">
        <v>208.79</v>
      </c>
      <c r="D394">
        <v>286.19</v>
      </c>
      <c r="E394">
        <v>-0.57799999999999996</v>
      </c>
      <c r="G394">
        <v>-1.3049999999999999</v>
      </c>
      <c r="H394">
        <v>0.40799999999999997</v>
      </c>
      <c r="J394" s="4">
        <v>1610</v>
      </c>
      <c r="K394">
        <v>64.8</v>
      </c>
      <c r="L394">
        <v>1610</v>
      </c>
      <c r="M394">
        <v>27.7</v>
      </c>
      <c r="U394">
        <f t="shared" si="5"/>
        <v>1675</v>
      </c>
      <c r="V394" s="4">
        <v>193.47499999999999</v>
      </c>
      <c r="W394">
        <v>333</v>
      </c>
      <c r="X394">
        <v>0.122</v>
      </c>
      <c r="Y394">
        <v>441.19799999999998</v>
      </c>
      <c r="Z394">
        <v>189.352</v>
      </c>
      <c r="BD394" s="13">
        <v>1442</v>
      </c>
      <c r="BE394" s="14">
        <v>-0.12</v>
      </c>
      <c r="BF394" s="14">
        <v>-0.5</v>
      </c>
    </row>
    <row r="395" spans="1:58" x14ac:dyDescent="0.25">
      <c r="A395" s="4">
        <v>-108</v>
      </c>
      <c r="B395">
        <v>239.82</v>
      </c>
      <c r="C395">
        <v>201.12</v>
      </c>
      <c r="D395">
        <v>278.52</v>
      </c>
      <c r="E395">
        <v>-0.32</v>
      </c>
      <c r="G395">
        <v>-1.0469999999999999</v>
      </c>
      <c r="H395">
        <v>9.5000000000000001E-2</v>
      </c>
      <c r="J395" s="4">
        <v>1609</v>
      </c>
      <c r="K395">
        <v>56.7</v>
      </c>
      <c r="L395">
        <v>1609</v>
      </c>
      <c r="M395">
        <v>22.9</v>
      </c>
      <c r="U395">
        <f t="shared" si="5"/>
        <v>1674</v>
      </c>
      <c r="V395" s="4">
        <v>193.779</v>
      </c>
      <c r="W395">
        <v>334</v>
      </c>
      <c r="X395">
        <v>0.30499999999999999</v>
      </c>
      <c r="Y395">
        <v>514.72500000000002</v>
      </c>
      <c r="Z395">
        <v>237.768</v>
      </c>
      <c r="BD395" s="13">
        <v>1443</v>
      </c>
      <c r="BE395" s="14">
        <v>0.23</v>
      </c>
      <c r="BF395" s="14">
        <v>-0.02</v>
      </c>
    </row>
    <row r="396" spans="1:58" x14ac:dyDescent="0.25">
      <c r="A396" s="4">
        <v>-107</v>
      </c>
      <c r="B396">
        <v>261.12</v>
      </c>
      <c r="C396">
        <v>222.43</v>
      </c>
      <c r="D396">
        <v>299.82</v>
      </c>
      <c r="E396">
        <v>-0.63200000000000001</v>
      </c>
      <c r="G396">
        <v>-1.36</v>
      </c>
      <c r="H396">
        <v>0.86399999999999999</v>
      </c>
      <c r="J396" s="4">
        <v>1608</v>
      </c>
      <c r="K396">
        <v>40.5</v>
      </c>
      <c r="L396">
        <v>1608</v>
      </c>
      <c r="M396">
        <v>15.8</v>
      </c>
      <c r="U396">
        <f t="shared" si="5"/>
        <v>1673</v>
      </c>
      <c r="V396" s="4">
        <v>194.04400000000001</v>
      </c>
      <c r="W396">
        <v>335</v>
      </c>
      <c r="X396">
        <v>0.216</v>
      </c>
      <c r="Y396">
        <v>479.16699999999997</v>
      </c>
      <c r="Z396">
        <v>214.35400000000001</v>
      </c>
      <c r="BD396" s="13">
        <v>1444</v>
      </c>
      <c r="BE396" s="14">
        <v>0.38</v>
      </c>
      <c r="BF396" s="14">
        <v>0.48</v>
      </c>
    </row>
    <row r="397" spans="1:58" x14ac:dyDescent="0.25">
      <c r="A397" s="4">
        <v>-106</v>
      </c>
      <c r="B397">
        <v>298.14</v>
      </c>
      <c r="C397">
        <v>259.44</v>
      </c>
      <c r="D397">
        <v>336.84</v>
      </c>
      <c r="E397">
        <v>0.13700000000000001</v>
      </c>
      <c r="G397">
        <v>-0.59099999999999997</v>
      </c>
      <c r="H397">
        <v>-8.4000000000000005E-2</v>
      </c>
      <c r="J397" s="4">
        <v>1607</v>
      </c>
      <c r="K397">
        <v>45.4</v>
      </c>
      <c r="L397">
        <v>1607</v>
      </c>
      <c r="M397">
        <v>12.3</v>
      </c>
      <c r="U397">
        <f t="shared" si="5"/>
        <v>1672</v>
      </c>
      <c r="V397" s="4">
        <v>197.51900000000001</v>
      </c>
      <c r="W397">
        <v>336</v>
      </c>
      <c r="X397">
        <v>0.22600000000000001</v>
      </c>
      <c r="Y397">
        <v>483.10399999999998</v>
      </c>
      <c r="Z397">
        <v>216.946</v>
      </c>
      <c r="BD397" s="13">
        <v>1445</v>
      </c>
      <c r="BE397" s="14">
        <v>0.83</v>
      </c>
      <c r="BF397" s="14">
        <v>0.55000000000000004</v>
      </c>
    </row>
    <row r="398" spans="1:58" x14ac:dyDescent="0.25">
      <c r="A398" s="4">
        <v>-105</v>
      </c>
      <c r="B398">
        <v>271.37</v>
      </c>
      <c r="C398">
        <v>232.67</v>
      </c>
      <c r="D398">
        <v>310.06</v>
      </c>
      <c r="E398">
        <v>-0.81100000000000005</v>
      </c>
      <c r="G398">
        <v>-1.538</v>
      </c>
      <c r="H398">
        <v>0.318</v>
      </c>
      <c r="J398" s="4">
        <v>1606</v>
      </c>
      <c r="K398">
        <v>64.8</v>
      </c>
      <c r="L398">
        <v>1606</v>
      </c>
      <c r="M398">
        <v>15.8</v>
      </c>
      <c r="U398">
        <f t="shared" si="5"/>
        <v>1671</v>
      </c>
      <c r="V398" s="4">
        <v>198.12799999999999</v>
      </c>
      <c r="W398">
        <v>337</v>
      </c>
      <c r="X398">
        <v>0.38300000000000001</v>
      </c>
      <c r="Y398">
        <v>546.226</v>
      </c>
      <c r="Z398">
        <v>258.51</v>
      </c>
      <c r="BD398" s="13">
        <v>1446</v>
      </c>
      <c r="BE398" s="14">
        <v>0.03</v>
      </c>
      <c r="BF398" s="14">
        <v>-0.23</v>
      </c>
    </row>
    <row r="399" spans="1:58" x14ac:dyDescent="0.25">
      <c r="A399" s="4">
        <v>-104</v>
      </c>
      <c r="B399">
        <v>269.5</v>
      </c>
      <c r="C399">
        <v>230.8</v>
      </c>
      <c r="D399">
        <v>308.2</v>
      </c>
      <c r="E399">
        <v>-0.40899999999999997</v>
      </c>
      <c r="G399">
        <v>-1.1359999999999999</v>
      </c>
      <c r="H399">
        <v>0.44700000000000001</v>
      </c>
      <c r="J399" s="4">
        <v>1605</v>
      </c>
      <c r="K399">
        <v>45.4</v>
      </c>
      <c r="L399">
        <v>1605</v>
      </c>
      <c r="M399">
        <v>15.8</v>
      </c>
      <c r="U399">
        <f t="shared" si="5"/>
        <v>1670</v>
      </c>
      <c r="V399" s="4">
        <v>198.393</v>
      </c>
      <c r="W399">
        <v>338</v>
      </c>
      <c r="X399">
        <v>0.26500000000000001</v>
      </c>
      <c r="Y399">
        <v>498.85500000000002</v>
      </c>
      <c r="Z399">
        <v>227.31800000000001</v>
      </c>
      <c r="BD399" s="13">
        <v>1447</v>
      </c>
      <c r="BE399" s="14">
        <v>0.48</v>
      </c>
      <c r="BF399" s="14">
        <v>0.35</v>
      </c>
    </row>
    <row r="400" spans="1:58" x14ac:dyDescent="0.25">
      <c r="A400" s="4">
        <v>-103</v>
      </c>
      <c r="B400">
        <v>297.14999999999998</v>
      </c>
      <c r="C400">
        <v>258.45999999999998</v>
      </c>
      <c r="D400">
        <v>335.85</v>
      </c>
      <c r="E400">
        <v>-0.28000000000000003</v>
      </c>
      <c r="G400">
        <v>-1.0069999999999999</v>
      </c>
      <c r="H400">
        <v>0.442</v>
      </c>
      <c r="J400" s="4">
        <v>1604</v>
      </c>
      <c r="K400">
        <v>55.1</v>
      </c>
      <c r="L400">
        <v>1604</v>
      </c>
      <c r="M400">
        <v>17.100000000000001</v>
      </c>
      <c r="U400">
        <f t="shared" si="5"/>
        <v>1669</v>
      </c>
      <c r="V400" s="4">
        <v>198.53100000000001</v>
      </c>
      <c r="W400">
        <v>339</v>
      </c>
      <c r="X400">
        <v>0.66100000000000003</v>
      </c>
      <c r="Y400">
        <v>658.08399999999995</v>
      </c>
      <c r="Z400">
        <v>332.16699999999997</v>
      </c>
      <c r="BD400" s="13">
        <v>1448</v>
      </c>
      <c r="BE400" s="14">
        <v>0.12</v>
      </c>
      <c r="BF400" s="14">
        <v>-0.15</v>
      </c>
    </row>
    <row r="401" spans="1:58" x14ac:dyDescent="0.25">
      <c r="A401" s="4">
        <v>-102</v>
      </c>
      <c r="B401">
        <v>279.52999999999997</v>
      </c>
      <c r="C401">
        <v>240.84</v>
      </c>
      <c r="D401">
        <v>318.23</v>
      </c>
      <c r="E401">
        <v>-0.28499999999999998</v>
      </c>
      <c r="G401">
        <v>-1.012</v>
      </c>
      <c r="H401">
        <v>0.26400000000000001</v>
      </c>
      <c r="J401" s="4">
        <v>1603</v>
      </c>
      <c r="K401">
        <v>48.6</v>
      </c>
      <c r="L401">
        <v>1603</v>
      </c>
      <c r="M401">
        <v>13.6</v>
      </c>
      <c r="U401">
        <f t="shared" si="5"/>
        <v>1668</v>
      </c>
      <c r="V401" s="4">
        <v>200.14500000000001</v>
      </c>
      <c r="W401">
        <v>340</v>
      </c>
      <c r="X401">
        <v>0.51100000000000001</v>
      </c>
      <c r="Y401">
        <v>597.53399999999999</v>
      </c>
      <c r="Z401">
        <v>292.29599999999999</v>
      </c>
      <c r="BD401" s="13">
        <v>1449</v>
      </c>
      <c r="BE401" s="14">
        <v>-0.27</v>
      </c>
      <c r="BF401" s="14">
        <v>-0.43</v>
      </c>
    </row>
    <row r="402" spans="1:58" x14ac:dyDescent="0.25">
      <c r="A402" s="4">
        <v>-101</v>
      </c>
      <c r="B402">
        <v>279.61</v>
      </c>
      <c r="C402">
        <v>240.91</v>
      </c>
      <c r="D402">
        <v>318.31</v>
      </c>
      <c r="E402">
        <v>-0.46400000000000002</v>
      </c>
      <c r="G402">
        <v>-1.1910000000000001</v>
      </c>
      <c r="H402">
        <v>1.097</v>
      </c>
      <c r="J402" s="4">
        <v>1602</v>
      </c>
      <c r="K402">
        <v>35.700000000000003</v>
      </c>
      <c r="L402">
        <v>1602</v>
      </c>
      <c r="M402">
        <v>16.7</v>
      </c>
      <c r="U402">
        <f t="shared" si="5"/>
        <v>1667</v>
      </c>
      <c r="V402" s="4">
        <v>200.39099999999999</v>
      </c>
      <c r="W402">
        <v>341</v>
      </c>
      <c r="X402">
        <v>0.246</v>
      </c>
      <c r="Y402">
        <v>491.06</v>
      </c>
      <c r="Z402">
        <v>222.185</v>
      </c>
      <c r="BD402" s="13">
        <v>1450</v>
      </c>
      <c r="BE402" s="14">
        <v>-0.26</v>
      </c>
      <c r="BF402" s="14">
        <v>-0.63</v>
      </c>
    </row>
    <row r="403" spans="1:58" x14ac:dyDescent="0.25">
      <c r="A403" s="4">
        <v>-100</v>
      </c>
      <c r="B403">
        <v>256.18</v>
      </c>
      <c r="C403">
        <v>217.49</v>
      </c>
      <c r="D403">
        <v>294.88</v>
      </c>
      <c r="E403">
        <v>0.37</v>
      </c>
      <c r="G403">
        <v>-0.35699999999999998</v>
      </c>
      <c r="H403">
        <v>-1.4E-2</v>
      </c>
      <c r="J403" s="4">
        <v>1601</v>
      </c>
      <c r="K403">
        <v>42.1</v>
      </c>
      <c r="L403">
        <v>1601</v>
      </c>
      <c r="M403">
        <v>16.2</v>
      </c>
      <c r="U403">
        <f t="shared" si="5"/>
        <v>1666</v>
      </c>
      <c r="V403" s="4">
        <v>200.78800000000001</v>
      </c>
      <c r="W403">
        <v>342</v>
      </c>
      <c r="X403">
        <v>0.39800000000000002</v>
      </c>
      <c r="Y403">
        <v>552.13199999999995</v>
      </c>
      <c r="Z403">
        <v>262.399</v>
      </c>
      <c r="BD403" s="13">
        <v>1451</v>
      </c>
      <c r="BE403" s="14">
        <v>-0.63</v>
      </c>
      <c r="BF403" s="14">
        <v>-1.0900000000000001</v>
      </c>
    </row>
    <row r="404" spans="1:58" x14ac:dyDescent="0.25">
      <c r="A404" s="4">
        <v>-99</v>
      </c>
      <c r="B404">
        <v>291.48</v>
      </c>
      <c r="C404">
        <v>252.78</v>
      </c>
      <c r="D404">
        <v>330.18</v>
      </c>
      <c r="E404">
        <v>-0.74199999999999999</v>
      </c>
      <c r="G404">
        <v>-1.4690000000000001</v>
      </c>
      <c r="H404">
        <v>-0.42599999999999999</v>
      </c>
      <c r="J404" s="4">
        <v>1600</v>
      </c>
      <c r="K404">
        <v>30.8</v>
      </c>
      <c r="L404">
        <v>1600</v>
      </c>
      <c r="M404">
        <v>17.100000000000001</v>
      </c>
      <c r="U404">
        <f t="shared" si="5"/>
        <v>1665</v>
      </c>
      <c r="V404" s="4">
        <v>201.476</v>
      </c>
      <c r="W404">
        <v>343</v>
      </c>
      <c r="X404">
        <v>0.68700000000000006</v>
      </c>
      <c r="Y404">
        <v>668.53</v>
      </c>
      <c r="Z404">
        <v>339.04500000000002</v>
      </c>
      <c r="BD404" s="13">
        <v>1452</v>
      </c>
      <c r="BE404" s="14">
        <v>-0.52</v>
      </c>
      <c r="BF404" s="14">
        <v>-0.73</v>
      </c>
    </row>
    <row r="405" spans="1:58" x14ac:dyDescent="0.25">
      <c r="A405" s="4">
        <v>-98</v>
      </c>
      <c r="B405">
        <v>304.2</v>
      </c>
      <c r="C405">
        <v>265.51</v>
      </c>
      <c r="D405">
        <v>342.9</v>
      </c>
      <c r="E405">
        <v>-1.153</v>
      </c>
      <c r="G405">
        <v>-1.881</v>
      </c>
      <c r="H405">
        <v>-0.24199999999999999</v>
      </c>
      <c r="J405" s="4">
        <v>1599</v>
      </c>
      <c r="K405">
        <v>34</v>
      </c>
      <c r="L405">
        <v>1599</v>
      </c>
      <c r="M405">
        <v>14.7</v>
      </c>
      <c r="U405">
        <f t="shared" si="5"/>
        <v>1664</v>
      </c>
      <c r="V405" s="4">
        <v>202.09</v>
      </c>
      <c r="W405">
        <v>344</v>
      </c>
      <c r="X405">
        <v>0.61399999999999999</v>
      </c>
      <c r="Y405">
        <v>638.95899999999995</v>
      </c>
      <c r="Z405">
        <v>319.57299999999998</v>
      </c>
      <c r="BD405" s="13">
        <v>1453</v>
      </c>
      <c r="BE405" s="14">
        <v>-0.8</v>
      </c>
      <c r="BF405" s="14">
        <v>-0.93</v>
      </c>
    </row>
    <row r="406" spans="1:58" x14ac:dyDescent="0.25">
      <c r="A406" s="4">
        <v>-97</v>
      </c>
      <c r="B406">
        <v>322.66000000000003</v>
      </c>
      <c r="C406">
        <v>283.95999999999998</v>
      </c>
      <c r="D406">
        <v>361.35</v>
      </c>
      <c r="E406">
        <v>-0.97</v>
      </c>
      <c r="G406">
        <v>-1.6970000000000001</v>
      </c>
      <c r="H406">
        <v>-0.123</v>
      </c>
      <c r="J406" s="4">
        <v>1598</v>
      </c>
      <c r="K406">
        <v>42.1</v>
      </c>
      <c r="L406">
        <v>1598</v>
      </c>
      <c r="M406">
        <v>16.899999999999999</v>
      </c>
      <c r="U406">
        <f t="shared" si="5"/>
        <v>1663</v>
      </c>
      <c r="V406" s="4">
        <v>202.53100000000001</v>
      </c>
      <c r="W406">
        <v>345</v>
      </c>
      <c r="X406">
        <v>0.442</v>
      </c>
      <c r="Y406">
        <v>569.89099999999996</v>
      </c>
      <c r="Z406">
        <v>274.09300000000002</v>
      </c>
      <c r="BD406" s="13">
        <v>1454</v>
      </c>
      <c r="BE406" s="14">
        <v>-1.24</v>
      </c>
      <c r="BF406" s="14">
        <v>-1.3</v>
      </c>
    </row>
    <row r="407" spans="1:58" x14ac:dyDescent="0.25">
      <c r="A407" s="4">
        <v>-96</v>
      </c>
      <c r="B407">
        <v>325.41000000000003</v>
      </c>
      <c r="C407">
        <v>286.70999999999998</v>
      </c>
      <c r="D407">
        <v>364.11</v>
      </c>
      <c r="E407">
        <v>-0.85099999999999998</v>
      </c>
      <c r="G407">
        <v>-1.5780000000000001</v>
      </c>
      <c r="H407">
        <v>0.20899999999999999</v>
      </c>
      <c r="J407" s="4">
        <v>1597</v>
      </c>
      <c r="K407">
        <v>45.4</v>
      </c>
      <c r="L407">
        <v>1597</v>
      </c>
      <c r="M407">
        <v>21.2</v>
      </c>
      <c r="U407">
        <f t="shared" si="5"/>
        <v>1662</v>
      </c>
      <c r="V407" s="4">
        <v>202.839</v>
      </c>
      <c r="W407">
        <v>346</v>
      </c>
      <c r="X407">
        <v>0.31</v>
      </c>
      <c r="Y407">
        <v>517.01499999999999</v>
      </c>
      <c r="Z407">
        <v>239.27600000000001</v>
      </c>
      <c r="BD407" s="13">
        <v>1455</v>
      </c>
      <c r="BE407" s="14">
        <v>-0.6</v>
      </c>
      <c r="BF407" s="14">
        <v>-0.98</v>
      </c>
    </row>
    <row r="408" spans="1:58" x14ac:dyDescent="0.25">
      <c r="A408" s="4">
        <v>-95</v>
      </c>
      <c r="B408">
        <v>323.91000000000003</v>
      </c>
      <c r="C408">
        <v>285.20999999999998</v>
      </c>
      <c r="D408">
        <v>362.61</v>
      </c>
      <c r="E408">
        <v>-0.51800000000000002</v>
      </c>
      <c r="G408">
        <v>-1.246</v>
      </c>
      <c r="H408">
        <v>0.82899999999999996</v>
      </c>
      <c r="J408" s="4">
        <v>1596</v>
      </c>
      <c r="K408">
        <v>61.6</v>
      </c>
      <c r="L408">
        <v>1596</v>
      </c>
      <c r="M408">
        <v>15.8</v>
      </c>
      <c r="U408">
        <f t="shared" si="5"/>
        <v>1661</v>
      </c>
      <c r="V408" s="4">
        <v>203.501</v>
      </c>
      <c r="W408">
        <v>347</v>
      </c>
      <c r="X408">
        <v>0.35199999999999998</v>
      </c>
      <c r="Y408">
        <v>533.60900000000004</v>
      </c>
      <c r="Z408">
        <v>250.203</v>
      </c>
      <c r="BD408" s="13">
        <v>1456</v>
      </c>
      <c r="BE408" s="14">
        <v>-1.08</v>
      </c>
      <c r="BF408" s="14">
        <v>-1.1599999999999999</v>
      </c>
    </row>
    <row r="409" spans="1:58" x14ac:dyDescent="0.25">
      <c r="A409" s="4">
        <v>-94</v>
      </c>
      <c r="B409">
        <v>310.74</v>
      </c>
      <c r="C409">
        <v>272.04000000000002</v>
      </c>
      <c r="D409">
        <v>349.44</v>
      </c>
      <c r="E409">
        <v>0.10199999999999999</v>
      </c>
      <c r="G409">
        <v>-0.625</v>
      </c>
      <c r="H409">
        <v>0.46700000000000003</v>
      </c>
      <c r="J409" s="4">
        <v>1595</v>
      </c>
      <c r="K409">
        <v>48.6</v>
      </c>
      <c r="L409">
        <v>1595</v>
      </c>
      <c r="M409">
        <v>11.7</v>
      </c>
      <c r="U409">
        <f t="shared" si="5"/>
        <v>1660</v>
      </c>
      <c r="V409" s="4">
        <v>203.74700000000001</v>
      </c>
      <c r="W409">
        <v>348</v>
      </c>
      <c r="X409">
        <v>0.245</v>
      </c>
      <c r="Y409">
        <v>490.93900000000002</v>
      </c>
      <c r="Z409">
        <v>222.10499999999999</v>
      </c>
      <c r="BD409" s="13">
        <v>1457</v>
      </c>
      <c r="BE409" s="14">
        <v>-0.32</v>
      </c>
      <c r="BF409" s="14">
        <v>-0.36</v>
      </c>
    </row>
    <row r="410" spans="1:58" x14ac:dyDescent="0.25">
      <c r="A410" s="4">
        <v>-93</v>
      </c>
      <c r="B410">
        <v>325.89999999999998</v>
      </c>
      <c r="C410">
        <v>287.2</v>
      </c>
      <c r="D410">
        <v>364.59</v>
      </c>
      <c r="E410">
        <v>-0.26</v>
      </c>
      <c r="G410">
        <v>-0.98799999999999999</v>
      </c>
      <c r="H410">
        <v>1.44</v>
      </c>
      <c r="J410" s="4">
        <v>1594</v>
      </c>
      <c r="K410">
        <v>64.8</v>
      </c>
      <c r="L410">
        <v>1594</v>
      </c>
      <c r="M410">
        <v>13.4</v>
      </c>
      <c r="U410">
        <f t="shared" si="5"/>
        <v>1659</v>
      </c>
      <c r="V410" s="4">
        <v>203.92500000000001</v>
      </c>
      <c r="W410">
        <v>349</v>
      </c>
      <c r="X410">
        <v>0.17899999999999999</v>
      </c>
      <c r="Y410">
        <v>464.14</v>
      </c>
      <c r="Z410">
        <v>204.459</v>
      </c>
      <c r="BD410" s="13">
        <v>1458</v>
      </c>
      <c r="BE410" s="14">
        <v>-0.09</v>
      </c>
      <c r="BF410" s="14">
        <v>-0.21</v>
      </c>
    </row>
    <row r="411" spans="1:58" x14ac:dyDescent="0.25">
      <c r="A411" s="4">
        <v>-92</v>
      </c>
      <c r="B411">
        <v>249.75</v>
      </c>
      <c r="C411">
        <v>211.05</v>
      </c>
      <c r="D411">
        <v>288.44</v>
      </c>
      <c r="E411">
        <v>0.71299999999999997</v>
      </c>
      <c r="G411">
        <v>-1.4999999999999999E-2</v>
      </c>
      <c r="H411">
        <v>1.524</v>
      </c>
      <c r="J411" s="4">
        <v>1593</v>
      </c>
      <c r="K411">
        <v>56.7</v>
      </c>
      <c r="L411">
        <v>1593</v>
      </c>
      <c r="M411">
        <v>15.4</v>
      </c>
      <c r="U411">
        <f t="shared" si="5"/>
        <v>1658</v>
      </c>
      <c r="V411" s="4">
        <v>204.09</v>
      </c>
      <c r="W411">
        <v>350</v>
      </c>
      <c r="X411">
        <v>8.6999999999999994E-2</v>
      </c>
      <c r="Y411">
        <v>427.33600000000001</v>
      </c>
      <c r="Z411">
        <v>180.22399999999999</v>
      </c>
      <c r="BD411" s="13">
        <v>1459</v>
      </c>
      <c r="BE411" s="14">
        <v>-0.92</v>
      </c>
      <c r="BF411" s="14">
        <v>-1.64</v>
      </c>
    </row>
    <row r="412" spans="1:58" x14ac:dyDescent="0.25">
      <c r="A412" s="4">
        <v>-91</v>
      </c>
      <c r="B412">
        <v>201.58</v>
      </c>
      <c r="C412">
        <v>162.88999999999999</v>
      </c>
      <c r="D412">
        <v>240.28</v>
      </c>
      <c r="E412">
        <v>0.79700000000000004</v>
      </c>
      <c r="G412">
        <v>7.0000000000000007E-2</v>
      </c>
      <c r="H412">
        <v>1.0429999999999999</v>
      </c>
      <c r="J412" s="4">
        <v>1592</v>
      </c>
      <c r="K412">
        <v>64.8</v>
      </c>
      <c r="L412">
        <v>1592</v>
      </c>
      <c r="M412">
        <v>15.6</v>
      </c>
      <c r="U412">
        <f t="shared" si="5"/>
        <v>1657</v>
      </c>
      <c r="V412" s="4">
        <v>204.351</v>
      </c>
      <c r="W412">
        <v>351</v>
      </c>
      <c r="X412">
        <v>0.16900000000000001</v>
      </c>
      <c r="Y412">
        <v>460.363</v>
      </c>
      <c r="Z412">
        <v>201.97200000000001</v>
      </c>
      <c r="BD412" s="13">
        <v>1460</v>
      </c>
      <c r="BE412" s="14">
        <v>-0.9</v>
      </c>
      <c r="BF412" s="14">
        <v>-1.33</v>
      </c>
    </row>
    <row r="413" spans="1:58" x14ac:dyDescent="0.25">
      <c r="A413" s="4">
        <v>-90</v>
      </c>
      <c r="B413">
        <v>201.24</v>
      </c>
      <c r="C413">
        <v>162.54</v>
      </c>
      <c r="D413">
        <v>239.94</v>
      </c>
      <c r="E413">
        <v>0.315</v>
      </c>
      <c r="G413">
        <v>-0.41199999999999998</v>
      </c>
      <c r="H413">
        <v>1.0529999999999999</v>
      </c>
      <c r="J413" s="4">
        <v>1591</v>
      </c>
      <c r="K413">
        <v>53.5</v>
      </c>
      <c r="L413">
        <v>1591</v>
      </c>
      <c r="M413">
        <v>19.2</v>
      </c>
      <c r="U413">
        <f t="shared" si="5"/>
        <v>1656</v>
      </c>
      <c r="V413" s="4">
        <v>204.99600000000001</v>
      </c>
      <c r="W413">
        <v>352</v>
      </c>
      <c r="X413">
        <v>0.47499999999999998</v>
      </c>
      <c r="Y413">
        <v>583.23</v>
      </c>
      <c r="Z413">
        <v>282.87700000000001</v>
      </c>
      <c r="BD413" s="13">
        <v>1461</v>
      </c>
      <c r="BE413" s="14">
        <v>-0.24</v>
      </c>
      <c r="BF413" s="14">
        <v>-0.6</v>
      </c>
    </row>
    <row r="414" spans="1:58" x14ac:dyDescent="0.25">
      <c r="A414" s="4">
        <v>-89</v>
      </c>
      <c r="B414">
        <v>242.34</v>
      </c>
      <c r="C414">
        <v>203.64</v>
      </c>
      <c r="D414">
        <v>281.04000000000002</v>
      </c>
      <c r="E414">
        <v>0.32500000000000001</v>
      </c>
      <c r="G414">
        <v>-0.40200000000000002</v>
      </c>
      <c r="H414">
        <v>2.472</v>
      </c>
      <c r="J414" s="4">
        <v>1590</v>
      </c>
      <c r="K414">
        <v>30.8</v>
      </c>
      <c r="L414">
        <v>1590</v>
      </c>
      <c r="M414">
        <v>14.1</v>
      </c>
      <c r="U414">
        <f t="shared" si="5"/>
        <v>1655</v>
      </c>
      <c r="V414" s="4">
        <v>209.58799999999999</v>
      </c>
      <c r="W414">
        <v>353</v>
      </c>
      <c r="X414">
        <v>0.51100000000000001</v>
      </c>
      <c r="Y414">
        <v>597.57399999999996</v>
      </c>
      <c r="Z414">
        <v>292.322</v>
      </c>
      <c r="BD414" s="13">
        <v>1462</v>
      </c>
      <c r="BE414" s="14">
        <v>-0.97</v>
      </c>
      <c r="BF414" s="14">
        <v>-1.03</v>
      </c>
    </row>
    <row r="415" spans="1:58" x14ac:dyDescent="0.25">
      <c r="A415" s="4">
        <v>-88</v>
      </c>
      <c r="B415">
        <v>265.73</v>
      </c>
      <c r="C415">
        <v>227.04</v>
      </c>
      <c r="D415">
        <v>304.43</v>
      </c>
      <c r="E415">
        <v>1.7450000000000001</v>
      </c>
      <c r="G415">
        <v>1.0169999999999999</v>
      </c>
      <c r="H415">
        <v>2.5419999999999998</v>
      </c>
      <c r="J415" s="4">
        <v>1589</v>
      </c>
      <c r="K415">
        <v>37.299999999999997</v>
      </c>
      <c r="L415">
        <v>1589</v>
      </c>
      <c r="M415">
        <v>14.7</v>
      </c>
      <c r="U415">
        <f t="shared" si="5"/>
        <v>1654</v>
      </c>
      <c r="V415" s="4">
        <v>210.49700000000001</v>
      </c>
      <c r="W415">
        <v>354</v>
      </c>
      <c r="X415">
        <v>0.39800000000000002</v>
      </c>
      <c r="Y415">
        <v>552.13199999999995</v>
      </c>
      <c r="Z415">
        <v>262.399</v>
      </c>
      <c r="BD415" s="13">
        <v>1463</v>
      </c>
      <c r="BE415" s="14">
        <v>-0.71</v>
      </c>
      <c r="BF415" s="14">
        <v>-0.93</v>
      </c>
    </row>
    <row r="416" spans="1:58" x14ac:dyDescent="0.25">
      <c r="A416" s="4">
        <v>-87</v>
      </c>
      <c r="B416">
        <v>235.82</v>
      </c>
      <c r="C416">
        <v>197.12</v>
      </c>
      <c r="D416">
        <v>274.52</v>
      </c>
      <c r="E416">
        <v>1.8140000000000001</v>
      </c>
      <c r="G416">
        <v>1.087</v>
      </c>
      <c r="H416">
        <v>1.6279999999999999</v>
      </c>
      <c r="J416" s="4">
        <v>1588</v>
      </c>
      <c r="K416">
        <v>22.7</v>
      </c>
      <c r="L416">
        <v>1588</v>
      </c>
      <c r="M416">
        <v>14.9</v>
      </c>
      <c r="U416">
        <f t="shared" si="5"/>
        <v>1653</v>
      </c>
      <c r="V416" s="4">
        <v>210.83099999999999</v>
      </c>
      <c r="W416">
        <v>355</v>
      </c>
      <c r="X416">
        <v>0.33400000000000002</v>
      </c>
      <c r="Y416">
        <v>526.49800000000005</v>
      </c>
      <c r="Z416">
        <v>245.52</v>
      </c>
      <c r="BD416" s="13">
        <v>1464</v>
      </c>
      <c r="BE416" s="14">
        <v>-7.0000000000000007E-2</v>
      </c>
      <c r="BF416" s="14">
        <v>-0.12</v>
      </c>
    </row>
    <row r="417" spans="1:58" x14ac:dyDescent="0.25">
      <c r="A417" s="4">
        <v>-86</v>
      </c>
      <c r="B417">
        <v>237.23</v>
      </c>
      <c r="C417">
        <v>198.53</v>
      </c>
      <c r="D417">
        <v>275.92</v>
      </c>
      <c r="E417">
        <v>0.90100000000000002</v>
      </c>
      <c r="G417">
        <v>0.17399999999999999</v>
      </c>
      <c r="H417">
        <v>1.8320000000000001</v>
      </c>
      <c r="J417" s="4">
        <v>1587</v>
      </c>
      <c r="K417">
        <v>21.1</v>
      </c>
      <c r="L417">
        <v>1587</v>
      </c>
      <c r="M417">
        <v>13</v>
      </c>
      <c r="U417">
        <f t="shared" si="5"/>
        <v>1652</v>
      </c>
      <c r="V417" s="4">
        <v>211.072</v>
      </c>
      <c r="W417">
        <v>356</v>
      </c>
      <c r="X417">
        <v>0.21299999999999999</v>
      </c>
      <c r="Y417">
        <v>477.88099999999997</v>
      </c>
      <c r="Z417">
        <v>213.50700000000001</v>
      </c>
      <c r="BD417" s="13">
        <v>1465</v>
      </c>
      <c r="BE417" s="14">
        <v>-1.06</v>
      </c>
      <c r="BF417" s="14">
        <v>-0.88</v>
      </c>
    </row>
    <row r="418" spans="1:58" x14ac:dyDescent="0.25">
      <c r="A418" s="4">
        <v>-85</v>
      </c>
      <c r="B418">
        <v>280.42</v>
      </c>
      <c r="C418">
        <v>241.72</v>
      </c>
      <c r="D418">
        <v>319.12</v>
      </c>
      <c r="E418">
        <v>1.105</v>
      </c>
      <c r="G418">
        <v>0.377</v>
      </c>
      <c r="H418">
        <v>2.0699999999999998</v>
      </c>
      <c r="J418" s="4">
        <v>1586</v>
      </c>
      <c r="K418">
        <v>24.3</v>
      </c>
      <c r="L418">
        <v>1586</v>
      </c>
      <c r="M418">
        <v>13.4</v>
      </c>
      <c r="U418">
        <f t="shared" si="5"/>
        <v>1651</v>
      </c>
      <c r="V418" s="4">
        <v>211.45599999999999</v>
      </c>
      <c r="W418">
        <v>357</v>
      </c>
      <c r="X418">
        <v>0.17199999999999999</v>
      </c>
      <c r="Y418">
        <v>461.40800000000002</v>
      </c>
      <c r="Z418">
        <v>202.66</v>
      </c>
      <c r="BD418" s="13">
        <v>1466</v>
      </c>
      <c r="BE418" s="14">
        <v>-0.71</v>
      </c>
      <c r="BF418" s="14">
        <v>-0.59</v>
      </c>
    </row>
    <row r="419" spans="1:58" x14ac:dyDescent="0.25">
      <c r="A419" s="4">
        <v>-84</v>
      </c>
      <c r="B419">
        <v>303.45999999999998</v>
      </c>
      <c r="C419">
        <v>264.76</v>
      </c>
      <c r="D419">
        <v>342.16</v>
      </c>
      <c r="E419">
        <v>1.343</v>
      </c>
      <c r="G419">
        <v>0.61499999999999999</v>
      </c>
      <c r="H419">
        <v>1.38</v>
      </c>
      <c r="J419" s="4">
        <v>1585</v>
      </c>
      <c r="K419">
        <v>29.2</v>
      </c>
      <c r="L419">
        <v>1585</v>
      </c>
      <c r="M419">
        <v>17.3</v>
      </c>
      <c r="U419">
        <f t="shared" si="5"/>
        <v>1650</v>
      </c>
      <c r="V419" s="4">
        <v>211.679</v>
      </c>
      <c r="W419">
        <v>358</v>
      </c>
      <c r="X419">
        <v>0.223</v>
      </c>
      <c r="Y419">
        <v>481.738</v>
      </c>
      <c r="Z419">
        <v>216.047</v>
      </c>
      <c r="BD419" s="13">
        <v>1467</v>
      </c>
      <c r="BE419" s="14">
        <v>-0.35</v>
      </c>
      <c r="BF419" s="14">
        <v>-0.28000000000000003</v>
      </c>
    </row>
    <row r="420" spans="1:58" x14ac:dyDescent="0.25">
      <c r="A420" s="4">
        <v>-83</v>
      </c>
      <c r="B420">
        <v>302.64999999999998</v>
      </c>
      <c r="C420">
        <v>263.95</v>
      </c>
      <c r="D420">
        <v>341.34</v>
      </c>
      <c r="E420">
        <v>0.65300000000000002</v>
      </c>
      <c r="G420">
        <v>-7.3999999999999996E-2</v>
      </c>
      <c r="H420">
        <v>1.8069999999999999</v>
      </c>
      <c r="J420" s="4">
        <v>1584</v>
      </c>
      <c r="K420">
        <v>30.8</v>
      </c>
      <c r="L420">
        <v>1584</v>
      </c>
      <c r="M420">
        <v>16.7</v>
      </c>
      <c r="U420">
        <f t="shared" si="5"/>
        <v>1649</v>
      </c>
      <c r="V420" s="4">
        <v>211.93799999999999</v>
      </c>
      <c r="W420">
        <v>359</v>
      </c>
      <c r="X420">
        <v>0.25900000000000001</v>
      </c>
      <c r="Y420">
        <v>496.24299999999999</v>
      </c>
      <c r="Z420">
        <v>225.59800000000001</v>
      </c>
      <c r="BD420" s="13">
        <v>1468</v>
      </c>
      <c r="BE420" s="14">
        <v>-0.56999999999999995</v>
      </c>
      <c r="BF420" s="14">
        <v>-0.63</v>
      </c>
    </row>
    <row r="421" spans="1:58" x14ac:dyDescent="0.25">
      <c r="A421" s="4">
        <v>-82</v>
      </c>
      <c r="B421">
        <v>320.82</v>
      </c>
      <c r="C421">
        <v>282.12</v>
      </c>
      <c r="D421">
        <v>359.52</v>
      </c>
      <c r="E421">
        <v>1.08</v>
      </c>
      <c r="G421">
        <v>0.35199999999999998</v>
      </c>
      <c r="H421">
        <v>1.3260000000000001</v>
      </c>
      <c r="J421" s="4">
        <v>1583</v>
      </c>
      <c r="K421">
        <v>34</v>
      </c>
      <c r="L421">
        <v>1583</v>
      </c>
      <c r="M421">
        <v>15.8</v>
      </c>
      <c r="U421">
        <f t="shared" si="5"/>
        <v>1648</v>
      </c>
      <c r="V421" s="4">
        <v>212.22200000000001</v>
      </c>
      <c r="W421">
        <v>360</v>
      </c>
      <c r="X421">
        <v>0.16200000000000001</v>
      </c>
      <c r="Y421">
        <v>457.43</v>
      </c>
      <c r="Z421">
        <v>200.04</v>
      </c>
      <c r="BD421" s="13">
        <v>1469</v>
      </c>
      <c r="BE421" s="14">
        <v>-0.87</v>
      </c>
      <c r="BF421" s="14">
        <v>-0.81</v>
      </c>
    </row>
    <row r="422" spans="1:58" x14ac:dyDescent="0.25">
      <c r="A422" s="4">
        <v>-81</v>
      </c>
      <c r="B422">
        <v>273.62</v>
      </c>
      <c r="C422">
        <v>234.92</v>
      </c>
      <c r="D422">
        <v>312.32</v>
      </c>
      <c r="E422">
        <v>0.59799999999999998</v>
      </c>
      <c r="G422">
        <v>-0.129</v>
      </c>
      <c r="H422">
        <v>1.5740000000000001</v>
      </c>
      <c r="J422" s="4">
        <v>1582</v>
      </c>
      <c r="K422">
        <v>29.2</v>
      </c>
      <c r="L422">
        <v>1582</v>
      </c>
      <c r="M422">
        <v>17.899999999999999</v>
      </c>
      <c r="U422">
        <f t="shared" si="5"/>
        <v>1647</v>
      </c>
      <c r="V422" s="4">
        <v>212.684</v>
      </c>
      <c r="W422">
        <v>361</v>
      </c>
      <c r="X422">
        <v>0.3</v>
      </c>
      <c r="Y422">
        <v>512.71600000000001</v>
      </c>
      <c r="Z422">
        <v>236.44499999999999</v>
      </c>
      <c r="BD422" s="13">
        <v>1470</v>
      </c>
      <c r="BE422" s="14">
        <v>-1.3</v>
      </c>
      <c r="BF422" s="14">
        <v>-1.1499999999999999</v>
      </c>
    </row>
    <row r="423" spans="1:58" x14ac:dyDescent="0.25">
      <c r="A423" s="4">
        <v>-80</v>
      </c>
      <c r="B423">
        <v>253.51</v>
      </c>
      <c r="C423">
        <v>214.81</v>
      </c>
      <c r="D423">
        <v>292.2</v>
      </c>
      <c r="E423">
        <v>0.84599999999999997</v>
      </c>
      <c r="G423">
        <v>0.11899999999999999</v>
      </c>
      <c r="H423">
        <v>6.0000000000000001E-3</v>
      </c>
      <c r="J423" s="4">
        <v>1581</v>
      </c>
      <c r="K423">
        <v>27.6</v>
      </c>
      <c r="L423">
        <v>1581</v>
      </c>
      <c r="M423">
        <v>12.3</v>
      </c>
      <c r="U423">
        <f t="shared" si="5"/>
        <v>1646</v>
      </c>
      <c r="V423" s="4">
        <v>212.905</v>
      </c>
      <c r="W423">
        <v>362</v>
      </c>
      <c r="X423">
        <v>0.221</v>
      </c>
      <c r="Y423">
        <v>481.17599999999999</v>
      </c>
      <c r="Z423">
        <v>215.67599999999999</v>
      </c>
      <c r="BD423" s="13">
        <v>1471</v>
      </c>
      <c r="BE423" s="14">
        <v>0.06</v>
      </c>
      <c r="BF423" s="14">
        <v>0.19</v>
      </c>
    </row>
    <row r="424" spans="1:58" x14ac:dyDescent="0.25">
      <c r="A424" s="4">
        <v>-79</v>
      </c>
      <c r="B424">
        <v>237.67</v>
      </c>
      <c r="C424">
        <v>198.97</v>
      </c>
      <c r="D424">
        <v>276.36</v>
      </c>
      <c r="E424">
        <v>-0.72199999999999998</v>
      </c>
      <c r="G424">
        <v>-1.4490000000000001</v>
      </c>
      <c r="H424">
        <v>1.1870000000000001</v>
      </c>
      <c r="J424" s="4">
        <v>1580</v>
      </c>
      <c r="K424">
        <v>40.5</v>
      </c>
      <c r="L424">
        <v>1580</v>
      </c>
      <c r="M424">
        <v>11.5</v>
      </c>
      <c r="U424">
        <f t="shared" si="5"/>
        <v>1645</v>
      </c>
      <c r="V424" s="4">
        <v>213.36199999999999</v>
      </c>
      <c r="W424">
        <v>363</v>
      </c>
      <c r="X424">
        <v>0.31900000000000001</v>
      </c>
      <c r="Y424">
        <v>520.35</v>
      </c>
      <c r="Z424">
        <v>241.47200000000001</v>
      </c>
      <c r="BD424" s="13">
        <v>1472</v>
      </c>
      <c r="BE424" s="14">
        <v>0.06</v>
      </c>
      <c r="BF424" s="14">
        <v>0.23</v>
      </c>
    </row>
    <row r="425" spans="1:58" x14ac:dyDescent="0.25">
      <c r="A425" s="4">
        <v>-78</v>
      </c>
      <c r="B425">
        <v>250.97</v>
      </c>
      <c r="C425">
        <v>212.28</v>
      </c>
      <c r="D425">
        <v>289.67</v>
      </c>
      <c r="E425">
        <v>0.45900000000000002</v>
      </c>
      <c r="G425">
        <v>-0.26800000000000002</v>
      </c>
      <c r="H425">
        <v>1.048</v>
      </c>
      <c r="J425" s="4">
        <v>1579</v>
      </c>
      <c r="K425">
        <v>32.4</v>
      </c>
      <c r="L425">
        <v>1579</v>
      </c>
      <c r="M425">
        <v>12.3</v>
      </c>
      <c r="U425">
        <f t="shared" si="5"/>
        <v>1644</v>
      </c>
      <c r="V425" s="4">
        <v>213.869</v>
      </c>
      <c r="W425">
        <v>364</v>
      </c>
      <c r="X425">
        <v>0.189</v>
      </c>
      <c r="Y425">
        <v>468.15800000000002</v>
      </c>
      <c r="Z425">
        <v>207.10400000000001</v>
      </c>
      <c r="BD425" s="13">
        <v>1473</v>
      </c>
      <c r="BE425" s="14">
        <v>0.67</v>
      </c>
      <c r="BF425" s="14">
        <v>0.52</v>
      </c>
    </row>
    <row r="426" spans="1:58" x14ac:dyDescent="0.25">
      <c r="A426" s="4">
        <v>-77</v>
      </c>
      <c r="B426">
        <v>231.72</v>
      </c>
      <c r="C426">
        <v>193.03</v>
      </c>
      <c r="D426">
        <v>270.42</v>
      </c>
      <c r="E426">
        <v>0.32</v>
      </c>
      <c r="G426">
        <v>-0.40699999999999997</v>
      </c>
      <c r="H426">
        <v>0.60599999999999998</v>
      </c>
      <c r="J426" s="4">
        <v>1578</v>
      </c>
      <c r="K426">
        <v>35.700000000000003</v>
      </c>
      <c r="L426">
        <v>1578</v>
      </c>
      <c r="M426">
        <v>15.1</v>
      </c>
      <c r="U426">
        <f t="shared" si="5"/>
        <v>1643</v>
      </c>
      <c r="V426" s="4">
        <v>214.13200000000001</v>
      </c>
      <c r="W426">
        <v>365</v>
      </c>
      <c r="X426">
        <v>0.26300000000000001</v>
      </c>
      <c r="Y426">
        <v>498.17099999999999</v>
      </c>
      <c r="Z426">
        <v>226.86799999999999</v>
      </c>
      <c r="BD426" s="13">
        <v>1474</v>
      </c>
      <c r="BE426" s="14">
        <v>-0.68</v>
      </c>
      <c r="BF426" s="14">
        <v>-0.81</v>
      </c>
    </row>
    <row r="427" spans="1:58" x14ac:dyDescent="0.25">
      <c r="A427" s="4">
        <v>-76</v>
      </c>
      <c r="B427">
        <v>239.75</v>
      </c>
      <c r="C427">
        <v>201.05</v>
      </c>
      <c r="D427">
        <v>278.44</v>
      </c>
      <c r="E427">
        <v>-0.121</v>
      </c>
      <c r="G427">
        <v>-0.84899999999999998</v>
      </c>
      <c r="H427">
        <v>1.1919999999999999</v>
      </c>
      <c r="J427" s="4">
        <v>1577</v>
      </c>
      <c r="K427">
        <v>29.2</v>
      </c>
      <c r="L427">
        <v>1577</v>
      </c>
      <c r="M427">
        <v>13</v>
      </c>
      <c r="U427">
        <f t="shared" si="5"/>
        <v>1642</v>
      </c>
      <c r="V427" s="4">
        <v>214.351</v>
      </c>
      <c r="W427">
        <v>366</v>
      </c>
      <c r="X427">
        <v>0.219</v>
      </c>
      <c r="Y427">
        <v>480.21100000000001</v>
      </c>
      <c r="Z427">
        <v>215.041</v>
      </c>
      <c r="BD427" s="13">
        <v>1475</v>
      </c>
      <c r="BE427" s="14">
        <v>-0.03</v>
      </c>
      <c r="BF427" s="14">
        <v>0.06</v>
      </c>
    </row>
    <row r="428" spans="1:58" x14ac:dyDescent="0.25">
      <c r="A428" s="4">
        <v>-75</v>
      </c>
      <c r="B428">
        <v>277.2</v>
      </c>
      <c r="C428">
        <v>238.5</v>
      </c>
      <c r="D428">
        <v>315.89999999999998</v>
      </c>
      <c r="E428">
        <v>0.46400000000000002</v>
      </c>
      <c r="G428">
        <v>-0.26300000000000001</v>
      </c>
      <c r="H428">
        <v>0.42699999999999999</v>
      </c>
      <c r="J428" s="4">
        <v>1576</v>
      </c>
      <c r="K428">
        <v>19.399999999999999</v>
      </c>
      <c r="L428">
        <v>1576</v>
      </c>
      <c r="M428">
        <v>14.1</v>
      </c>
      <c r="U428">
        <f t="shared" si="5"/>
        <v>1641</v>
      </c>
      <c r="V428" s="4">
        <v>214.53200000000001</v>
      </c>
      <c r="W428">
        <v>367</v>
      </c>
      <c r="X428">
        <v>0.192</v>
      </c>
      <c r="Y428">
        <v>469.32299999999998</v>
      </c>
      <c r="Z428">
        <v>207.87200000000001</v>
      </c>
      <c r="BD428" s="13">
        <v>1476</v>
      </c>
      <c r="BE428" s="14">
        <v>0.61</v>
      </c>
      <c r="BF428" s="14">
        <v>0.68</v>
      </c>
    </row>
    <row r="429" spans="1:58" x14ac:dyDescent="0.25">
      <c r="A429" s="4">
        <v>-74</v>
      </c>
      <c r="B429">
        <v>239.6</v>
      </c>
      <c r="C429">
        <v>200.91</v>
      </c>
      <c r="D429">
        <v>278.3</v>
      </c>
      <c r="E429">
        <v>-0.3</v>
      </c>
      <c r="G429">
        <v>-1.0269999999999999</v>
      </c>
      <c r="H429">
        <v>1.0129999999999999</v>
      </c>
      <c r="J429" s="4">
        <v>1575</v>
      </c>
      <c r="K429">
        <v>25.9</v>
      </c>
      <c r="L429">
        <v>1575</v>
      </c>
      <c r="M429">
        <v>17.899999999999999</v>
      </c>
      <c r="U429">
        <f t="shared" si="5"/>
        <v>1640</v>
      </c>
      <c r="V429" s="4">
        <v>216.60400000000001</v>
      </c>
      <c r="W429">
        <v>368</v>
      </c>
      <c r="X429">
        <v>0.26</v>
      </c>
      <c r="Y429">
        <v>496.92599999999999</v>
      </c>
      <c r="Z429">
        <v>226.048</v>
      </c>
      <c r="BD429" s="13">
        <v>1477</v>
      </c>
      <c r="BE429" s="14">
        <v>-0.66</v>
      </c>
      <c r="BF429" s="14">
        <v>-0.39</v>
      </c>
    </row>
    <row r="430" spans="1:58" x14ac:dyDescent="0.25">
      <c r="A430" s="4">
        <v>-73</v>
      </c>
      <c r="B430">
        <v>233.7</v>
      </c>
      <c r="C430">
        <v>195</v>
      </c>
      <c r="D430">
        <v>272.39999999999998</v>
      </c>
      <c r="E430">
        <v>0.28599999999999998</v>
      </c>
      <c r="G430">
        <v>-0.442</v>
      </c>
      <c r="H430">
        <v>1.4350000000000001</v>
      </c>
      <c r="J430" s="4">
        <v>1574</v>
      </c>
      <c r="K430">
        <v>19.399999999999999</v>
      </c>
      <c r="L430">
        <v>1574</v>
      </c>
      <c r="M430">
        <v>18.8</v>
      </c>
      <c r="U430">
        <f t="shared" si="5"/>
        <v>1639</v>
      </c>
      <c r="V430" s="4">
        <v>216.81899999999999</v>
      </c>
      <c r="W430">
        <v>369</v>
      </c>
      <c r="X430">
        <v>0.215</v>
      </c>
      <c r="Y430">
        <v>478.524</v>
      </c>
      <c r="Z430">
        <v>213.93</v>
      </c>
      <c r="BD430" s="13">
        <v>1478</v>
      </c>
      <c r="BE430" s="14">
        <v>-0.3</v>
      </c>
      <c r="BF430" s="14">
        <v>-0.12</v>
      </c>
    </row>
    <row r="431" spans="1:58" x14ac:dyDescent="0.25">
      <c r="A431" s="4">
        <v>-72</v>
      </c>
      <c r="B431">
        <v>282.85000000000002</v>
      </c>
      <c r="C431">
        <v>244.15</v>
      </c>
      <c r="D431">
        <v>321.54000000000002</v>
      </c>
      <c r="E431">
        <v>0.70799999999999996</v>
      </c>
      <c r="G431">
        <v>-0.02</v>
      </c>
      <c r="H431">
        <v>0.58099999999999996</v>
      </c>
      <c r="J431" s="4">
        <v>1573</v>
      </c>
      <c r="K431">
        <v>14.6</v>
      </c>
      <c r="L431">
        <v>1573</v>
      </c>
      <c r="M431">
        <v>15.1</v>
      </c>
      <c r="U431">
        <f t="shared" si="5"/>
        <v>1638</v>
      </c>
      <c r="V431" s="4">
        <v>217.09399999999999</v>
      </c>
      <c r="W431">
        <v>370</v>
      </c>
      <c r="X431">
        <v>0.27500000000000002</v>
      </c>
      <c r="Y431">
        <v>502.83199999999999</v>
      </c>
      <c r="Z431">
        <v>229.93700000000001</v>
      </c>
      <c r="BD431" s="13">
        <v>1479</v>
      </c>
      <c r="BE431" s="14">
        <v>0.15</v>
      </c>
      <c r="BF431" s="14">
        <v>0.25</v>
      </c>
    </row>
    <row r="432" spans="1:58" x14ac:dyDescent="0.25">
      <c r="A432" s="4">
        <v>-71</v>
      </c>
      <c r="B432">
        <v>297.98</v>
      </c>
      <c r="C432">
        <v>259.27999999999997</v>
      </c>
      <c r="D432">
        <v>336.67</v>
      </c>
      <c r="E432">
        <v>-0.14599999999999999</v>
      </c>
      <c r="G432">
        <v>-0.873</v>
      </c>
      <c r="H432">
        <v>1.8959999999999999</v>
      </c>
      <c r="J432" s="4">
        <v>1572</v>
      </c>
      <c r="K432">
        <v>66.5</v>
      </c>
      <c r="L432">
        <v>1572</v>
      </c>
      <c r="M432">
        <v>16.7</v>
      </c>
      <c r="U432">
        <f t="shared" si="5"/>
        <v>1637</v>
      </c>
      <c r="V432" s="4">
        <v>217.34899999999999</v>
      </c>
      <c r="W432">
        <v>371</v>
      </c>
      <c r="X432">
        <v>0.255</v>
      </c>
      <c r="Y432">
        <v>494.95699999999999</v>
      </c>
      <c r="Z432">
        <v>224.751</v>
      </c>
      <c r="BD432" s="13">
        <v>1480</v>
      </c>
      <c r="BE432" s="14">
        <v>-0.53</v>
      </c>
      <c r="BF432" s="14">
        <v>-0.51</v>
      </c>
    </row>
    <row r="433" spans="1:58" x14ac:dyDescent="0.25">
      <c r="A433" s="4">
        <v>-70</v>
      </c>
      <c r="B433">
        <v>251.39</v>
      </c>
      <c r="C433">
        <v>212.69</v>
      </c>
      <c r="D433">
        <v>290.08999999999997</v>
      </c>
      <c r="E433">
        <v>1.169</v>
      </c>
      <c r="G433">
        <v>0.442</v>
      </c>
      <c r="H433">
        <v>0.64100000000000001</v>
      </c>
      <c r="J433" s="4">
        <v>1571</v>
      </c>
      <c r="K433">
        <v>56.7</v>
      </c>
      <c r="L433">
        <v>1571</v>
      </c>
      <c r="M433">
        <v>9.3000000000000007</v>
      </c>
      <c r="U433">
        <f t="shared" si="5"/>
        <v>1636</v>
      </c>
      <c r="V433" s="4">
        <v>217.56</v>
      </c>
      <c r="W433">
        <v>372</v>
      </c>
      <c r="X433">
        <v>0.23100000000000001</v>
      </c>
      <c r="Y433">
        <v>485.07299999999998</v>
      </c>
      <c r="Z433">
        <v>218.24299999999999</v>
      </c>
      <c r="BD433" s="13">
        <v>1481</v>
      </c>
      <c r="BE433" s="14">
        <v>-0.16</v>
      </c>
      <c r="BF433" s="14">
        <v>-0.24</v>
      </c>
    </row>
    <row r="434" spans="1:58" x14ac:dyDescent="0.25">
      <c r="A434" s="4">
        <v>-69</v>
      </c>
      <c r="B434">
        <v>215.78</v>
      </c>
      <c r="C434">
        <v>177.08</v>
      </c>
      <c r="D434">
        <v>254.48</v>
      </c>
      <c r="E434">
        <v>-8.5999999999999993E-2</v>
      </c>
      <c r="G434">
        <v>-0.81399999999999995</v>
      </c>
      <c r="H434">
        <v>0.26400000000000001</v>
      </c>
      <c r="J434" s="4">
        <v>1570</v>
      </c>
      <c r="K434">
        <v>61.6</v>
      </c>
      <c r="L434">
        <v>1570</v>
      </c>
      <c r="M434">
        <v>14.5</v>
      </c>
      <c r="U434">
        <f t="shared" si="5"/>
        <v>1635</v>
      </c>
      <c r="V434" s="4">
        <v>218.15</v>
      </c>
      <c r="W434">
        <v>373</v>
      </c>
      <c r="X434">
        <v>0.35899999999999999</v>
      </c>
      <c r="Y434">
        <v>536.38199999999995</v>
      </c>
      <c r="Z434">
        <v>252.02799999999999</v>
      </c>
      <c r="BD434" s="13">
        <v>1482</v>
      </c>
      <c r="BE434" s="14">
        <v>0.1</v>
      </c>
      <c r="BF434" s="14">
        <v>0.15</v>
      </c>
    </row>
    <row r="435" spans="1:58" x14ac:dyDescent="0.25">
      <c r="A435" s="4">
        <v>-68</v>
      </c>
      <c r="B435">
        <v>211.02</v>
      </c>
      <c r="C435">
        <v>172.33</v>
      </c>
      <c r="D435">
        <v>249.72</v>
      </c>
      <c r="E435">
        <v>-0.46400000000000002</v>
      </c>
      <c r="G435">
        <v>-1.1910000000000001</v>
      </c>
      <c r="H435">
        <v>0.83399999999999996</v>
      </c>
      <c r="J435" s="4">
        <v>1569</v>
      </c>
      <c r="K435">
        <v>58.3</v>
      </c>
      <c r="L435">
        <v>1569</v>
      </c>
      <c r="M435">
        <v>14.3</v>
      </c>
      <c r="U435">
        <f t="shared" si="5"/>
        <v>1634</v>
      </c>
      <c r="V435" s="4">
        <v>218.56200000000001</v>
      </c>
      <c r="W435">
        <v>374</v>
      </c>
      <c r="X435">
        <v>0.41299999999999998</v>
      </c>
      <c r="Y435">
        <v>558.11900000000003</v>
      </c>
      <c r="Z435">
        <v>266.34199999999998</v>
      </c>
      <c r="BD435" s="13">
        <v>1483</v>
      </c>
      <c r="BE435" s="14">
        <v>0.61</v>
      </c>
      <c r="BF435" s="14">
        <v>0.55000000000000004</v>
      </c>
    </row>
    <row r="436" spans="1:58" x14ac:dyDescent="0.25">
      <c r="A436" s="4">
        <v>-67</v>
      </c>
      <c r="B436">
        <v>223.59</v>
      </c>
      <c r="C436">
        <v>184.9</v>
      </c>
      <c r="D436">
        <v>262.29000000000002</v>
      </c>
      <c r="E436">
        <v>0.107</v>
      </c>
      <c r="G436">
        <v>-0.62</v>
      </c>
      <c r="H436">
        <v>-0.878</v>
      </c>
      <c r="J436" s="4">
        <v>1568</v>
      </c>
      <c r="K436">
        <v>42.1</v>
      </c>
      <c r="L436">
        <v>1568</v>
      </c>
      <c r="M436">
        <v>13</v>
      </c>
      <c r="U436">
        <f t="shared" si="5"/>
        <v>1633</v>
      </c>
      <c r="V436" s="4">
        <v>218.89099999999999</v>
      </c>
      <c r="W436">
        <v>375</v>
      </c>
      <c r="X436">
        <v>0.32900000000000001</v>
      </c>
      <c r="Y436">
        <v>524.56899999999996</v>
      </c>
      <c r="Z436">
        <v>244.25</v>
      </c>
      <c r="BD436" s="13">
        <v>1484</v>
      </c>
      <c r="BE436" s="14">
        <v>0.65</v>
      </c>
      <c r="BF436" s="14">
        <v>0.49</v>
      </c>
    </row>
    <row r="437" spans="1:58" x14ac:dyDescent="0.25">
      <c r="A437" s="4">
        <v>-66</v>
      </c>
      <c r="B437">
        <v>232.03</v>
      </c>
      <c r="C437">
        <v>193.33</v>
      </c>
      <c r="D437">
        <v>270.72000000000003</v>
      </c>
      <c r="E437">
        <v>-1.605</v>
      </c>
      <c r="G437">
        <v>-2.3319999999999999</v>
      </c>
      <c r="H437">
        <v>-0.247</v>
      </c>
      <c r="J437" s="4">
        <v>1567</v>
      </c>
      <c r="K437">
        <v>30.8</v>
      </c>
      <c r="L437">
        <v>1567</v>
      </c>
      <c r="M437">
        <v>14.3</v>
      </c>
      <c r="U437">
        <f t="shared" si="5"/>
        <v>1632</v>
      </c>
      <c r="V437" s="4">
        <v>219.31</v>
      </c>
      <c r="W437">
        <v>376</v>
      </c>
      <c r="X437">
        <v>0.185</v>
      </c>
      <c r="Y437">
        <v>466.63099999999997</v>
      </c>
      <c r="Z437">
        <v>206.09899999999999</v>
      </c>
      <c r="BD437" s="13">
        <v>1485</v>
      </c>
      <c r="BE437" s="14">
        <v>-1.24</v>
      </c>
      <c r="BF437" s="14">
        <v>-1.08</v>
      </c>
    </row>
    <row r="438" spans="1:58" x14ac:dyDescent="0.25">
      <c r="A438" s="4">
        <v>-65</v>
      </c>
      <c r="B438">
        <v>230.1</v>
      </c>
      <c r="C438">
        <v>191.4</v>
      </c>
      <c r="D438">
        <v>268.79000000000002</v>
      </c>
      <c r="E438">
        <v>-0.97499999999999998</v>
      </c>
      <c r="G438">
        <v>-1.702</v>
      </c>
      <c r="H438">
        <v>0.88400000000000001</v>
      </c>
      <c r="J438" s="4">
        <v>1566</v>
      </c>
      <c r="K438">
        <v>50.2</v>
      </c>
      <c r="L438">
        <v>1566</v>
      </c>
      <c r="M438">
        <v>12.3</v>
      </c>
      <c r="U438">
        <f t="shared" si="5"/>
        <v>1631</v>
      </c>
      <c r="V438" s="4">
        <v>219.809</v>
      </c>
      <c r="W438">
        <v>377</v>
      </c>
      <c r="X438">
        <v>0.314</v>
      </c>
      <c r="Y438">
        <v>518.58199999999999</v>
      </c>
      <c r="Z438">
        <v>240.30799999999999</v>
      </c>
      <c r="BD438" s="13">
        <v>1486</v>
      </c>
      <c r="BE438" s="14">
        <v>0.08</v>
      </c>
      <c r="BF438" s="14">
        <v>0.16</v>
      </c>
    </row>
    <row r="439" spans="1:58" x14ac:dyDescent="0.25">
      <c r="A439" s="4">
        <v>-64</v>
      </c>
      <c r="B439">
        <v>218.87</v>
      </c>
      <c r="C439">
        <v>180.17</v>
      </c>
      <c r="D439">
        <v>257.57</v>
      </c>
      <c r="E439">
        <v>0.157</v>
      </c>
      <c r="G439">
        <v>-0.57099999999999995</v>
      </c>
      <c r="H439">
        <v>0.89900000000000002</v>
      </c>
      <c r="J439" s="4">
        <v>1565</v>
      </c>
      <c r="K439">
        <v>37.299999999999997</v>
      </c>
      <c r="L439">
        <v>1565</v>
      </c>
      <c r="M439">
        <v>8.9</v>
      </c>
      <c r="U439">
        <f t="shared" si="5"/>
        <v>1630</v>
      </c>
      <c r="V439" s="4">
        <v>220.001</v>
      </c>
      <c r="W439">
        <v>378</v>
      </c>
      <c r="X439">
        <v>0.22600000000000001</v>
      </c>
      <c r="Y439">
        <v>483.10399999999998</v>
      </c>
      <c r="Z439">
        <v>216.946</v>
      </c>
      <c r="BD439" s="13">
        <v>1487</v>
      </c>
      <c r="BE439" s="14">
        <v>0.6</v>
      </c>
      <c r="BF439" s="14">
        <v>0.68</v>
      </c>
    </row>
    <row r="440" spans="1:58" x14ac:dyDescent="0.25">
      <c r="A440" s="4">
        <v>-63</v>
      </c>
      <c r="B440">
        <v>203.44</v>
      </c>
      <c r="C440">
        <v>164.74</v>
      </c>
      <c r="D440">
        <v>242.13</v>
      </c>
      <c r="E440">
        <v>0.17199999999999999</v>
      </c>
      <c r="G440">
        <v>-0.55600000000000005</v>
      </c>
      <c r="H440">
        <v>0.64100000000000001</v>
      </c>
      <c r="J440" s="4">
        <v>1564</v>
      </c>
      <c r="K440">
        <v>42.1</v>
      </c>
      <c r="L440">
        <v>1564</v>
      </c>
      <c r="M440">
        <v>7.8</v>
      </c>
      <c r="U440">
        <f t="shared" si="5"/>
        <v>1629</v>
      </c>
      <c r="V440" s="4">
        <v>220.428</v>
      </c>
      <c r="W440">
        <v>379</v>
      </c>
      <c r="X440">
        <v>0.31</v>
      </c>
      <c r="Y440">
        <v>516.69399999999996</v>
      </c>
      <c r="Z440">
        <v>239.06399999999999</v>
      </c>
      <c r="BD440" s="13">
        <v>1488</v>
      </c>
      <c r="BE440" s="14">
        <v>0.3</v>
      </c>
      <c r="BF440" s="14">
        <v>0.33</v>
      </c>
    </row>
    <row r="441" spans="1:58" x14ac:dyDescent="0.25">
      <c r="A441" s="4">
        <v>-62</v>
      </c>
      <c r="B441">
        <v>202.93</v>
      </c>
      <c r="C441">
        <v>164.23</v>
      </c>
      <c r="D441">
        <v>241.63</v>
      </c>
      <c r="E441">
        <v>-8.5999999999999993E-2</v>
      </c>
      <c r="G441">
        <v>-0.81399999999999995</v>
      </c>
      <c r="H441">
        <v>1.008</v>
      </c>
      <c r="J441" s="4">
        <v>1563</v>
      </c>
      <c r="K441">
        <v>47</v>
      </c>
      <c r="L441">
        <v>1563</v>
      </c>
      <c r="M441">
        <v>10.199999999999999</v>
      </c>
      <c r="U441">
        <f t="shared" si="5"/>
        <v>1628</v>
      </c>
      <c r="V441" s="4">
        <v>221.405</v>
      </c>
      <c r="W441">
        <v>380</v>
      </c>
      <c r="X441">
        <v>0.28000000000000003</v>
      </c>
      <c r="Y441">
        <v>504.80099999999999</v>
      </c>
      <c r="Z441">
        <v>231.233</v>
      </c>
      <c r="BD441" s="13">
        <v>1489</v>
      </c>
      <c r="BE441" s="14">
        <v>0.01</v>
      </c>
      <c r="BF441" s="14">
        <v>0.05</v>
      </c>
    </row>
    <row r="442" spans="1:58" x14ac:dyDescent="0.25">
      <c r="A442" s="4">
        <v>-61</v>
      </c>
      <c r="B442">
        <v>219.56</v>
      </c>
      <c r="C442">
        <v>180.86</v>
      </c>
      <c r="D442">
        <v>258.26</v>
      </c>
      <c r="E442">
        <v>0.28100000000000003</v>
      </c>
      <c r="G442">
        <v>-0.44700000000000001</v>
      </c>
      <c r="H442">
        <v>2.085</v>
      </c>
      <c r="J442" s="4">
        <v>1562</v>
      </c>
      <c r="K442">
        <v>43.8</v>
      </c>
      <c r="L442">
        <v>1562</v>
      </c>
      <c r="M442">
        <v>16.7</v>
      </c>
      <c r="U442">
        <f t="shared" si="5"/>
        <v>1627</v>
      </c>
      <c r="V442" s="4">
        <v>221.893</v>
      </c>
      <c r="W442">
        <v>381</v>
      </c>
      <c r="X442">
        <v>0.20799999999999999</v>
      </c>
      <c r="Y442">
        <v>475.952</v>
      </c>
      <c r="Z442">
        <v>212.23699999999999</v>
      </c>
      <c r="BD442" s="13">
        <v>1490</v>
      </c>
      <c r="BE442" s="14">
        <v>0.31</v>
      </c>
      <c r="BF442" s="14">
        <v>0.48</v>
      </c>
    </row>
    <row r="443" spans="1:58" x14ac:dyDescent="0.25">
      <c r="A443" s="4">
        <v>-60</v>
      </c>
      <c r="B443">
        <v>243.86</v>
      </c>
      <c r="C443">
        <v>205.16</v>
      </c>
      <c r="D443">
        <v>282.56</v>
      </c>
      <c r="E443">
        <v>1.3580000000000001</v>
      </c>
      <c r="G443">
        <v>0.63</v>
      </c>
      <c r="H443">
        <v>0.97799999999999998</v>
      </c>
      <c r="J443" s="4">
        <v>1561</v>
      </c>
      <c r="K443">
        <v>24.3</v>
      </c>
      <c r="L443">
        <v>1561</v>
      </c>
      <c r="M443">
        <v>18.600000000000001</v>
      </c>
      <c r="U443">
        <f t="shared" si="5"/>
        <v>1626</v>
      </c>
      <c r="V443" s="4">
        <v>222.10499999999999</v>
      </c>
      <c r="W443">
        <v>382</v>
      </c>
      <c r="X443">
        <v>0.21099999999999999</v>
      </c>
      <c r="Y443">
        <v>477.19799999999998</v>
      </c>
      <c r="Z443">
        <v>213.05699999999999</v>
      </c>
      <c r="BD443" s="13">
        <v>1491</v>
      </c>
      <c r="BE443" s="14">
        <v>-0.78</v>
      </c>
      <c r="BF443" s="14">
        <v>-0.49</v>
      </c>
    </row>
    <row r="444" spans="1:58" x14ac:dyDescent="0.25">
      <c r="A444" s="4">
        <v>-59</v>
      </c>
      <c r="B444">
        <v>242.33</v>
      </c>
      <c r="C444">
        <v>203.64</v>
      </c>
      <c r="D444">
        <v>281.02999999999997</v>
      </c>
      <c r="E444">
        <v>0.251</v>
      </c>
      <c r="G444">
        <v>-0.47599999999999998</v>
      </c>
      <c r="H444">
        <v>0.69</v>
      </c>
      <c r="J444" s="4">
        <v>1560</v>
      </c>
      <c r="K444">
        <v>17.8</v>
      </c>
      <c r="L444">
        <v>1560</v>
      </c>
      <c r="M444">
        <v>19.5</v>
      </c>
      <c r="U444">
        <f t="shared" si="5"/>
        <v>1625</v>
      </c>
      <c r="V444" s="4">
        <v>222.404</v>
      </c>
      <c r="W444">
        <v>383</v>
      </c>
      <c r="X444">
        <v>0.3</v>
      </c>
      <c r="Y444">
        <v>512.75599999999997</v>
      </c>
      <c r="Z444">
        <v>236.47200000000001</v>
      </c>
      <c r="BD444" s="13">
        <v>1492</v>
      </c>
      <c r="BE444" s="14">
        <v>-0.18</v>
      </c>
      <c r="BF444" s="14">
        <v>0.23</v>
      </c>
    </row>
    <row r="445" spans="1:58" x14ac:dyDescent="0.25">
      <c r="A445" s="4">
        <v>-58</v>
      </c>
      <c r="B445">
        <v>230.28</v>
      </c>
      <c r="C445">
        <v>191.58</v>
      </c>
      <c r="D445">
        <v>268.98</v>
      </c>
      <c r="E445">
        <v>-3.6999999999999998E-2</v>
      </c>
      <c r="G445">
        <v>-0.76400000000000001</v>
      </c>
      <c r="H445">
        <v>0.96799999999999997</v>
      </c>
      <c r="J445" s="4">
        <v>1559</v>
      </c>
      <c r="K445">
        <v>19.399999999999999</v>
      </c>
      <c r="L445">
        <v>1559</v>
      </c>
      <c r="M445">
        <v>18.8</v>
      </c>
      <c r="U445">
        <f t="shared" si="5"/>
        <v>1624</v>
      </c>
      <c r="V445" s="4">
        <v>222.684</v>
      </c>
      <c r="W445">
        <v>384</v>
      </c>
      <c r="X445">
        <v>0.128</v>
      </c>
      <c r="Y445">
        <v>443.68900000000002</v>
      </c>
      <c r="Z445">
        <v>190.99199999999999</v>
      </c>
      <c r="BD445" s="13">
        <v>1493</v>
      </c>
      <c r="BE445" s="14">
        <v>-0.26</v>
      </c>
      <c r="BF445" s="14">
        <v>0.15</v>
      </c>
    </row>
    <row r="446" spans="1:58" x14ac:dyDescent="0.25">
      <c r="A446" s="4">
        <v>-57</v>
      </c>
      <c r="B446">
        <v>215.5</v>
      </c>
      <c r="C446">
        <v>176.81</v>
      </c>
      <c r="D446">
        <v>254.2</v>
      </c>
      <c r="E446">
        <v>0.24099999999999999</v>
      </c>
      <c r="G446">
        <v>-0.48599999999999999</v>
      </c>
      <c r="H446">
        <v>1.107</v>
      </c>
      <c r="J446" s="4">
        <v>1558</v>
      </c>
      <c r="K446">
        <v>22.7</v>
      </c>
      <c r="L446">
        <v>1558</v>
      </c>
      <c r="M446">
        <v>9.9</v>
      </c>
      <c r="U446">
        <f t="shared" si="5"/>
        <v>1623</v>
      </c>
      <c r="V446" s="4">
        <v>223.03299999999999</v>
      </c>
      <c r="W446">
        <v>385</v>
      </c>
      <c r="X446">
        <v>0.221</v>
      </c>
      <c r="Y446">
        <v>481.13600000000002</v>
      </c>
      <c r="Z446">
        <v>215.65</v>
      </c>
      <c r="BD446" s="13">
        <v>1494</v>
      </c>
      <c r="BE446" s="14">
        <v>0.18</v>
      </c>
      <c r="BF446" s="14">
        <v>0.56999999999999995</v>
      </c>
    </row>
    <row r="447" spans="1:58" x14ac:dyDescent="0.25">
      <c r="A447" s="4">
        <v>-56</v>
      </c>
      <c r="B447">
        <v>243.37</v>
      </c>
      <c r="C447">
        <v>204.67</v>
      </c>
      <c r="D447">
        <v>282.06</v>
      </c>
      <c r="E447">
        <v>0.38</v>
      </c>
      <c r="G447">
        <v>-0.34699999999999998</v>
      </c>
      <c r="H447">
        <v>-0.60499999999999998</v>
      </c>
      <c r="J447" s="4">
        <v>1557</v>
      </c>
      <c r="K447">
        <v>13</v>
      </c>
      <c r="L447">
        <v>1557</v>
      </c>
      <c r="M447">
        <v>10.6</v>
      </c>
      <c r="U447">
        <f t="shared" si="5"/>
        <v>1622</v>
      </c>
      <c r="V447" s="4">
        <v>223.239</v>
      </c>
      <c r="W447">
        <v>386</v>
      </c>
      <c r="X447">
        <v>0.20599999999999999</v>
      </c>
      <c r="Y447">
        <v>475.22899999999998</v>
      </c>
      <c r="Z447">
        <v>211.761</v>
      </c>
      <c r="BD447" s="13">
        <v>1495</v>
      </c>
      <c r="BE447" s="14">
        <v>0.08</v>
      </c>
      <c r="BF447" s="14">
        <v>0.36</v>
      </c>
    </row>
    <row r="448" spans="1:58" x14ac:dyDescent="0.25">
      <c r="A448" s="4">
        <v>-55</v>
      </c>
      <c r="B448">
        <v>243.44</v>
      </c>
      <c r="C448">
        <v>204.74</v>
      </c>
      <c r="D448">
        <v>282.13</v>
      </c>
      <c r="E448">
        <v>-1.3320000000000001</v>
      </c>
      <c r="G448">
        <v>-2.0590000000000002</v>
      </c>
      <c r="H448">
        <v>-0.70399999999999996</v>
      </c>
      <c r="J448" s="4">
        <v>1556</v>
      </c>
      <c r="K448">
        <v>16.2</v>
      </c>
      <c r="L448">
        <v>1556</v>
      </c>
      <c r="M448">
        <v>12.3</v>
      </c>
      <c r="U448">
        <f t="shared" ref="U448:U511" si="6">$U$61-W448</f>
        <v>1621</v>
      </c>
      <c r="V448" s="4">
        <v>223.67599999999999</v>
      </c>
      <c r="W448">
        <v>387</v>
      </c>
      <c r="X448">
        <v>0.437</v>
      </c>
      <c r="Y448">
        <v>567.92200000000003</v>
      </c>
      <c r="Z448">
        <v>272.79700000000003</v>
      </c>
      <c r="BD448" s="13">
        <v>1496</v>
      </c>
      <c r="BE448" s="14">
        <v>-0.38</v>
      </c>
      <c r="BF448" s="14">
        <v>-0.12</v>
      </c>
    </row>
    <row r="449" spans="1:58" x14ac:dyDescent="0.25">
      <c r="A449" s="4">
        <v>-54</v>
      </c>
      <c r="B449">
        <v>204.14</v>
      </c>
      <c r="C449">
        <v>165.44</v>
      </c>
      <c r="D449">
        <v>242.84</v>
      </c>
      <c r="E449">
        <v>-1.431</v>
      </c>
      <c r="G449">
        <v>-2.1589999999999998</v>
      </c>
      <c r="H449">
        <v>-0.56000000000000005</v>
      </c>
      <c r="J449" s="4">
        <v>1555</v>
      </c>
      <c r="K449">
        <v>21.1</v>
      </c>
      <c r="L449">
        <v>1555</v>
      </c>
      <c r="M449">
        <v>7.6</v>
      </c>
      <c r="U449">
        <f t="shared" si="6"/>
        <v>1620</v>
      </c>
      <c r="V449" s="4">
        <v>223.92699999999999</v>
      </c>
      <c r="W449">
        <v>388</v>
      </c>
      <c r="X449">
        <v>0.25</v>
      </c>
      <c r="Y449">
        <v>492.94799999999998</v>
      </c>
      <c r="Z449">
        <v>223.428</v>
      </c>
      <c r="BD449" s="13">
        <v>1497</v>
      </c>
      <c r="BE449" s="14">
        <v>-1.3</v>
      </c>
      <c r="BF449" s="14">
        <v>-0.78</v>
      </c>
    </row>
    <row r="450" spans="1:58" x14ac:dyDescent="0.25">
      <c r="A450" s="4">
        <v>-53</v>
      </c>
      <c r="B450">
        <v>183.12</v>
      </c>
      <c r="C450">
        <v>144.43</v>
      </c>
      <c r="D450">
        <v>221.82</v>
      </c>
      <c r="E450">
        <v>-1.2869999999999999</v>
      </c>
      <c r="G450">
        <v>-2.0150000000000001</v>
      </c>
      <c r="H450">
        <v>-0.57999999999999996</v>
      </c>
      <c r="J450" s="4">
        <v>1554</v>
      </c>
      <c r="K450">
        <v>24.3</v>
      </c>
      <c r="L450">
        <v>1554</v>
      </c>
      <c r="M450">
        <v>9.9</v>
      </c>
      <c r="U450">
        <f t="shared" si="6"/>
        <v>1619</v>
      </c>
      <c r="V450" s="4">
        <v>224.31299999999999</v>
      </c>
      <c r="W450">
        <v>389</v>
      </c>
      <c r="X450">
        <v>0.38600000000000001</v>
      </c>
      <c r="Y450">
        <v>547.39099999999996</v>
      </c>
      <c r="Z450">
        <v>259.27800000000002</v>
      </c>
      <c r="BD450" s="13">
        <v>1498</v>
      </c>
      <c r="BE450" s="14">
        <v>-1.52</v>
      </c>
      <c r="BF450" s="14">
        <v>-1.85</v>
      </c>
    </row>
    <row r="451" spans="1:58" x14ac:dyDescent="0.25">
      <c r="A451" s="4">
        <v>-52</v>
      </c>
      <c r="B451">
        <v>212.63</v>
      </c>
      <c r="C451">
        <v>173.93</v>
      </c>
      <c r="D451">
        <v>251.33</v>
      </c>
      <c r="E451">
        <v>-1.3069999999999999</v>
      </c>
      <c r="G451">
        <v>-2.0350000000000001</v>
      </c>
      <c r="H451">
        <v>-0.19800000000000001</v>
      </c>
      <c r="J451" s="4">
        <v>1553</v>
      </c>
      <c r="K451">
        <v>19.399999999999999</v>
      </c>
      <c r="L451">
        <v>1553</v>
      </c>
      <c r="M451">
        <v>12.5</v>
      </c>
      <c r="U451">
        <f t="shared" si="6"/>
        <v>1618</v>
      </c>
      <c r="V451" s="4">
        <v>224.624</v>
      </c>
      <c r="W451">
        <v>390</v>
      </c>
      <c r="X451">
        <v>0.33</v>
      </c>
      <c r="Y451">
        <v>524.89099999999996</v>
      </c>
      <c r="Z451">
        <v>244.46199999999999</v>
      </c>
      <c r="BD451" s="13">
        <v>1499</v>
      </c>
      <c r="BE451" s="14">
        <v>-0.28000000000000003</v>
      </c>
      <c r="BF451" s="14">
        <v>-0.44</v>
      </c>
    </row>
    <row r="452" spans="1:58" x14ac:dyDescent="0.25">
      <c r="A452" s="4">
        <v>-51</v>
      </c>
      <c r="B452">
        <v>208.89</v>
      </c>
      <c r="C452">
        <v>170.2</v>
      </c>
      <c r="D452">
        <v>247.59</v>
      </c>
      <c r="E452">
        <v>-0.92500000000000004</v>
      </c>
      <c r="G452">
        <v>-1.653</v>
      </c>
      <c r="H452">
        <v>0.26900000000000002</v>
      </c>
      <c r="J452" s="4">
        <v>1552</v>
      </c>
      <c r="K452">
        <v>22.7</v>
      </c>
      <c r="L452">
        <v>1552</v>
      </c>
      <c r="M452">
        <v>11.7</v>
      </c>
      <c r="U452">
        <f t="shared" si="6"/>
        <v>1617</v>
      </c>
      <c r="V452" s="4">
        <v>225.565</v>
      </c>
      <c r="W452">
        <v>391</v>
      </c>
      <c r="X452">
        <v>0.39800000000000002</v>
      </c>
      <c r="Y452">
        <v>552.13199999999995</v>
      </c>
      <c r="Z452">
        <v>262.399</v>
      </c>
      <c r="BD452" s="13">
        <v>1500</v>
      </c>
      <c r="BE452" s="14">
        <v>0.01</v>
      </c>
      <c r="BF452" s="14">
        <v>0.28000000000000003</v>
      </c>
    </row>
    <row r="453" spans="1:58" x14ac:dyDescent="0.25">
      <c r="A453" s="4">
        <v>-50</v>
      </c>
      <c r="B453">
        <v>246.64</v>
      </c>
      <c r="C453">
        <v>207.94</v>
      </c>
      <c r="D453">
        <v>285.33999999999997</v>
      </c>
      <c r="E453">
        <v>-0.45900000000000002</v>
      </c>
      <c r="G453">
        <v>-1.1859999999999999</v>
      </c>
      <c r="H453">
        <v>-4.9000000000000002E-2</v>
      </c>
      <c r="J453" s="4">
        <v>1551</v>
      </c>
      <c r="K453">
        <v>17.8</v>
      </c>
      <c r="L453">
        <v>1551</v>
      </c>
      <c r="M453">
        <v>9.6999999999999993</v>
      </c>
      <c r="U453">
        <f t="shared" si="6"/>
        <v>1616</v>
      </c>
      <c r="V453" s="4">
        <v>226.209</v>
      </c>
      <c r="W453">
        <v>392</v>
      </c>
      <c r="X453">
        <v>0.246</v>
      </c>
      <c r="Y453">
        <v>490.97899999999998</v>
      </c>
      <c r="Z453">
        <v>222.13200000000001</v>
      </c>
      <c r="BD453" s="13">
        <v>1501</v>
      </c>
      <c r="BE453" s="14">
        <v>0.23</v>
      </c>
      <c r="BF453" s="14">
        <v>0.39</v>
      </c>
    </row>
    <row r="454" spans="1:58" x14ac:dyDescent="0.25">
      <c r="A454" s="4">
        <v>-49</v>
      </c>
      <c r="B454">
        <v>282.39999999999998</v>
      </c>
      <c r="C454">
        <v>243.7</v>
      </c>
      <c r="D454">
        <v>321.10000000000002</v>
      </c>
      <c r="E454">
        <v>-0.77600000000000002</v>
      </c>
      <c r="G454">
        <v>-1.504</v>
      </c>
      <c r="H454">
        <v>-1.2</v>
      </c>
      <c r="J454" s="4">
        <v>1550</v>
      </c>
      <c r="K454">
        <v>24.3</v>
      </c>
      <c r="L454">
        <v>1550</v>
      </c>
      <c r="M454">
        <v>8.1999999999999993</v>
      </c>
      <c r="U454">
        <f t="shared" si="6"/>
        <v>1615</v>
      </c>
      <c r="V454" s="4">
        <v>226.46899999999999</v>
      </c>
      <c r="W454">
        <v>393</v>
      </c>
      <c r="X454">
        <v>0.108</v>
      </c>
      <c r="Y454">
        <v>435.733</v>
      </c>
      <c r="Z454">
        <v>185.75399999999999</v>
      </c>
      <c r="BD454" s="13">
        <v>1502</v>
      </c>
      <c r="BE454" s="14">
        <v>0.56999999999999995</v>
      </c>
      <c r="BF454" s="14">
        <v>0.55000000000000004</v>
      </c>
    </row>
    <row r="455" spans="1:58" x14ac:dyDescent="0.25">
      <c r="A455" s="4">
        <v>-48</v>
      </c>
      <c r="B455">
        <v>222.67</v>
      </c>
      <c r="C455">
        <v>183.98</v>
      </c>
      <c r="D455">
        <v>261.37</v>
      </c>
      <c r="E455">
        <v>-1.9279999999999999</v>
      </c>
      <c r="G455">
        <v>-2.6549999999999998</v>
      </c>
      <c r="H455">
        <v>-0.55000000000000004</v>
      </c>
      <c r="J455" s="4">
        <v>1549</v>
      </c>
      <c r="K455">
        <v>25.9</v>
      </c>
      <c r="L455">
        <v>1549</v>
      </c>
      <c r="M455">
        <v>9.1</v>
      </c>
      <c r="U455">
        <f t="shared" si="6"/>
        <v>1614</v>
      </c>
      <c r="V455" s="4">
        <v>227.03399999999999</v>
      </c>
      <c r="W455">
        <v>394</v>
      </c>
      <c r="X455">
        <v>0.26500000000000001</v>
      </c>
      <c r="Y455">
        <v>498.89499999999998</v>
      </c>
      <c r="Z455">
        <v>227.34399999999999</v>
      </c>
      <c r="BD455" s="13">
        <v>1503</v>
      </c>
      <c r="BE455" s="14">
        <v>0.24</v>
      </c>
      <c r="BF455" s="14">
        <v>0.21</v>
      </c>
    </row>
    <row r="456" spans="1:58" x14ac:dyDescent="0.25">
      <c r="A456" s="4">
        <v>-47</v>
      </c>
      <c r="B456">
        <v>207.57</v>
      </c>
      <c r="C456">
        <v>168.87</v>
      </c>
      <c r="D456">
        <v>246.27</v>
      </c>
      <c r="E456">
        <v>-1.278</v>
      </c>
      <c r="G456">
        <v>-2.0049999999999999</v>
      </c>
      <c r="H456">
        <v>-0.79300000000000004</v>
      </c>
      <c r="J456" s="4">
        <v>1548</v>
      </c>
      <c r="K456">
        <v>22.7</v>
      </c>
      <c r="L456">
        <v>1548</v>
      </c>
      <c r="M456">
        <v>9.1</v>
      </c>
      <c r="U456">
        <f t="shared" si="6"/>
        <v>1613</v>
      </c>
      <c r="V456" s="4">
        <v>227.232</v>
      </c>
      <c r="W456">
        <v>395</v>
      </c>
      <c r="X456">
        <v>0.30499999999999999</v>
      </c>
      <c r="Y456">
        <v>514.92600000000004</v>
      </c>
      <c r="Z456">
        <v>237.9</v>
      </c>
      <c r="BD456" s="13">
        <v>1504</v>
      </c>
      <c r="BE456" s="14">
        <v>0.28999999999999998</v>
      </c>
      <c r="BF456" s="14">
        <v>0.34</v>
      </c>
    </row>
    <row r="457" spans="1:58" x14ac:dyDescent="0.25">
      <c r="A457" s="4">
        <v>-46</v>
      </c>
      <c r="B457">
        <v>220.83</v>
      </c>
      <c r="C457">
        <v>182.13</v>
      </c>
      <c r="D457">
        <v>259.52999999999997</v>
      </c>
      <c r="E457">
        <v>-1.5209999999999999</v>
      </c>
      <c r="G457">
        <v>-2.2480000000000002</v>
      </c>
      <c r="H457">
        <v>-0.66900000000000004</v>
      </c>
      <c r="J457" s="4">
        <v>1547</v>
      </c>
      <c r="K457">
        <v>16.2</v>
      </c>
      <c r="L457">
        <v>1547</v>
      </c>
      <c r="M457">
        <v>8.4</v>
      </c>
      <c r="U457">
        <f t="shared" si="6"/>
        <v>1612</v>
      </c>
      <c r="V457" s="4">
        <v>227.768</v>
      </c>
      <c r="W457">
        <v>396</v>
      </c>
      <c r="X457">
        <v>0.23100000000000001</v>
      </c>
      <c r="Y457">
        <v>485.23399999999998</v>
      </c>
      <c r="Z457">
        <v>218.34899999999999</v>
      </c>
      <c r="BD457" s="13">
        <v>1505</v>
      </c>
      <c r="BE457" s="14">
        <v>-0.54</v>
      </c>
      <c r="BF457" s="14">
        <v>-0.53</v>
      </c>
    </row>
    <row r="458" spans="1:58" x14ac:dyDescent="0.25">
      <c r="A458" s="4">
        <v>-45</v>
      </c>
      <c r="B458">
        <v>179.04</v>
      </c>
      <c r="C458">
        <v>140.34</v>
      </c>
      <c r="D458">
        <v>217.74</v>
      </c>
      <c r="E458">
        <v>-1.397</v>
      </c>
      <c r="G458">
        <v>-2.1240000000000001</v>
      </c>
      <c r="H458">
        <v>-2.0939999999999999</v>
      </c>
      <c r="J458" s="4">
        <v>1546</v>
      </c>
      <c r="K458">
        <v>16.2</v>
      </c>
      <c r="L458">
        <v>1546</v>
      </c>
      <c r="M458">
        <v>11.5</v>
      </c>
      <c r="U458">
        <f t="shared" si="6"/>
        <v>1611</v>
      </c>
      <c r="V458" s="4">
        <v>228.23599999999999</v>
      </c>
      <c r="W458">
        <v>397</v>
      </c>
      <c r="X458">
        <v>0.14299999999999999</v>
      </c>
      <c r="Y458">
        <v>449.87599999999998</v>
      </c>
      <c r="Z458">
        <v>195.066</v>
      </c>
      <c r="BD458" s="13">
        <v>1506</v>
      </c>
      <c r="BE458" s="14">
        <v>-0.14000000000000001</v>
      </c>
      <c r="BF458" s="14">
        <v>0.12</v>
      </c>
    </row>
    <row r="459" spans="1:58" x14ac:dyDescent="0.25">
      <c r="A459" s="4">
        <v>-44</v>
      </c>
      <c r="B459">
        <v>224.6</v>
      </c>
      <c r="C459">
        <v>185.9</v>
      </c>
      <c r="D459">
        <v>263.29000000000002</v>
      </c>
      <c r="E459">
        <v>-2.8210000000000002</v>
      </c>
      <c r="G459">
        <v>-3.548</v>
      </c>
      <c r="H459">
        <v>-0.68400000000000005</v>
      </c>
      <c r="J459" s="4">
        <v>1545</v>
      </c>
      <c r="K459">
        <v>13</v>
      </c>
      <c r="L459">
        <v>1545</v>
      </c>
      <c r="M459">
        <v>11.7</v>
      </c>
      <c r="U459">
        <f t="shared" si="6"/>
        <v>1610</v>
      </c>
      <c r="V459" s="4">
        <v>228.571</v>
      </c>
      <c r="W459">
        <v>398</v>
      </c>
      <c r="X459">
        <v>0.192</v>
      </c>
      <c r="Y459">
        <v>469.28300000000002</v>
      </c>
      <c r="Z459">
        <v>207.845</v>
      </c>
      <c r="BD459" s="13">
        <v>1507</v>
      </c>
      <c r="BE459" s="14">
        <v>0.05</v>
      </c>
      <c r="BF459" s="14">
        <v>-0.05</v>
      </c>
    </row>
    <row r="460" spans="1:58" x14ac:dyDescent="0.25">
      <c r="A460" s="4">
        <v>-43</v>
      </c>
      <c r="B460">
        <v>203.26</v>
      </c>
      <c r="C460">
        <v>164.56</v>
      </c>
      <c r="D460">
        <v>241.95</v>
      </c>
      <c r="E460">
        <v>-1.411</v>
      </c>
      <c r="G460">
        <v>-2.1389999999999998</v>
      </c>
      <c r="H460">
        <v>-1.6970000000000001</v>
      </c>
      <c r="J460" s="4">
        <v>1544</v>
      </c>
      <c r="K460">
        <v>11.3</v>
      </c>
      <c r="L460">
        <v>1544</v>
      </c>
      <c r="M460">
        <v>15.2</v>
      </c>
      <c r="U460">
        <f t="shared" si="6"/>
        <v>1609</v>
      </c>
      <c r="V460" s="4">
        <v>228.762</v>
      </c>
      <c r="W460">
        <v>399</v>
      </c>
      <c r="X460">
        <v>0.192</v>
      </c>
      <c r="Y460">
        <v>469.32299999999998</v>
      </c>
      <c r="Z460">
        <v>207.87200000000001</v>
      </c>
      <c r="BD460" s="13">
        <v>1508</v>
      </c>
      <c r="BE460" s="14">
        <v>-0.61</v>
      </c>
      <c r="BF460" s="14">
        <v>-0.49</v>
      </c>
    </row>
    <row r="461" spans="1:58" x14ac:dyDescent="0.25">
      <c r="A461" s="4">
        <v>-42</v>
      </c>
      <c r="B461">
        <v>168.65</v>
      </c>
      <c r="C461">
        <v>129.94999999999999</v>
      </c>
      <c r="D461">
        <v>207.35</v>
      </c>
      <c r="E461">
        <v>-2.4239999999999999</v>
      </c>
      <c r="G461">
        <v>-3.1509999999999998</v>
      </c>
      <c r="H461">
        <v>-1.0269999999999999</v>
      </c>
      <c r="J461" s="4">
        <v>1543</v>
      </c>
      <c r="K461">
        <v>13</v>
      </c>
      <c r="L461">
        <v>1543</v>
      </c>
      <c r="M461">
        <v>13.2</v>
      </c>
      <c r="U461">
        <f t="shared" si="6"/>
        <v>1608</v>
      </c>
      <c r="V461" s="4">
        <v>230.48099999999999</v>
      </c>
      <c r="W461">
        <v>400</v>
      </c>
      <c r="X461">
        <v>0.29799999999999999</v>
      </c>
      <c r="Y461">
        <v>511.87299999999999</v>
      </c>
      <c r="Z461">
        <v>235.89</v>
      </c>
      <c r="BD461" s="13">
        <v>1509</v>
      </c>
      <c r="BE461" s="14">
        <v>7.0000000000000007E-2</v>
      </c>
      <c r="BF461" s="14">
        <v>0.17</v>
      </c>
    </row>
    <row r="462" spans="1:58" x14ac:dyDescent="0.25">
      <c r="A462" s="4">
        <v>-41</v>
      </c>
      <c r="B462">
        <v>178.18</v>
      </c>
      <c r="C462">
        <v>139.47999999999999</v>
      </c>
      <c r="D462">
        <v>216.88</v>
      </c>
      <c r="E462">
        <v>-1.754</v>
      </c>
      <c r="G462">
        <v>-2.4809999999999999</v>
      </c>
      <c r="H462">
        <v>-1.22</v>
      </c>
      <c r="J462" s="4">
        <v>1542</v>
      </c>
      <c r="K462">
        <v>13</v>
      </c>
      <c r="L462">
        <v>1542</v>
      </c>
      <c r="M462">
        <v>11.1</v>
      </c>
      <c r="U462">
        <f t="shared" si="6"/>
        <v>1607</v>
      </c>
      <c r="V462" s="4">
        <v>231.30199999999999</v>
      </c>
      <c r="W462">
        <v>401</v>
      </c>
      <c r="X462">
        <v>0.52400000000000002</v>
      </c>
      <c r="Y462">
        <v>602.83799999999997</v>
      </c>
      <c r="Z462">
        <v>295.78800000000001</v>
      </c>
      <c r="BD462" s="13">
        <v>1510</v>
      </c>
      <c r="BE462" s="14">
        <v>0.15</v>
      </c>
      <c r="BF462" s="14">
        <v>0.24</v>
      </c>
    </row>
    <row r="463" spans="1:58" x14ac:dyDescent="0.25">
      <c r="A463" s="4">
        <v>-40</v>
      </c>
      <c r="B463">
        <v>113.69</v>
      </c>
      <c r="C463">
        <v>74.989999999999995</v>
      </c>
      <c r="D463">
        <v>152.38999999999999</v>
      </c>
      <c r="E463">
        <v>-1.9470000000000001</v>
      </c>
      <c r="G463">
        <v>-2.6749999999999998</v>
      </c>
      <c r="H463">
        <v>-1.8260000000000001</v>
      </c>
      <c r="J463" s="4">
        <v>1541</v>
      </c>
      <c r="K463">
        <v>16.2</v>
      </c>
      <c r="L463">
        <v>1541</v>
      </c>
      <c r="M463">
        <v>12.6</v>
      </c>
      <c r="U463">
        <f t="shared" si="6"/>
        <v>1606</v>
      </c>
      <c r="V463" s="4">
        <v>231.52799999999999</v>
      </c>
      <c r="W463">
        <v>402</v>
      </c>
      <c r="X463">
        <v>0.22600000000000001</v>
      </c>
      <c r="Y463">
        <v>483.10399999999998</v>
      </c>
      <c r="Z463">
        <v>216.946</v>
      </c>
      <c r="BD463" s="13">
        <v>1511</v>
      </c>
      <c r="BE463" s="14">
        <v>-0.52</v>
      </c>
      <c r="BF463" s="14">
        <v>-0.36</v>
      </c>
    </row>
    <row r="464" spans="1:58" x14ac:dyDescent="0.25">
      <c r="A464" s="4">
        <v>-39</v>
      </c>
      <c r="B464">
        <v>117.54</v>
      </c>
      <c r="C464">
        <v>78.84</v>
      </c>
      <c r="D464">
        <v>156.22999999999999</v>
      </c>
      <c r="E464">
        <v>-2.5529999999999999</v>
      </c>
      <c r="G464">
        <v>-3.28</v>
      </c>
      <c r="H464">
        <v>-1.3240000000000001</v>
      </c>
      <c r="J464" s="4">
        <v>1540</v>
      </c>
      <c r="K464">
        <v>19.399999999999999</v>
      </c>
      <c r="L464">
        <v>1540</v>
      </c>
      <c r="M464">
        <v>9.3000000000000007</v>
      </c>
      <c r="U464">
        <f t="shared" si="6"/>
        <v>1605</v>
      </c>
      <c r="V464" s="4">
        <v>231.744</v>
      </c>
      <c r="W464">
        <v>403</v>
      </c>
      <c r="X464">
        <v>0.216</v>
      </c>
      <c r="Y464">
        <v>479.12700000000001</v>
      </c>
      <c r="Z464">
        <v>214.327</v>
      </c>
      <c r="BD464" s="13">
        <v>1512</v>
      </c>
      <c r="BE464" s="14">
        <v>0.3</v>
      </c>
      <c r="BF464" s="14">
        <v>0.09</v>
      </c>
    </row>
    <row r="465" spans="1:58" x14ac:dyDescent="0.25">
      <c r="A465" s="4">
        <v>-38</v>
      </c>
      <c r="B465">
        <v>162.93</v>
      </c>
      <c r="C465">
        <v>124.23</v>
      </c>
      <c r="D465">
        <v>201.62</v>
      </c>
      <c r="E465">
        <v>-2.052</v>
      </c>
      <c r="G465">
        <v>-2.7789999999999999</v>
      </c>
      <c r="H465">
        <v>-1.8009999999999999</v>
      </c>
      <c r="J465" s="4">
        <v>1539</v>
      </c>
      <c r="K465">
        <v>17.8</v>
      </c>
      <c r="L465">
        <v>1539</v>
      </c>
      <c r="M465">
        <v>12.4</v>
      </c>
      <c r="U465">
        <f t="shared" si="6"/>
        <v>1604</v>
      </c>
      <c r="V465" s="4">
        <v>231.99600000000001</v>
      </c>
      <c r="W465">
        <v>404</v>
      </c>
      <c r="X465">
        <v>0.185</v>
      </c>
      <c r="Y465">
        <v>466.63099999999997</v>
      </c>
      <c r="Z465">
        <v>206.09899999999999</v>
      </c>
      <c r="BD465" s="13">
        <v>1513</v>
      </c>
      <c r="BE465" s="14">
        <v>0.31</v>
      </c>
      <c r="BF465" s="14">
        <v>0.1</v>
      </c>
    </row>
    <row r="466" spans="1:58" x14ac:dyDescent="0.25">
      <c r="A466" s="4">
        <v>-37</v>
      </c>
      <c r="B466">
        <v>166.72</v>
      </c>
      <c r="C466">
        <v>128.03</v>
      </c>
      <c r="D466">
        <v>205.42</v>
      </c>
      <c r="E466">
        <v>-2.528</v>
      </c>
      <c r="G466">
        <v>-3.2549999999999999</v>
      </c>
      <c r="H466">
        <v>-1.141</v>
      </c>
      <c r="J466" s="4">
        <v>1538</v>
      </c>
      <c r="K466">
        <v>13</v>
      </c>
      <c r="L466">
        <v>1538</v>
      </c>
      <c r="M466">
        <v>10.4</v>
      </c>
      <c r="U466">
        <f t="shared" si="6"/>
        <v>1603</v>
      </c>
      <c r="V466" s="4">
        <v>232.36</v>
      </c>
      <c r="W466">
        <v>405</v>
      </c>
      <c r="X466">
        <v>0.18</v>
      </c>
      <c r="Y466">
        <v>464.702</v>
      </c>
      <c r="Z466">
        <v>204.82900000000001</v>
      </c>
      <c r="BD466" s="13">
        <v>1514</v>
      </c>
      <c r="BE466" s="14">
        <v>0.16</v>
      </c>
      <c r="BF466" s="14">
        <v>0.32</v>
      </c>
    </row>
    <row r="467" spans="1:58" x14ac:dyDescent="0.25">
      <c r="A467" s="4">
        <v>-36</v>
      </c>
      <c r="B467">
        <v>172.96</v>
      </c>
      <c r="C467">
        <v>134.26</v>
      </c>
      <c r="D467">
        <v>211.66</v>
      </c>
      <c r="E467">
        <v>-1.8680000000000001</v>
      </c>
      <c r="G467">
        <v>-2.5950000000000002</v>
      </c>
      <c r="H467">
        <v>-1.5629999999999999</v>
      </c>
      <c r="J467" s="4">
        <v>1537</v>
      </c>
      <c r="K467">
        <v>22.7</v>
      </c>
      <c r="L467">
        <v>1537</v>
      </c>
      <c r="M467">
        <v>13.9</v>
      </c>
      <c r="U467">
        <f t="shared" si="6"/>
        <v>1602</v>
      </c>
      <c r="V467" s="4">
        <v>232.87100000000001</v>
      </c>
      <c r="W467">
        <v>406</v>
      </c>
      <c r="X467">
        <v>0.33100000000000002</v>
      </c>
      <c r="Y467">
        <v>525.45299999999997</v>
      </c>
      <c r="Z467">
        <v>244.83199999999999</v>
      </c>
      <c r="BD467" s="13">
        <v>1515</v>
      </c>
      <c r="BE467" s="14">
        <v>-0.73</v>
      </c>
      <c r="BF467" s="14">
        <v>-0.78</v>
      </c>
    </row>
    <row r="468" spans="1:58" x14ac:dyDescent="0.25">
      <c r="A468" s="4">
        <v>-35</v>
      </c>
      <c r="B468">
        <v>205.2</v>
      </c>
      <c r="C468">
        <v>166.5</v>
      </c>
      <c r="D468">
        <v>243.89</v>
      </c>
      <c r="E468">
        <v>-2.29</v>
      </c>
      <c r="G468">
        <v>-3.0169999999999999</v>
      </c>
      <c r="H468">
        <v>-0.79800000000000004</v>
      </c>
      <c r="J468" s="4">
        <v>1536</v>
      </c>
      <c r="K468">
        <v>21.1</v>
      </c>
      <c r="L468">
        <v>1536</v>
      </c>
      <c r="M468">
        <v>10.4</v>
      </c>
      <c r="U468">
        <f t="shared" si="6"/>
        <v>1601</v>
      </c>
      <c r="V468" s="4">
        <v>233.02799999999999</v>
      </c>
      <c r="W468">
        <v>407</v>
      </c>
      <c r="X468">
        <v>0.113</v>
      </c>
      <c r="Y468">
        <v>437.74200000000002</v>
      </c>
      <c r="Z468">
        <v>187.07599999999999</v>
      </c>
      <c r="BD468" s="13">
        <v>1516</v>
      </c>
      <c r="BE468" s="14">
        <v>0.06</v>
      </c>
      <c r="BF468" s="14">
        <v>-0.28999999999999998</v>
      </c>
    </row>
    <row r="469" spans="1:58" x14ac:dyDescent="0.25">
      <c r="A469" s="4">
        <v>-34</v>
      </c>
      <c r="B469">
        <v>155.63999999999999</v>
      </c>
      <c r="C469">
        <v>116.94</v>
      </c>
      <c r="D469">
        <v>194.33</v>
      </c>
      <c r="E469">
        <v>-1.526</v>
      </c>
      <c r="G469">
        <v>-2.2530000000000001</v>
      </c>
      <c r="H469">
        <v>0.50700000000000001</v>
      </c>
      <c r="J469" s="4">
        <v>1535</v>
      </c>
      <c r="K469">
        <v>17.8</v>
      </c>
      <c r="L469">
        <v>1535</v>
      </c>
      <c r="M469">
        <v>17.100000000000001</v>
      </c>
      <c r="U469">
        <f t="shared" si="6"/>
        <v>1600</v>
      </c>
      <c r="V469" s="4">
        <v>233.417</v>
      </c>
      <c r="W469">
        <v>408</v>
      </c>
      <c r="X469">
        <v>0.27500000000000002</v>
      </c>
      <c r="Y469">
        <v>502.99299999999999</v>
      </c>
      <c r="Z469">
        <v>230.04300000000001</v>
      </c>
      <c r="BD469" s="13">
        <v>1517</v>
      </c>
      <c r="BE469" s="14">
        <v>-0.51</v>
      </c>
      <c r="BF469" s="14">
        <v>-0.67</v>
      </c>
    </row>
    <row r="470" spans="1:58" x14ac:dyDescent="0.25">
      <c r="A470" s="4">
        <v>-33</v>
      </c>
      <c r="B470">
        <v>212.84</v>
      </c>
      <c r="C470">
        <v>174.14</v>
      </c>
      <c r="D470">
        <v>251.54</v>
      </c>
      <c r="E470">
        <v>-0.22</v>
      </c>
      <c r="G470">
        <v>-0.94799999999999995</v>
      </c>
      <c r="H470">
        <v>1E-3</v>
      </c>
      <c r="J470" s="4">
        <v>1534</v>
      </c>
      <c r="K470">
        <v>16.2</v>
      </c>
      <c r="L470">
        <v>1534</v>
      </c>
      <c r="M470">
        <v>13</v>
      </c>
      <c r="U470">
        <f t="shared" si="6"/>
        <v>1599</v>
      </c>
      <c r="V470" s="4">
        <v>233.71100000000001</v>
      </c>
      <c r="W470">
        <v>409</v>
      </c>
      <c r="X470">
        <v>0.29499999999999998</v>
      </c>
      <c r="Y470">
        <v>510.70699999999999</v>
      </c>
      <c r="Z470">
        <v>235.12200000000001</v>
      </c>
      <c r="BD470" s="13">
        <v>1518</v>
      </c>
      <c r="BE470" s="14">
        <v>-0.25</v>
      </c>
      <c r="BF470" s="14">
        <v>-0.21</v>
      </c>
    </row>
    <row r="471" spans="1:58" x14ac:dyDescent="0.25">
      <c r="A471" s="4">
        <v>-32</v>
      </c>
      <c r="B471">
        <v>197</v>
      </c>
      <c r="C471">
        <v>158.30000000000001</v>
      </c>
      <c r="D471">
        <v>235.69</v>
      </c>
      <c r="E471">
        <v>-0.72699999999999998</v>
      </c>
      <c r="G471">
        <v>-1.454</v>
      </c>
      <c r="H471">
        <v>-0.81799999999999995</v>
      </c>
      <c r="J471" s="4">
        <v>1533</v>
      </c>
      <c r="K471">
        <v>16.2</v>
      </c>
      <c r="L471">
        <v>1533</v>
      </c>
      <c r="M471">
        <v>11.9</v>
      </c>
      <c r="U471">
        <f t="shared" si="6"/>
        <v>1598</v>
      </c>
      <c r="V471" s="4">
        <v>236.81</v>
      </c>
      <c r="W471">
        <v>410</v>
      </c>
      <c r="X471">
        <v>0.27700000000000002</v>
      </c>
      <c r="Y471">
        <v>503.435</v>
      </c>
      <c r="Z471">
        <v>230.334</v>
      </c>
      <c r="BD471" s="13">
        <v>1519</v>
      </c>
      <c r="BE471" s="14">
        <v>0.34</v>
      </c>
      <c r="BF471" s="14">
        <v>0.44</v>
      </c>
    </row>
    <row r="472" spans="1:58" x14ac:dyDescent="0.25">
      <c r="A472" s="4">
        <v>-31</v>
      </c>
      <c r="B472">
        <v>217.45</v>
      </c>
      <c r="C472">
        <v>178.75</v>
      </c>
      <c r="D472">
        <v>256.14999999999998</v>
      </c>
      <c r="E472">
        <v>-1.5449999999999999</v>
      </c>
      <c r="G472">
        <v>-2.2730000000000001</v>
      </c>
      <c r="H472">
        <v>-1.0409999999999999</v>
      </c>
      <c r="J472" s="4">
        <v>1532</v>
      </c>
      <c r="K472">
        <v>16.2</v>
      </c>
      <c r="L472">
        <v>1532</v>
      </c>
      <c r="M472">
        <v>10.6</v>
      </c>
      <c r="U472">
        <f t="shared" si="6"/>
        <v>1597</v>
      </c>
      <c r="V472" s="4">
        <v>237.32499999999999</v>
      </c>
      <c r="W472">
        <v>411</v>
      </c>
      <c r="X472">
        <v>0.19800000000000001</v>
      </c>
      <c r="Y472">
        <v>471.81400000000002</v>
      </c>
      <c r="Z472">
        <v>209.512</v>
      </c>
      <c r="BD472" s="13">
        <v>1520</v>
      </c>
      <c r="BE472" s="14">
        <v>0.02</v>
      </c>
      <c r="BF472" s="14">
        <v>-0.1</v>
      </c>
    </row>
    <row r="473" spans="1:58" x14ac:dyDescent="0.25">
      <c r="A473" s="4">
        <v>-30</v>
      </c>
      <c r="B473">
        <v>214.38</v>
      </c>
      <c r="C473">
        <v>175.69</v>
      </c>
      <c r="D473">
        <v>253.08</v>
      </c>
      <c r="E473">
        <v>-1.7689999999999999</v>
      </c>
      <c r="G473">
        <v>-2.496</v>
      </c>
      <c r="H473">
        <v>-0.59</v>
      </c>
      <c r="J473" s="4">
        <v>1531</v>
      </c>
      <c r="K473">
        <v>14.6</v>
      </c>
      <c r="L473">
        <v>1531</v>
      </c>
      <c r="M473">
        <v>10.6</v>
      </c>
      <c r="U473">
        <f t="shared" si="6"/>
        <v>1596</v>
      </c>
      <c r="V473" s="4">
        <v>237.65199999999999</v>
      </c>
      <c r="W473">
        <v>412</v>
      </c>
      <c r="X473">
        <v>0.129</v>
      </c>
      <c r="Y473">
        <v>444.13099999999997</v>
      </c>
      <c r="Z473">
        <v>191.28299999999999</v>
      </c>
      <c r="BD473" s="13">
        <v>1521</v>
      </c>
      <c r="BE473" s="14">
        <v>-0.11</v>
      </c>
      <c r="BF473" s="14">
        <v>-0.04</v>
      </c>
    </row>
    <row r="474" spans="1:58" x14ac:dyDescent="0.25">
      <c r="A474" s="4">
        <v>-29</v>
      </c>
      <c r="B474">
        <v>188.24</v>
      </c>
      <c r="C474">
        <v>149.54</v>
      </c>
      <c r="D474">
        <v>226.94</v>
      </c>
      <c r="E474">
        <v>-1.3169999999999999</v>
      </c>
      <c r="G474">
        <v>-2.0449999999999999</v>
      </c>
      <c r="H474">
        <v>-0.60499999999999998</v>
      </c>
      <c r="J474" s="4">
        <v>1530</v>
      </c>
      <c r="K474">
        <v>9.6999999999999993</v>
      </c>
      <c r="L474">
        <v>1530</v>
      </c>
      <c r="M474">
        <v>10.4</v>
      </c>
      <c r="U474">
        <f t="shared" si="6"/>
        <v>1595</v>
      </c>
      <c r="V474" s="4">
        <v>237.80600000000001</v>
      </c>
      <c r="W474">
        <v>413</v>
      </c>
      <c r="X474">
        <v>0.154</v>
      </c>
      <c r="Y474">
        <v>454.29599999999999</v>
      </c>
      <c r="Z474">
        <v>197.977</v>
      </c>
      <c r="BD474" s="13">
        <v>1522</v>
      </c>
      <c r="BE474" s="14">
        <v>-1</v>
      </c>
      <c r="BF474" s="14">
        <v>-0.79</v>
      </c>
    </row>
    <row r="475" spans="1:58" x14ac:dyDescent="0.25">
      <c r="A475" s="4">
        <v>-28</v>
      </c>
      <c r="B475">
        <v>191.35</v>
      </c>
      <c r="C475">
        <v>152.66</v>
      </c>
      <c r="D475">
        <v>230.05</v>
      </c>
      <c r="E475">
        <v>-1.3320000000000001</v>
      </c>
      <c r="G475">
        <v>-2.0590000000000002</v>
      </c>
      <c r="H475">
        <v>-8.8999999999999996E-2</v>
      </c>
      <c r="J475" s="4">
        <v>1529</v>
      </c>
      <c r="K475">
        <v>14.6</v>
      </c>
      <c r="L475">
        <v>1529</v>
      </c>
      <c r="M475">
        <v>14.1</v>
      </c>
      <c r="U475">
        <f t="shared" si="6"/>
        <v>1594</v>
      </c>
      <c r="V475" s="4">
        <v>237.93199999999999</v>
      </c>
      <c r="W475">
        <v>414</v>
      </c>
      <c r="X475">
        <v>0.186</v>
      </c>
      <c r="Y475">
        <v>467.03300000000002</v>
      </c>
      <c r="Z475">
        <v>206.364</v>
      </c>
      <c r="BD475" s="13">
        <v>1523</v>
      </c>
      <c r="BE475" s="14">
        <v>-0.88</v>
      </c>
      <c r="BF475" s="14">
        <v>-1.03</v>
      </c>
    </row>
    <row r="476" spans="1:58" x14ac:dyDescent="0.25">
      <c r="A476" s="4">
        <v>-27</v>
      </c>
      <c r="B476">
        <v>197.83</v>
      </c>
      <c r="C476">
        <v>159.13</v>
      </c>
      <c r="D476">
        <v>236.53</v>
      </c>
      <c r="E476">
        <v>-0.81599999999999995</v>
      </c>
      <c r="G476">
        <v>-1.5429999999999999</v>
      </c>
      <c r="H476">
        <v>0.41299999999999998</v>
      </c>
      <c r="J476" s="4">
        <v>1528</v>
      </c>
      <c r="K476">
        <v>13</v>
      </c>
      <c r="L476">
        <v>1528</v>
      </c>
      <c r="M476">
        <v>10.6</v>
      </c>
      <c r="U476">
        <f t="shared" si="6"/>
        <v>1593</v>
      </c>
      <c r="V476" s="4">
        <v>238.393</v>
      </c>
      <c r="W476">
        <v>415</v>
      </c>
      <c r="X476">
        <v>0.27500000000000002</v>
      </c>
      <c r="Y476">
        <v>502.83199999999999</v>
      </c>
      <c r="Z476">
        <v>229.93700000000001</v>
      </c>
      <c r="BD476" s="13">
        <v>1524</v>
      </c>
      <c r="BE476" s="14">
        <v>-0.32</v>
      </c>
      <c r="BF476" s="14">
        <v>-0.11</v>
      </c>
    </row>
    <row r="477" spans="1:58" x14ac:dyDescent="0.25">
      <c r="A477" s="4">
        <v>-26</v>
      </c>
      <c r="B477">
        <v>237.65</v>
      </c>
      <c r="C477">
        <v>198.96</v>
      </c>
      <c r="D477">
        <v>276.35000000000002</v>
      </c>
      <c r="E477">
        <v>-0.315</v>
      </c>
      <c r="G477">
        <v>-1.042</v>
      </c>
      <c r="H477">
        <v>-0.66900000000000004</v>
      </c>
      <c r="J477" s="4">
        <v>1527</v>
      </c>
      <c r="K477">
        <v>13</v>
      </c>
      <c r="L477">
        <v>1527</v>
      </c>
      <c r="M477">
        <v>8.5</v>
      </c>
      <c r="U477">
        <f t="shared" si="6"/>
        <v>1592</v>
      </c>
      <c r="V477" s="4">
        <v>238.874</v>
      </c>
      <c r="W477">
        <v>416</v>
      </c>
      <c r="X477">
        <v>0.48099999999999998</v>
      </c>
      <c r="Y477">
        <v>585.52099999999996</v>
      </c>
      <c r="Z477">
        <v>284.38499999999999</v>
      </c>
      <c r="BD477" s="13">
        <v>1525</v>
      </c>
      <c r="BE477" s="14">
        <v>0.36</v>
      </c>
      <c r="BF477" s="14">
        <v>0.28999999999999998</v>
      </c>
    </row>
    <row r="478" spans="1:58" x14ac:dyDescent="0.25">
      <c r="A478" s="4">
        <v>-25</v>
      </c>
      <c r="B478">
        <v>234.92</v>
      </c>
      <c r="C478">
        <v>196.22</v>
      </c>
      <c r="D478">
        <v>273.62</v>
      </c>
      <c r="E478">
        <v>-1.397</v>
      </c>
      <c r="G478">
        <v>-2.1240000000000001</v>
      </c>
      <c r="H478">
        <v>-0.39100000000000001</v>
      </c>
      <c r="J478" s="4">
        <v>1526</v>
      </c>
      <c r="K478">
        <v>16.2</v>
      </c>
      <c r="L478">
        <v>1526</v>
      </c>
      <c r="M478">
        <v>7.4</v>
      </c>
      <c r="U478">
        <f t="shared" si="6"/>
        <v>1591</v>
      </c>
      <c r="V478" s="4">
        <v>239.131</v>
      </c>
      <c r="W478">
        <v>417</v>
      </c>
      <c r="X478">
        <v>0.25800000000000001</v>
      </c>
      <c r="Y478">
        <v>495.84100000000001</v>
      </c>
      <c r="Z478">
        <v>225.333</v>
      </c>
      <c r="BD478" s="13">
        <v>1526</v>
      </c>
      <c r="BE478" s="14">
        <v>0.26</v>
      </c>
      <c r="BF478" s="14">
        <v>0.16</v>
      </c>
    </row>
    <row r="479" spans="1:58" x14ac:dyDescent="0.25">
      <c r="A479" s="4">
        <v>-24</v>
      </c>
      <c r="B479">
        <v>234.17</v>
      </c>
      <c r="C479">
        <v>195.47</v>
      </c>
      <c r="D479">
        <v>272.86</v>
      </c>
      <c r="E479">
        <v>-1.119</v>
      </c>
      <c r="G479">
        <v>-1.8460000000000001</v>
      </c>
      <c r="H479">
        <v>0.23899999999999999</v>
      </c>
      <c r="J479" s="4">
        <v>1525</v>
      </c>
      <c r="K479">
        <v>14.6</v>
      </c>
      <c r="L479">
        <v>1525</v>
      </c>
      <c r="M479">
        <v>10.199999999999999</v>
      </c>
      <c r="U479">
        <f t="shared" si="6"/>
        <v>1590</v>
      </c>
      <c r="V479" s="4">
        <v>239.715</v>
      </c>
      <c r="W479">
        <v>418</v>
      </c>
      <c r="X479">
        <v>0.191</v>
      </c>
      <c r="Y479">
        <v>469.00200000000001</v>
      </c>
      <c r="Z479">
        <v>207.66</v>
      </c>
      <c r="BD479" s="13">
        <v>1527</v>
      </c>
      <c r="BE479" s="14">
        <v>-0.45</v>
      </c>
      <c r="BF479" s="14">
        <v>-0.52</v>
      </c>
    </row>
    <row r="480" spans="1:58" x14ac:dyDescent="0.25">
      <c r="A480" s="4">
        <v>-23</v>
      </c>
      <c r="B480">
        <v>163.38999999999999</v>
      </c>
      <c r="C480">
        <v>124.69</v>
      </c>
      <c r="D480">
        <v>202.08</v>
      </c>
      <c r="E480">
        <v>-0.48799999999999999</v>
      </c>
      <c r="G480">
        <v>-1.216</v>
      </c>
      <c r="H480">
        <v>0.58599999999999997</v>
      </c>
      <c r="J480" s="4">
        <v>1524</v>
      </c>
      <c r="K480">
        <v>9.6999999999999993</v>
      </c>
      <c r="L480">
        <v>1524</v>
      </c>
      <c r="M480">
        <v>7.8</v>
      </c>
      <c r="U480">
        <f t="shared" si="6"/>
        <v>1589</v>
      </c>
      <c r="V480" s="4">
        <v>240.36500000000001</v>
      </c>
      <c r="W480">
        <v>419</v>
      </c>
      <c r="X480">
        <v>0.185</v>
      </c>
      <c r="Y480">
        <v>466.63099999999997</v>
      </c>
      <c r="Z480">
        <v>206.09899999999999</v>
      </c>
      <c r="BD480" s="13">
        <v>1528</v>
      </c>
      <c r="BE480" s="14">
        <v>0.24</v>
      </c>
      <c r="BF480" s="14">
        <v>0.13</v>
      </c>
    </row>
    <row r="481" spans="1:58" x14ac:dyDescent="0.25">
      <c r="A481" s="4">
        <v>-22</v>
      </c>
      <c r="B481">
        <v>203.42</v>
      </c>
      <c r="C481">
        <v>164.72</v>
      </c>
      <c r="D481">
        <v>242.11</v>
      </c>
      <c r="E481">
        <v>-0.14099999999999999</v>
      </c>
      <c r="G481">
        <v>-0.86799999999999999</v>
      </c>
      <c r="H481">
        <v>-0.73399999999999999</v>
      </c>
      <c r="J481" s="4">
        <v>1523</v>
      </c>
      <c r="K481">
        <v>16.2</v>
      </c>
      <c r="L481">
        <v>1523</v>
      </c>
      <c r="M481">
        <v>10</v>
      </c>
      <c r="U481">
        <f t="shared" si="6"/>
        <v>1588</v>
      </c>
      <c r="V481" s="4">
        <v>240.75800000000001</v>
      </c>
      <c r="W481">
        <v>420</v>
      </c>
      <c r="X481">
        <v>0.20899999999999999</v>
      </c>
      <c r="Y481">
        <v>476.19400000000002</v>
      </c>
      <c r="Z481">
        <v>212.39599999999999</v>
      </c>
      <c r="BD481" s="13">
        <v>1529</v>
      </c>
      <c r="BE481" s="14">
        <v>-0.22</v>
      </c>
      <c r="BF481" s="14">
        <v>-0.36</v>
      </c>
    </row>
    <row r="482" spans="1:58" x14ac:dyDescent="0.25">
      <c r="A482" s="4">
        <v>-21</v>
      </c>
      <c r="B482">
        <v>259.49</v>
      </c>
      <c r="C482">
        <v>220.79</v>
      </c>
      <c r="D482">
        <v>298.19</v>
      </c>
      <c r="E482">
        <v>-1.4610000000000001</v>
      </c>
      <c r="G482">
        <v>-2.1880000000000002</v>
      </c>
      <c r="H482">
        <v>-3.9E-2</v>
      </c>
      <c r="J482" s="4">
        <v>1522</v>
      </c>
      <c r="K482">
        <v>17.8</v>
      </c>
      <c r="L482">
        <v>1522</v>
      </c>
      <c r="M482">
        <v>10</v>
      </c>
      <c r="U482">
        <f t="shared" si="6"/>
        <v>1587</v>
      </c>
      <c r="V482" s="4">
        <v>241.18799999999999</v>
      </c>
      <c r="W482">
        <v>421</v>
      </c>
      <c r="X482">
        <v>0.35199999999999998</v>
      </c>
      <c r="Y482">
        <v>533.69000000000005</v>
      </c>
      <c r="Z482">
        <v>250.256</v>
      </c>
      <c r="BD482" s="13">
        <v>1530</v>
      </c>
      <c r="BE482" s="14">
        <v>-0.12</v>
      </c>
      <c r="BF482" s="14">
        <v>-0.41</v>
      </c>
    </row>
    <row r="483" spans="1:58" x14ac:dyDescent="0.25">
      <c r="A483" s="4">
        <v>-20</v>
      </c>
      <c r="B483">
        <v>233.97</v>
      </c>
      <c r="C483">
        <v>195.27</v>
      </c>
      <c r="D483">
        <v>272.67</v>
      </c>
      <c r="E483">
        <v>-0.76600000000000001</v>
      </c>
      <c r="G483">
        <v>-1.494</v>
      </c>
      <c r="H483">
        <v>0.54200000000000004</v>
      </c>
      <c r="J483" s="4">
        <v>1521</v>
      </c>
      <c r="K483">
        <v>19.399999999999999</v>
      </c>
      <c r="L483">
        <v>1521</v>
      </c>
      <c r="M483">
        <v>6.1</v>
      </c>
      <c r="U483">
        <f t="shared" si="6"/>
        <v>1586</v>
      </c>
      <c r="V483" s="4">
        <v>242.583</v>
      </c>
      <c r="W483">
        <v>422</v>
      </c>
      <c r="X483">
        <v>0.63800000000000001</v>
      </c>
      <c r="Y483">
        <v>648.84299999999996</v>
      </c>
      <c r="Z483">
        <v>326.08100000000002</v>
      </c>
      <c r="BD483" s="13">
        <v>1531</v>
      </c>
      <c r="BE483" s="14">
        <v>-0.09</v>
      </c>
      <c r="BF483" s="14">
        <v>-0.2</v>
      </c>
    </row>
    <row r="484" spans="1:58" x14ac:dyDescent="0.25">
      <c r="A484" s="4">
        <v>-19</v>
      </c>
      <c r="B484">
        <v>228.15</v>
      </c>
      <c r="C484">
        <v>189.46</v>
      </c>
      <c r="D484">
        <v>266.85000000000002</v>
      </c>
      <c r="E484">
        <v>-0.186</v>
      </c>
      <c r="G484">
        <v>-0.91300000000000003</v>
      </c>
      <c r="H484">
        <v>-0.108</v>
      </c>
      <c r="J484" s="4">
        <v>1520</v>
      </c>
      <c r="K484">
        <v>21</v>
      </c>
      <c r="L484">
        <v>1520</v>
      </c>
      <c r="M484">
        <v>8.1999999999999993</v>
      </c>
      <c r="U484">
        <f t="shared" si="6"/>
        <v>1585</v>
      </c>
      <c r="V484" s="4">
        <v>242.911</v>
      </c>
      <c r="W484">
        <v>423</v>
      </c>
      <c r="X484">
        <v>0.32800000000000001</v>
      </c>
      <c r="Y484">
        <v>524.12699999999995</v>
      </c>
      <c r="Z484">
        <v>243.959</v>
      </c>
      <c r="BD484" s="13">
        <v>1532</v>
      </c>
      <c r="BE484" s="14">
        <v>-0.28999999999999998</v>
      </c>
      <c r="BF484" s="14">
        <v>-0.3</v>
      </c>
    </row>
    <row r="485" spans="1:58" x14ac:dyDescent="0.25">
      <c r="A485" s="4">
        <v>-18</v>
      </c>
      <c r="B485">
        <v>237.25</v>
      </c>
      <c r="C485">
        <v>198.55</v>
      </c>
      <c r="D485">
        <v>275.94</v>
      </c>
      <c r="E485">
        <v>-0.83599999999999997</v>
      </c>
      <c r="G485">
        <v>-1.5629999999999999</v>
      </c>
      <c r="H485">
        <v>-0.84299999999999997</v>
      </c>
      <c r="J485" s="4">
        <v>1519</v>
      </c>
      <c r="K485">
        <v>19.600000000000001</v>
      </c>
      <c r="L485">
        <v>1519</v>
      </c>
      <c r="M485">
        <v>11.7</v>
      </c>
      <c r="U485">
        <f t="shared" si="6"/>
        <v>1584</v>
      </c>
      <c r="V485" s="4">
        <v>243.096</v>
      </c>
      <c r="W485">
        <v>424</v>
      </c>
      <c r="X485">
        <v>0.221</v>
      </c>
      <c r="Y485">
        <v>481.01499999999999</v>
      </c>
      <c r="Z485">
        <v>215.571</v>
      </c>
      <c r="BD485" s="13">
        <v>1533</v>
      </c>
      <c r="BE485" s="14">
        <v>-0.9</v>
      </c>
      <c r="BF485" s="14">
        <v>-1.0900000000000001</v>
      </c>
    </row>
    <row r="486" spans="1:58" x14ac:dyDescent="0.25">
      <c r="A486" s="4">
        <v>-17</v>
      </c>
      <c r="B486">
        <v>261.41000000000003</v>
      </c>
      <c r="C486">
        <v>222.71</v>
      </c>
      <c r="D486">
        <v>300.10000000000002</v>
      </c>
      <c r="E486">
        <v>-1.57</v>
      </c>
      <c r="G486">
        <v>-2.298</v>
      </c>
      <c r="H486">
        <v>-1.587</v>
      </c>
      <c r="J486" s="4">
        <v>1518</v>
      </c>
      <c r="K486">
        <v>15.4</v>
      </c>
      <c r="L486">
        <v>1518</v>
      </c>
      <c r="M486">
        <v>9.3000000000000007</v>
      </c>
      <c r="U486">
        <f t="shared" si="6"/>
        <v>1583</v>
      </c>
      <c r="V486" s="4">
        <v>243.983</v>
      </c>
      <c r="W486">
        <v>425</v>
      </c>
      <c r="X486">
        <v>0.17899999999999999</v>
      </c>
      <c r="Y486">
        <v>464.22</v>
      </c>
      <c r="Z486">
        <v>204.512</v>
      </c>
      <c r="BD486" s="13">
        <v>1534</v>
      </c>
      <c r="BE486" s="14">
        <v>-0.88</v>
      </c>
      <c r="BF486" s="14">
        <v>-0.94</v>
      </c>
    </row>
    <row r="487" spans="1:58" x14ac:dyDescent="0.25">
      <c r="A487" s="4">
        <v>-16</v>
      </c>
      <c r="B487">
        <v>222.94</v>
      </c>
      <c r="C487">
        <v>184.24</v>
      </c>
      <c r="D487">
        <v>261.63</v>
      </c>
      <c r="E487">
        <v>-2.3149999999999999</v>
      </c>
      <c r="G487">
        <v>-3.0419999999999998</v>
      </c>
      <c r="H487">
        <v>-0.90300000000000002</v>
      </c>
      <c r="J487" s="4">
        <v>1517</v>
      </c>
      <c r="K487">
        <v>19.600000000000001</v>
      </c>
      <c r="L487">
        <v>1517</v>
      </c>
      <c r="M487">
        <v>10</v>
      </c>
      <c r="U487">
        <f t="shared" si="6"/>
        <v>1582</v>
      </c>
      <c r="V487" s="4">
        <v>244.53200000000001</v>
      </c>
      <c r="W487">
        <v>426</v>
      </c>
      <c r="X487">
        <v>0.37</v>
      </c>
      <c r="Y487">
        <v>540.88199999999995</v>
      </c>
      <c r="Z487">
        <v>254.99199999999999</v>
      </c>
      <c r="BD487" s="13">
        <v>1535</v>
      </c>
      <c r="BE487" s="14">
        <v>-0.43</v>
      </c>
      <c r="BF487" s="14">
        <v>-0.21</v>
      </c>
    </row>
    <row r="488" spans="1:58" x14ac:dyDescent="0.25">
      <c r="A488" s="4">
        <v>-15</v>
      </c>
      <c r="B488">
        <v>221.32</v>
      </c>
      <c r="C488">
        <v>182.62</v>
      </c>
      <c r="D488">
        <v>260.01</v>
      </c>
      <c r="E488">
        <v>-1.63</v>
      </c>
      <c r="G488">
        <v>-2.3570000000000002</v>
      </c>
      <c r="H488">
        <v>-0.73399999999999999</v>
      </c>
      <c r="J488" s="4">
        <v>1516</v>
      </c>
      <c r="K488">
        <v>18.2</v>
      </c>
      <c r="L488">
        <v>1516</v>
      </c>
      <c r="M488">
        <v>9.3000000000000007</v>
      </c>
      <c r="U488">
        <f t="shared" si="6"/>
        <v>1581</v>
      </c>
      <c r="V488" s="4">
        <v>245.03200000000001</v>
      </c>
      <c r="W488">
        <v>427</v>
      </c>
      <c r="X488">
        <v>0.23899999999999999</v>
      </c>
      <c r="Y488">
        <v>488.20699999999999</v>
      </c>
      <c r="Z488">
        <v>220.30600000000001</v>
      </c>
      <c r="BD488" s="13">
        <v>1536</v>
      </c>
      <c r="BE488" s="14">
        <v>-0.03</v>
      </c>
      <c r="BF488" s="14">
        <v>0.22</v>
      </c>
    </row>
    <row r="489" spans="1:58" x14ac:dyDescent="0.25">
      <c r="A489" s="4">
        <v>-14</v>
      </c>
      <c r="B489">
        <v>211.76</v>
      </c>
      <c r="C489">
        <v>173.07</v>
      </c>
      <c r="D489">
        <v>250.46</v>
      </c>
      <c r="E489">
        <v>-1.4610000000000001</v>
      </c>
      <c r="G489">
        <v>-2.1880000000000002</v>
      </c>
      <c r="H489">
        <v>-0.39600000000000002</v>
      </c>
      <c r="J489" s="4">
        <v>1515</v>
      </c>
      <c r="K489">
        <v>21</v>
      </c>
      <c r="L489">
        <v>1515</v>
      </c>
      <c r="M489">
        <v>10.199999999999999</v>
      </c>
      <c r="U489">
        <f t="shared" si="6"/>
        <v>1580</v>
      </c>
      <c r="V489" s="4">
        <v>245.50399999999999</v>
      </c>
      <c r="W489">
        <v>428</v>
      </c>
      <c r="X489">
        <v>0.38800000000000001</v>
      </c>
      <c r="Y489">
        <v>548.11400000000003</v>
      </c>
      <c r="Z489">
        <v>259.75400000000002</v>
      </c>
      <c r="BD489" s="13">
        <v>1537</v>
      </c>
      <c r="BE489" s="14">
        <v>-0.54</v>
      </c>
      <c r="BF489" s="14">
        <v>-0.52</v>
      </c>
    </row>
    <row r="490" spans="1:58" x14ac:dyDescent="0.25">
      <c r="A490" s="4">
        <v>-13</v>
      </c>
      <c r="B490">
        <v>224.66</v>
      </c>
      <c r="C490">
        <v>185.96</v>
      </c>
      <c r="D490">
        <v>263.36</v>
      </c>
      <c r="E490">
        <v>-1.1240000000000001</v>
      </c>
      <c r="G490">
        <v>-1.851</v>
      </c>
      <c r="H490">
        <v>-0.625</v>
      </c>
      <c r="J490" s="4">
        <v>1514</v>
      </c>
      <c r="K490">
        <v>22.4</v>
      </c>
      <c r="L490">
        <v>1514</v>
      </c>
      <c r="M490">
        <v>10.6</v>
      </c>
      <c r="U490">
        <f t="shared" si="6"/>
        <v>1579</v>
      </c>
      <c r="V490" s="4">
        <v>246.22</v>
      </c>
      <c r="W490">
        <v>429</v>
      </c>
      <c r="X490">
        <v>0.24099999999999999</v>
      </c>
      <c r="Y490">
        <v>489.21199999999999</v>
      </c>
      <c r="Z490">
        <v>220.96799999999999</v>
      </c>
      <c r="BD490" s="13">
        <v>1538</v>
      </c>
      <c r="BE490" s="14">
        <v>-0.61</v>
      </c>
      <c r="BF490" s="14">
        <v>-0.92</v>
      </c>
    </row>
    <row r="491" spans="1:58" x14ac:dyDescent="0.25">
      <c r="A491" s="4">
        <v>-12</v>
      </c>
      <c r="B491">
        <v>219.02</v>
      </c>
      <c r="C491">
        <v>180.32</v>
      </c>
      <c r="D491">
        <v>257.72000000000003</v>
      </c>
      <c r="E491">
        <v>-1.3520000000000001</v>
      </c>
      <c r="G491">
        <v>-2.0790000000000002</v>
      </c>
      <c r="H491">
        <v>0.64600000000000002</v>
      </c>
      <c r="J491" s="4">
        <v>1513</v>
      </c>
      <c r="K491">
        <v>19.600000000000001</v>
      </c>
      <c r="L491">
        <v>1513</v>
      </c>
      <c r="M491">
        <v>10.4</v>
      </c>
      <c r="U491">
        <f t="shared" si="6"/>
        <v>1578</v>
      </c>
      <c r="V491" s="4">
        <v>246.93199999999999</v>
      </c>
      <c r="W491">
        <v>430</v>
      </c>
      <c r="X491">
        <v>0.217</v>
      </c>
      <c r="Y491">
        <v>479.32799999999997</v>
      </c>
      <c r="Z491">
        <v>214.459</v>
      </c>
      <c r="BD491" s="13">
        <v>1539</v>
      </c>
      <c r="BE491" s="14">
        <v>-0.06</v>
      </c>
      <c r="BF491" s="14">
        <v>-0.69</v>
      </c>
    </row>
    <row r="492" spans="1:58" x14ac:dyDescent="0.25">
      <c r="A492" s="4">
        <v>-11</v>
      </c>
      <c r="B492">
        <v>233.78</v>
      </c>
      <c r="C492">
        <v>195.08</v>
      </c>
      <c r="D492">
        <v>272.47000000000003</v>
      </c>
      <c r="E492">
        <v>-8.2000000000000003E-2</v>
      </c>
      <c r="G492">
        <v>-0.80900000000000005</v>
      </c>
      <c r="H492">
        <v>0.40300000000000002</v>
      </c>
      <c r="J492" s="4">
        <v>1512</v>
      </c>
      <c r="K492">
        <v>16.8</v>
      </c>
      <c r="L492">
        <v>1512</v>
      </c>
      <c r="M492">
        <v>10.199999999999999</v>
      </c>
      <c r="U492">
        <f t="shared" si="6"/>
        <v>1577</v>
      </c>
      <c r="V492" s="4">
        <v>247.922</v>
      </c>
      <c r="W492">
        <v>431</v>
      </c>
      <c r="X492">
        <v>0.21</v>
      </c>
      <c r="Y492">
        <v>476.51499999999999</v>
      </c>
      <c r="Z492">
        <v>212.607</v>
      </c>
      <c r="BD492" s="13">
        <v>1540</v>
      </c>
      <c r="BE492" s="14">
        <v>0.69</v>
      </c>
      <c r="BF492" s="14">
        <v>0.1</v>
      </c>
    </row>
    <row r="493" spans="1:58" x14ac:dyDescent="0.25">
      <c r="A493" s="4">
        <v>-10</v>
      </c>
      <c r="B493">
        <v>210.84</v>
      </c>
      <c r="C493">
        <v>172.14</v>
      </c>
      <c r="D493">
        <v>249.54</v>
      </c>
      <c r="E493">
        <v>-0.32500000000000001</v>
      </c>
      <c r="G493">
        <v>-1.052</v>
      </c>
      <c r="H493">
        <v>0.12</v>
      </c>
      <c r="J493" s="4">
        <v>1511</v>
      </c>
      <c r="K493">
        <v>22.4</v>
      </c>
      <c r="L493">
        <v>1511</v>
      </c>
      <c r="M493">
        <v>10.4</v>
      </c>
      <c r="U493">
        <f t="shared" si="6"/>
        <v>1576</v>
      </c>
      <c r="V493" s="4">
        <v>248.45400000000001</v>
      </c>
      <c r="W493">
        <v>432</v>
      </c>
      <c r="X493">
        <v>0.26400000000000001</v>
      </c>
      <c r="Y493">
        <v>498.45299999999997</v>
      </c>
      <c r="Z493">
        <v>227.053</v>
      </c>
      <c r="BD493" s="13">
        <v>1541</v>
      </c>
      <c r="BE493" s="14">
        <v>-0.39</v>
      </c>
      <c r="BF493" s="14">
        <v>-0.52</v>
      </c>
    </row>
    <row r="494" spans="1:58" x14ac:dyDescent="0.25">
      <c r="A494" s="4">
        <v>-9</v>
      </c>
      <c r="B494">
        <v>278.14</v>
      </c>
      <c r="C494">
        <v>239.44</v>
      </c>
      <c r="D494">
        <v>316.83999999999997</v>
      </c>
      <c r="E494">
        <v>-0.60799999999999998</v>
      </c>
      <c r="G494">
        <v>-1.335</v>
      </c>
      <c r="H494">
        <v>-3.4000000000000002E-2</v>
      </c>
      <c r="J494" s="4">
        <v>1510</v>
      </c>
      <c r="K494">
        <v>25.2</v>
      </c>
      <c r="L494">
        <v>1510</v>
      </c>
      <c r="M494">
        <v>10.8</v>
      </c>
      <c r="U494">
        <f t="shared" si="6"/>
        <v>1575</v>
      </c>
      <c r="V494" s="4">
        <v>249.077</v>
      </c>
      <c r="W494">
        <v>433</v>
      </c>
      <c r="X494">
        <v>0.29899999999999999</v>
      </c>
      <c r="Y494">
        <v>512.51499999999999</v>
      </c>
      <c r="Z494">
        <v>236.31299999999999</v>
      </c>
      <c r="BD494" s="13">
        <v>1542</v>
      </c>
      <c r="BE494" s="14">
        <v>-1.58</v>
      </c>
      <c r="BF494" s="14">
        <v>-1.61</v>
      </c>
    </row>
    <row r="495" spans="1:58" x14ac:dyDescent="0.25">
      <c r="A495" s="4">
        <v>-8</v>
      </c>
      <c r="B495">
        <v>293.82</v>
      </c>
      <c r="C495">
        <v>255.13</v>
      </c>
      <c r="D495">
        <v>332.52</v>
      </c>
      <c r="E495">
        <v>-0.76100000000000001</v>
      </c>
      <c r="G495">
        <v>-1.4890000000000001</v>
      </c>
      <c r="H495">
        <v>-0.68899999999999995</v>
      </c>
      <c r="J495" s="4">
        <v>1509</v>
      </c>
      <c r="K495">
        <v>23.8</v>
      </c>
      <c r="L495">
        <v>1509</v>
      </c>
      <c r="M495">
        <v>9.1</v>
      </c>
      <c r="U495">
        <f t="shared" si="6"/>
        <v>1574</v>
      </c>
      <c r="V495" s="4">
        <v>249.81200000000001</v>
      </c>
      <c r="W495">
        <v>434</v>
      </c>
      <c r="X495">
        <v>0.252</v>
      </c>
      <c r="Y495">
        <v>493.43</v>
      </c>
      <c r="Z495">
        <v>223.74600000000001</v>
      </c>
      <c r="BD495" s="13">
        <v>1543</v>
      </c>
      <c r="BE495" s="14">
        <v>-0.75</v>
      </c>
      <c r="BF495" s="14">
        <v>-0.83</v>
      </c>
    </row>
    <row r="496" spans="1:58" x14ac:dyDescent="0.25">
      <c r="A496" s="4">
        <v>-7</v>
      </c>
      <c r="B496">
        <v>261.63</v>
      </c>
      <c r="C496">
        <v>222.93</v>
      </c>
      <c r="D496">
        <v>300.33</v>
      </c>
      <c r="E496">
        <v>-1.4159999999999999</v>
      </c>
      <c r="G496">
        <v>-2.1440000000000001</v>
      </c>
      <c r="H496">
        <v>-1.716</v>
      </c>
      <c r="J496" s="4">
        <v>1508</v>
      </c>
      <c r="K496">
        <v>19.600000000000001</v>
      </c>
      <c r="L496">
        <v>1508</v>
      </c>
      <c r="M496">
        <v>11.9</v>
      </c>
      <c r="U496">
        <f t="shared" si="6"/>
        <v>1573</v>
      </c>
      <c r="V496" s="4">
        <v>250.40299999999999</v>
      </c>
      <c r="W496">
        <v>435</v>
      </c>
      <c r="X496">
        <v>0.23899999999999999</v>
      </c>
      <c r="Y496">
        <v>488.28699999999998</v>
      </c>
      <c r="Z496">
        <v>220.35900000000001</v>
      </c>
      <c r="BD496" s="13">
        <v>1544</v>
      </c>
      <c r="BE496" s="14">
        <v>-0.03</v>
      </c>
      <c r="BF496" s="14">
        <v>7.0000000000000007E-2</v>
      </c>
    </row>
    <row r="497" spans="1:58" x14ac:dyDescent="0.25">
      <c r="A497" s="4">
        <v>-6</v>
      </c>
      <c r="B497">
        <v>269.61</v>
      </c>
      <c r="C497">
        <v>230.92</v>
      </c>
      <c r="D497">
        <v>308.31</v>
      </c>
      <c r="E497">
        <v>-2.444</v>
      </c>
      <c r="G497">
        <v>-3.1709999999999998</v>
      </c>
      <c r="H497">
        <v>-0.64400000000000002</v>
      </c>
      <c r="J497" s="4">
        <v>1507</v>
      </c>
      <c r="K497">
        <v>29.4</v>
      </c>
      <c r="L497">
        <v>1507</v>
      </c>
      <c r="M497">
        <v>10.4</v>
      </c>
      <c r="U497">
        <f t="shared" si="6"/>
        <v>1572</v>
      </c>
      <c r="V497" s="4">
        <v>251.62700000000001</v>
      </c>
      <c r="W497">
        <v>436</v>
      </c>
      <c r="X497">
        <v>0.20899999999999999</v>
      </c>
      <c r="Y497">
        <v>476.35399999999998</v>
      </c>
      <c r="Z497">
        <v>212.50200000000001</v>
      </c>
      <c r="BD497" s="13">
        <v>1545</v>
      </c>
      <c r="BE497" s="14">
        <v>0.43</v>
      </c>
      <c r="BF497" s="14">
        <v>0.61</v>
      </c>
    </row>
    <row r="498" spans="1:58" x14ac:dyDescent="0.25">
      <c r="A498" s="4">
        <v>-5</v>
      </c>
      <c r="B498">
        <v>193.56</v>
      </c>
      <c r="C498">
        <v>154.86000000000001</v>
      </c>
      <c r="D498">
        <v>232.26</v>
      </c>
      <c r="E498">
        <v>-1.3720000000000001</v>
      </c>
      <c r="G498">
        <v>-2.0990000000000002</v>
      </c>
      <c r="H498">
        <v>6.0000000000000001E-3</v>
      </c>
      <c r="J498" s="4">
        <v>1506</v>
      </c>
      <c r="K498">
        <v>25.2</v>
      </c>
      <c r="L498">
        <v>1506</v>
      </c>
      <c r="M498">
        <v>8</v>
      </c>
      <c r="U498">
        <f t="shared" si="6"/>
        <v>1571</v>
      </c>
      <c r="V498" s="4">
        <v>252.16499999999999</v>
      </c>
      <c r="W498">
        <v>437</v>
      </c>
      <c r="X498">
        <v>0.191</v>
      </c>
      <c r="Y498">
        <v>469.00200000000001</v>
      </c>
      <c r="Z498">
        <v>207.66</v>
      </c>
      <c r="BD498" s="13">
        <v>1546</v>
      </c>
      <c r="BE498" s="14">
        <v>-0.43</v>
      </c>
      <c r="BF498" s="14">
        <v>-0.26</v>
      </c>
    </row>
    <row r="499" spans="1:58" x14ac:dyDescent="0.25">
      <c r="A499" s="4">
        <v>-4</v>
      </c>
      <c r="B499">
        <v>191.59</v>
      </c>
      <c r="C499">
        <v>152.9</v>
      </c>
      <c r="D499">
        <v>230.29</v>
      </c>
      <c r="E499">
        <v>-0.72199999999999998</v>
      </c>
      <c r="G499">
        <v>-1.4490000000000001</v>
      </c>
      <c r="H499">
        <v>0.03</v>
      </c>
      <c r="J499" s="4">
        <v>1505</v>
      </c>
      <c r="K499">
        <v>23.8</v>
      </c>
      <c r="L499">
        <v>1505</v>
      </c>
      <c r="M499">
        <v>7.2</v>
      </c>
      <c r="U499">
        <f t="shared" si="6"/>
        <v>1570</v>
      </c>
      <c r="V499" s="4">
        <v>252.60599999999999</v>
      </c>
      <c r="W499">
        <v>438</v>
      </c>
      <c r="X499">
        <v>0.245</v>
      </c>
      <c r="Y499">
        <v>490.57799999999997</v>
      </c>
      <c r="Z499">
        <v>221.86699999999999</v>
      </c>
      <c r="BD499" s="13">
        <v>1547</v>
      </c>
      <c r="BE499" s="14">
        <v>-0.28999999999999998</v>
      </c>
      <c r="BF499" s="14">
        <v>-0.57999999999999996</v>
      </c>
    </row>
    <row r="500" spans="1:58" x14ac:dyDescent="0.25">
      <c r="A500" s="4">
        <v>-3</v>
      </c>
      <c r="B500">
        <v>179.42</v>
      </c>
      <c r="C500">
        <v>140.72</v>
      </c>
      <c r="D500">
        <v>218.12</v>
      </c>
      <c r="E500">
        <v>-0.69699999999999995</v>
      </c>
      <c r="G500">
        <v>-1.4239999999999999</v>
      </c>
      <c r="H500">
        <v>-0.183</v>
      </c>
      <c r="J500" s="4">
        <v>1504</v>
      </c>
      <c r="K500">
        <v>32.200000000000003</v>
      </c>
      <c r="L500">
        <v>1504</v>
      </c>
      <c r="M500">
        <v>13.7</v>
      </c>
      <c r="U500">
        <f t="shared" si="6"/>
        <v>1569</v>
      </c>
      <c r="V500" s="4">
        <v>253.40199999999999</v>
      </c>
      <c r="W500">
        <v>439</v>
      </c>
      <c r="X500">
        <v>0.16700000000000001</v>
      </c>
      <c r="Y500">
        <v>459.47899999999998</v>
      </c>
      <c r="Z500">
        <v>201.39</v>
      </c>
      <c r="BD500" s="13">
        <v>1548</v>
      </c>
      <c r="BE500" s="14">
        <v>-0.23</v>
      </c>
      <c r="BF500" s="14">
        <v>-0.46</v>
      </c>
    </row>
    <row r="501" spans="1:58" x14ac:dyDescent="0.25">
      <c r="A501" s="4">
        <v>-2</v>
      </c>
      <c r="B501">
        <v>185.24</v>
      </c>
      <c r="C501">
        <v>146.54</v>
      </c>
      <c r="D501">
        <v>223.94</v>
      </c>
      <c r="E501">
        <v>-0.91</v>
      </c>
      <c r="G501">
        <v>-1.6379999999999999</v>
      </c>
      <c r="H501">
        <v>0.49199999999999999</v>
      </c>
      <c r="J501" s="4">
        <v>1503</v>
      </c>
      <c r="K501">
        <v>23.8</v>
      </c>
      <c r="L501">
        <v>1503</v>
      </c>
      <c r="M501">
        <v>9.8000000000000007</v>
      </c>
      <c r="U501">
        <f t="shared" si="6"/>
        <v>1568</v>
      </c>
      <c r="V501" s="4">
        <v>253.81899999999999</v>
      </c>
      <c r="W501">
        <v>440</v>
      </c>
      <c r="X501">
        <v>0.215</v>
      </c>
      <c r="Y501">
        <v>478.60399999999998</v>
      </c>
      <c r="Z501">
        <v>213.983</v>
      </c>
      <c r="BD501" s="13">
        <v>1549</v>
      </c>
      <c r="BE501" s="14">
        <v>-0.64</v>
      </c>
      <c r="BF501" s="14">
        <v>-0.93</v>
      </c>
    </row>
    <row r="502" spans="1:58" x14ac:dyDescent="0.25">
      <c r="A502" s="4">
        <v>-1</v>
      </c>
      <c r="B502">
        <v>228.97</v>
      </c>
      <c r="C502">
        <v>190.28</v>
      </c>
      <c r="D502">
        <v>267.67</v>
      </c>
      <c r="E502">
        <v>-0.23499999999999999</v>
      </c>
      <c r="G502">
        <v>-0.96299999999999997</v>
      </c>
      <c r="H502">
        <v>1.1519999999999999</v>
      </c>
      <c r="J502" s="4">
        <v>1502</v>
      </c>
      <c r="K502">
        <v>21</v>
      </c>
      <c r="L502">
        <v>1502</v>
      </c>
      <c r="M502">
        <v>7.6</v>
      </c>
      <c r="U502">
        <f t="shared" si="6"/>
        <v>1567</v>
      </c>
      <c r="V502" s="4">
        <v>254.422</v>
      </c>
      <c r="W502">
        <v>441</v>
      </c>
      <c r="X502">
        <v>0.38800000000000001</v>
      </c>
      <c r="Y502">
        <v>548.23500000000001</v>
      </c>
      <c r="Z502">
        <v>259.83300000000003</v>
      </c>
      <c r="BD502" s="13">
        <v>1550</v>
      </c>
      <c r="BE502" s="14">
        <v>-1.21</v>
      </c>
      <c r="BF502" s="14">
        <v>-1.05</v>
      </c>
    </row>
    <row r="503" spans="1:58" x14ac:dyDescent="0.25">
      <c r="A503" s="4">
        <v>0</v>
      </c>
      <c r="B503">
        <v>213.8</v>
      </c>
      <c r="C503">
        <v>175.1</v>
      </c>
      <c r="D503">
        <v>252.5</v>
      </c>
      <c r="E503">
        <v>0.42499999999999999</v>
      </c>
      <c r="G503">
        <v>-0.30299999999999999</v>
      </c>
      <c r="H503">
        <v>0.23899999999999999</v>
      </c>
      <c r="J503" s="4">
        <v>1501</v>
      </c>
      <c r="K503">
        <v>23.8</v>
      </c>
      <c r="L503">
        <v>1501</v>
      </c>
      <c r="M503">
        <v>5.9</v>
      </c>
      <c r="U503">
        <f t="shared" si="6"/>
        <v>1566</v>
      </c>
      <c r="V503" s="4">
        <v>254.798</v>
      </c>
      <c r="W503">
        <v>442</v>
      </c>
      <c r="X503">
        <v>0.23300000000000001</v>
      </c>
      <c r="Y503">
        <v>485.79599999999999</v>
      </c>
      <c r="Z503">
        <v>218.71899999999999</v>
      </c>
      <c r="BD503" s="13">
        <v>1551</v>
      </c>
      <c r="BE503" s="14">
        <v>0.26</v>
      </c>
      <c r="BF503" s="14">
        <v>0.27</v>
      </c>
    </row>
    <row r="504" spans="1:58" x14ac:dyDescent="0.25">
      <c r="A504" s="4">
        <v>1</v>
      </c>
      <c r="B504">
        <v>210.93</v>
      </c>
      <c r="C504">
        <v>172.23</v>
      </c>
      <c r="D504">
        <v>249.63</v>
      </c>
      <c r="E504">
        <v>-0.48799999999999999</v>
      </c>
      <c r="G504">
        <v>-1.216</v>
      </c>
      <c r="H504">
        <v>-1.0860000000000001</v>
      </c>
      <c r="J504" s="4">
        <v>1500</v>
      </c>
      <c r="K504">
        <v>23.8</v>
      </c>
      <c r="L504">
        <v>1500</v>
      </c>
      <c r="M504">
        <v>11.5</v>
      </c>
      <c r="U504">
        <f t="shared" si="6"/>
        <v>1565</v>
      </c>
      <c r="V504" s="4">
        <v>255.411</v>
      </c>
      <c r="W504">
        <v>443</v>
      </c>
      <c r="X504">
        <v>0.17899999999999999</v>
      </c>
      <c r="Y504">
        <v>464.22</v>
      </c>
      <c r="Z504">
        <v>204.512</v>
      </c>
      <c r="BD504" s="13">
        <v>1552</v>
      </c>
      <c r="BE504" s="14">
        <v>0.08</v>
      </c>
      <c r="BF504" s="14">
        <v>-0.22</v>
      </c>
    </row>
    <row r="505" spans="1:58" x14ac:dyDescent="0.25">
      <c r="A505" s="4">
        <v>2</v>
      </c>
      <c r="B505">
        <v>223.4</v>
      </c>
      <c r="C505">
        <v>184.7</v>
      </c>
      <c r="D505">
        <v>262.10000000000002</v>
      </c>
      <c r="E505">
        <v>-1.8129999999999999</v>
      </c>
      <c r="G505">
        <v>-2.5409999999999999</v>
      </c>
      <c r="H505">
        <v>-1.6719999999999999</v>
      </c>
      <c r="J505" s="4">
        <v>1499</v>
      </c>
      <c r="K505">
        <v>16.8</v>
      </c>
      <c r="L505">
        <v>1499</v>
      </c>
      <c r="M505">
        <v>9.8000000000000007</v>
      </c>
      <c r="U505">
        <f t="shared" si="6"/>
        <v>1564</v>
      </c>
      <c r="V505" s="4">
        <v>255.99299999999999</v>
      </c>
      <c r="W505">
        <v>444</v>
      </c>
      <c r="X505">
        <v>0.40400000000000003</v>
      </c>
      <c r="Y505">
        <v>554.54300000000001</v>
      </c>
      <c r="Z505">
        <v>263.98700000000002</v>
      </c>
      <c r="BD505" s="13">
        <v>1553</v>
      </c>
      <c r="BE505" s="14">
        <v>0.4</v>
      </c>
      <c r="BF505" s="14">
        <v>0.18</v>
      </c>
    </row>
    <row r="506" spans="1:58" x14ac:dyDescent="0.25">
      <c r="A506" s="4">
        <v>3</v>
      </c>
      <c r="B506">
        <v>228.12</v>
      </c>
      <c r="C506">
        <v>189.42</v>
      </c>
      <c r="D506">
        <v>266.82</v>
      </c>
      <c r="E506">
        <v>-2.399</v>
      </c>
      <c r="G506">
        <v>-3.1259999999999999</v>
      </c>
      <c r="H506">
        <v>-0.79800000000000004</v>
      </c>
      <c r="J506" s="4">
        <v>1498</v>
      </c>
      <c r="K506">
        <v>22.4</v>
      </c>
      <c r="L506">
        <v>1498</v>
      </c>
      <c r="M506">
        <v>11.7</v>
      </c>
      <c r="U506">
        <f t="shared" si="6"/>
        <v>1563</v>
      </c>
      <c r="V506" s="4">
        <v>256.36900000000003</v>
      </c>
      <c r="W506">
        <v>445</v>
      </c>
      <c r="X506">
        <v>0.19700000000000001</v>
      </c>
      <c r="Y506">
        <v>471.41199999999998</v>
      </c>
      <c r="Z506">
        <v>209.24700000000001</v>
      </c>
      <c r="BD506" s="13">
        <v>1554</v>
      </c>
      <c r="BE506" s="14">
        <v>-0.59</v>
      </c>
      <c r="BF506" s="14">
        <v>-0.57999999999999996</v>
      </c>
    </row>
    <row r="507" spans="1:58" x14ac:dyDescent="0.25">
      <c r="A507" s="4">
        <v>4</v>
      </c>
      <c r="B507">
        <v>169.03</v>
      </c>
      <c r="C507">
        <v>130.33000000000001</v>
      </c>
      <c r="D507">
        <v>207.72</v>
      </c>
      <c r="E507">
        <v>-1.526</v>
      </c>
      <c r="G507">
        <v>-2.2530000000000001</v>
      </c>
      <c r="H507">
        <v>0.13500000000000001</v>
      </c>
      <c r="J507" s="4">
        <v>1497</v>
      </c>
      <c r="K507">
        <v>32.200000000000003</v>
      </c>
      <c r="L507">
        <v>1497</v>
      </c>
      <c r="M507">
        <v>10.6</v>
      </c>
      <c r="U507">
        <f t="shared" si="6"/>
        <v>1562</v>
      </c>
      <c r="V507" s="4">
        <v>256.80599999999998</v>
      </c>
      <c r="W507">
        <v>446</v>
      </c>
      <c r="X507">
        <v>0.27</v>
      </c>
      <c r="Y507">
        <v>500.62200000000001</v>
      </c>
      <c r="Z507">
        <v>228.482</v>
      </c>
      <c r="BD507" s="13">
        <v>1555</v>
      </c>
      <c r="BE507" s="14">
        <v>-0.08</v>
      </c>
      <c r="BF507" s="14">
        <v>-0.32</v>
      </c>
    </row>
    <row r="508" spans="1:58" x14ac:dyDescent="0.25">
      <c r="A508" s="4">
        <v>5</v>
      </c>
      <c r="B508">
        <v>190.93</v>
      </c>
      <c r="C508">
        <v>152.24</v>
      </c>
      <c r="D508">
        <v>229.63</v>
      </c>
      <c r="E508">
        <v>-0.59299999999999997</v>
      </c>
      <c r="G508">
        <v>-1.32</v>
      </c>
      <c r="H508">
        <v>0.57599999999999996</v>
      </c>
      <c r="J508" s="4">
        <v>1496</v>
      </c>
      <c r="K508">
        <v>21</v>
      </c>
      <c r="L508">
        <v>1496</v>
      </c>
      <c r="M508">
        <v>8.9</v>
      </c>
      <c r="U508">
        <f t="shared" si="6"/>
        <v>1561</v>
      </c>
      <c r="V508" s="4">
        <v>258.70600000000002</v>
      </c>
      <c r="W508">
        <v>447</v>
      </c>
      <c r="X508">
        <v>0.25600000000000001</v>
      </c>
      <c r="Y508">
        <v>495.35899999999998</v>
      </c>
      <c r="Z508">
        <v>225.01599999999999</v>
      </c>
      <c r="BD508" s="13">
        <v>1556</v>
      </c>
      <c r="BE508" s="14">
        <v>0.5</v>
      </c>
      <c r="BF508" s="14">
        <v>0.54</v>
      </c>
    </row>
    <row r="509" spans="1:58" x14ac:dyDescent="0.25">
      <c r="A509" s="4">
        <v>6</v>
      </c>
      <c r="B509">
        <v>220.59</v>
      </c>
      <c r="C509">
        <v>181.9</v>
      </c>
      <c r="D509">
        <v>259.29000000000002</v>
      </c>
      <c r="E509">
        <v>-0.151</v>
      </c>
      <c r="G509">
        <v>-0.878</v>
      </c>
      <c r="H509">
        <v>1.296</v>
      </c>
      <c r="J509" s="4">
        <v>1495</v>
      </c>
      <c r="K509">
        <v>28</v>
      </c>
      <c r="L509">
        <v>1495</v>
      </c>
      <c r="M509">
        <v>10</v>
      </c>
      <c r="U509">
        <f t="shared" si="6"/>
        <v>1560</v>
      </c>
      <c r="V509" s="4">
        <v>259.17099999999999</v>
      </c>
      <c r="W509">
        <v>448</v>
      </c>
      <c r="X509">
        <v>0.20899999999999999</v>
      </c>
      <c r="Y509">
        <v>476.23399999999998</v>
      </c>
      <c r="Z509">
        <v>212.422</v>
      </c>
      <c r="BD509" s="13">
        <v>1557</v>
      </c>
      <c r="BE509" s="14">
        <v>-0.56999999999999995</v>
      </c>
      <c r="BF509" s="14">
        <v>-0.74</v>
      </c>
    </row>
    <row r="510" spans="1:58" x14ac:dyDescent="0.25">
      <c r="A510" s="4">
        <v>7</v>
      </c>
      <c r="B510">
        <v>226.15</v>
      </c>
      <c r="C510">
        <v>187.46</v>
      </c>
      <c r="D510">
        <v>264.85000000000002</v>
      </c>
      <c r="E510">
        <v>0.56899999999999995</v>
      </c>
      <c r="G510">
        <v>-0.159</v>
      </c>
      <c r="H510">
        <v>1.266</v>
      </c>
      <c r="J510" s="4">
        <v>1494</v>
      </c>
      <c r="K510">
        <v>26.6</v>
      </c>
      <c r="L510">
        <v>1494</v>
      </c>
      <c r="M510">
        <v>7.8</v>
      </c>
      <c r="U510">
        <f t="shared" si="6"/>
        <v>1559</v>
      </c>
      <c r="V510" s="4">
        <v>259.42099999999999</v>
      </c>
      <c r="W510">
        <v>449</v>
      </c>
      <c r="X510">
        <v>0.221</v>
      </c>
      <c r="Y510">
        <v>480.97500000000002</v>
      </c>
      <c r="Z510">
        <v>215.54400000000001</v>
      </c>
      <c r="BD510" s="13">
        <v>1558</v>
      </c>
      <c r="BE510" s="14">
        <v>0.28999999999999998</v>
      </c>
      <c r="BF510" s="14">
        <v>0.27</v>
      </c>
    </row>
    <row r="511" spans="1:58" x14ac:dyDescent="0.25">
      <c r="A511" s="4">
        <v>8</v>
      </c>
      <c r="B511">
        <v>221.76</v>
      </c>
      <c r="C511">
        <v>183.06</v>
      </c>
      <c r="D511">
        <v>260.45</v>
      </c>
      <c r="E511">
        <v>0.53900000000000003</v>
      </c>
      <c r="G511">
        <v>-0.189</v>
      </c>
      <c r="H511">
        <v>0.69</v>
      </c>
      <c r="J511" s="4">
        <v>1493</v>
      </c>
      <c r="K511">
        <v>15.4</v>
      </c>
      <c r="L511">
        <v>1493</v>
      </c>
      <c r="M511">
        <v>10</v>
      </c>
      <c r="U511">
        <f t="shared" si="6"/>
        <v>1558</v>
      </c>
      <c r="V511" s="4">
        <v>259.98200000000003</v>
      </c>
      <c r="W511">
        <v>450</v>
      </c>
      <c r="X511">
        <v>0.215</v>
      </c>
      <c r="Y511">
        <v>478.72500000000002</v>
      </c>
      <c r="Z511">
        <v>214.06299999999999</v>
      </c>
      <c r="BD511" s="13">
        <v>1559</v>
      </c>
      <c r="BE511" s="14">
        <v>0.55000000000000004</v>
      </c>
      <c r="BF511" s="14">
        <v>0.39</v>
      </c>
    </row>
    <row r="512" spans="1:58" x14ac:dyDescent="0.25">
      <c r="A512" s="4">
        <v>9</v>
      </c>
      <c r="B512">
        <v>229.27</v>
      </c>
      <c r="C512">
        <v>190.57</v>
      </c>
      <c r="D512">
        <v>267.97000000000003</v>
      </c>
      <c r="E512">
        <v>-3.6999999999999998E-2</v>
      </c>
      <c r="G512">
        <v>-0.76400000000000001</v>
      </c>
      <c r="H512">
        <v>0.497</v>
      </c>
      <c r="J512" s="4">
        <v>1492</v>
      </c>
      <c r="K512">
        <v>15.4</v>
      </c>
      <c r="L512">
        <v>1492</v>
      </c>
      <c r="M512">
        <v>12.4</v>
      </c>
      <c r="U512">
        <f t="shared" ref="U512:U575" si="7">$U$61-W512</f>
        <v>1557</v>
      </c>
      <c r="V512" s="4">
        <v>260.43</v>
      </c>
      <c r="W512">
        <v>451</v>
      </c>
      <c r="X512">
        <v>0.4</v>
      </c>
      <c r="Y512">
        <v>552.85500000000002</v>
      </c>
      <c r="Z512">
        <v>262.87599999999998</v>
      </c>
      <c r="BD512" s="13">
        <v>1560</v>
      </c>
      <c r="BE512" s="14">
        <v>-0.06</v>
      </c>
      <c r="BF512" s="14">
        <v>-0.24</v>
      </c>
    </row>
    <row r="513" spans="1:58" x14ac:dyDescent="0.25">
      <c r="A513" s="4">
        <v>10</v>
      </c>
      <c r="B513">
        <v>186.54</v>
      </c>
      <c r="C513">
        <v>147.84</v>
      </c>
      <c r="D513">
        <v>225.24</v>
      </c>
      <c r="E513">
        <v>-0.23</v>
      </c>
      <c r="G513">
        <v>-0.95799999999999996</v>
      </c>
      <c r="H513">
        <v>0.29799999999999999</v>
      </c>
      <c r="J513" s="4">
        <v>1491</v>
      </c>
      <c r="K513">
        <v>12.6</v>
      </c>
      <c r="L513">
        <v>1491</v>
      </c>
      <c r="M513">
        <v>13</v>
      </c>
      <c r="U513">
        <f t="shared" si="7"/>
        <v>1556</v>
      </c>
      <c r="V513" s="4">
        <v>261.05599999999998</v>
      </c>
      <c r="W513">
        <v>452</v>
      </c>
      <c r="X513">
        <v>0.221</v>
      </c>
      <c r="Y513">
        <v>481.01499999999999</v>
      </c>
      <c r="Z513">
        <v>215.571</v>
      </c>
      <c r="BD513" s="13">
        <v>1561</v>
      </c>
      <c r="BE513" s="14">
        <v>0.62</v>
      </c>
      <c r="BF513" s="14">
        <v>0.36</v>
      </c>
    </row>
    <row r="514" spans="1:58" x14ac:dyDescent="0.25">
      <c r="A514" s="4">
        <v>11</v>
      </c>
      <c r="B514">
        <v>170.91</v>
      </c>
      <c r="C514">
        <v>132.21</v>
      </c>
      <c r="D514">
        <v>209.61</v>
      </c>
      <c r="E514">
        <v>-0.42899999999999999</v>
      </c>
      <c r="G514">
        <v>-1.1559999999999999</v>
      </c>
      <c r="H514">
        <v>1.2709999999999999</v>
      </c>
      <c r="J514" s="4">
        <v>1490</v>
      </c>
      <c r="K514">
        <v>16.8</v>
      </c>
      <c r="L514">
        <v>1490</v>
      </c>
      <c r="M514">
        <v>10.4</v>
      </c>
      <c r="U514">
        <f t="shared" si="7"/>
        <v>1555</v>
      </c>
      <c r="V514" s="4">
        <v>262.642</v>
      </c>
      <c r="W514">
        <v>453</v>
      </c>
      <c r="X514">
        <v>0.25700000000000001</v>
      </c>
      <c r="Y514">
        <v>495.64</v>
      </c>
      <c r="Z514">
        <v>225.20099999999999</v>
      </c>
      <c r="BD514" s="13">
        <v>1562</v>
      </c>
      <c r="BE514" s="14">
        <v>0.05</v>
      </c>
      <c r="BF514" s="14">
        <v>-0.24</v>
      </c>
    </row>
    <row r="515" spans="1:58" x14ac:dyDescent="0.25">
      <c r="A515" s="4">
        <v>12</v>
      </c>
      <c r="B515">
        <v>167.63</v>
      </c>
      <c r="C515">
        <v>128.93</v>
      </c>
      <c r="D515">
        <v>206.33</v>
      </c>
      <c r="E515">
        <v>0.54400000000000004</v>
      </c>
      <c r="G515">
        <v>-0.184</v>
      </c>
      <c r="H515">
        <v>0.70499999999999996</v>
      </c>
      <c r="J515" s="4">
        <v>1489</v>
      </c>
      <c r="K515">
        <v>42.8</v>
      </c>
      <c r="L515">
        <v>1489</v>
      </c>
      <c r="M515">
        <v>11.3</v>
      </c>
      <c r="U515">
        <f t="shared" si="7"/>
        <v>1554</v>
      </c>
      <c r="V515" s="4">
        <v>263.18099999999998</v>
      </c>
      <c r="W515">
        <v>454</v>
      </c>
      <c r="X515">
        <v>0.185</v>
      </c>
      <c r="Y515">
        <v>466.47</v>
      </c>
      <c r="Z515">
        <v>205.99299999999999</v>
      </c>
      <c r="BD515" s="13">
        <v>1563</v>
      </c>
      <c r="BE515" s="14">
        <v>-0.56000000000000005</v>
      </c>
      <c r="BF515" s="14">
        <v>-0.62</v>
      </c>
    </row>
    <row r="516" spans="1:58" x14ac:dyDescent="0.25">
      <c r="A516" s="4">
        <v>13</v>
      </c>
      <c r="B516">
        <v>137.94</v>
      </c>
      <c r="C516">
        <v>99.24</v>
      </c>
      <c r="D516">
        <v>176.64</v>
      </c>
      <c r="E516">
        <v>-2.1999999999999999E-2</v>
      </c>
      <c r="G516">
        <v>-0.749</v>
      </c>
      <c r="H516">
        <v>0.73</v>
      </c>
      <c r="J516" s="4">
        <v>1488</v>
      </c>
      <c r="K516">
        <v>52.3</v>
      </c>
      <c r="L516">
        <v>1488</v>
      </c>
      <c r="M516">
        <v>13</v>
      </c>
      <c r="U516">
        <f t="shared" si="7"/>
        <v>1553</v>
      </c>
      <c r="V516" s="4">
        <v>263.64</v>
      </c>
      <c r="W516">
        <v>455</v>
      </c>
      <c r="X516">
        <v>0.251</v>
      </c>
      <c r="Y516">
        <v>492.988</v>
      </c>
      <c r="Z516">
        <v>223.45500000000001</v>
      </c>
      <c r="BD516" s="13">
        <v>1564</v>
      </c>
      <c r="BE516" s="14">
        <v>-0.11</v>
      </c>
      <c r="BF516" s="14">
        <v>-0.22</v>
      </c>
    </row>
    <row r="517" spans="1:58" x14ac:dyDescent="0.25">
      <c r="A517" s="4">
        <v>14</v>
      </c>
      <c r="B517">
        <v>180.2</v>
      </c>
      <c r="C517">
        <v>141.5</v>
      </c>
      <c r="D517">
        <v>218.89</v>
      </c>
      <c r="E517">
        <v>3.0000000000000001E-3</v>
      </c>
      <c r="G517">
        <v>-0.72399999999999998</v>
      </c>
      <c r="H517">
        <v>0.77500000000000002</v>
      </c>
      <c r="J517" s="4">
        <v>1487</v>
      </c>
      <c r="K517">
        <v>42.8</v>
      </c>
      <c r="L517">
        <v>1487</v>
      </c>
      <c r="M517">
        <v>9.8000000000000007</v>
      </c>
      <c r="U517">
        <f t="shared" si="7"/>
        <v>1552</v>
      </c>
      <c r="V517" s="4">
        <v>264.23700000000002</v>
      </c>
      <c r="W517">
        <v>456</v>
      </c>
      <c r="X517">
        <v>0.34599999999999997</v>
      </c>
      <c r="Y517">
        <v>531.31899999999996</v>
      </c>
      <c r="Z517">
        <v>248.69499999999999</v>
      </c>
      <c r="BD517" s="13">
        <v>1565</v>
      </c>
      <c r="BE517" s="14">
        <v>-0.19</v>
      </c>
      <c r="BF517" s="14">
        <v>-0.27</v>
      </c>
    </row>
    <row r="518" spans="1:58" x14ac:dyDescent="0.25">
      <c r="A518" s="4">
        <v>15</v>
      </c>
      <c r="B518">
        <v>208.59</v>
      </c>
      <c r="C518">
        <v>169.89</v>
      </c>
      <c r="D518">
        <v>247.29</v>
      </c>
      <c r="E518">
        <v>4.8000000000000001E-2</v>
      </c>
      <c r="G518">
        <v>-0.68</v>
      </c>
      <c r="H518">
        <v>-1.25</v>
      </c>
      <c r="J518" s="4">
        <v>1486</v>
      </c>
      <c r="K518">
        <v>45.1</v>
      </c>
      <c r="L518">
        <v>1486</v>
      </c>
      <c r="M518">
        <v>11.9</v>
      </c>
      <c r="U518">
        <f t="shared" si="7"/>
        <v>1551</v>
      </c>
      <c r="V518" s="4">
        <v>264.48099999999999</v>
      </c>
      <c r="W518">
        <v>457</v>
      </c>
      <c r="X518">
        <v>0.20300000000000001</v>
      </c>
      <c r="Y518">
        <v>473.82299999999998</v>
      </c>
      <c r="Z518">
        <v>210.83500000000001</v>
      </c>
      <c r="BD518" s="13">
        <v>1566</v>
      </c>
      <c r="BE518" s="14">
        <v>0.74</v>
      </c>
      <c r="BF518" s="14">
        <v>0.72</v>
      </c>
    </row>
    <row r="519" spans="1:58" x14ac:dyDescent="0.25">
      <c r="A519" s="4">
        <v>16</v>
      </c>
      <c r="B519">
        <v>202.64</v>
      </c>
      <c r="C519">
        <v>163.95</v>
      </c>
      <c r="D519">
        <v>241.34</v>
      </c>
      <c r="E519">
        <v>-1.9770000000000001</v>
      </c>
      <c r="G519">
        <v>-2.7050000000000001</v>
      </c>
      <c r="H519">
        <v>1.226</v>
      </c>
      <c r="J519" s="4">
        <v>1485</v>
      </c>
      <c r="K519">
        <v>61.8</v>
      </c>
      <c r="L519">
        <v>1485</v>
      </c>
      <c r="M519">
        <v>11.9</v>
      </c>
      <c r="U519">
        <f t="shared" si="7"/>
        <v>1550</v>
      </c>
      <c r="V519" s="4">
        <v>265.53500000000003</v>
      </c>
      <c r="W519">
        <v>458</v>
      </c>
      <c r="X519">
        <v>0.34399999999999997</v>
      </c>
      <c r="Y519">
        <v>530.596</v>
      </c>
      <c r="Z519">
        <v>248.21899999999999</v>
      </c>
      <c r="BD519" s="13">
        <v>1567</v>
      </c>
      <c r="BE519" s="14">
        <v>0.03</v>
      </c>
      <c r="BF519" s="14">
        <v>-0.17</v>
      </c>
    </row>
    <row r="520" spans="1:58" x14ac:dyDescent="0.25">
      <c r="A520" s="4">
        <v>17</v>
      </c>
      <c r="B520">
        <v>248.84</v>
      </c>
      <c r="C520">
        <v>210.14</v>
      </c>
      <c r="D520">
        <v>287.54000000000002</v>
      </c>
      <c r="E520">
        <v>0.499</v>
      </c>
      <c r="G520">
        <v>-0.22800000000000001</v>
      </c>
      <c r="H520">
        <v>0.626</v>
      </c>
      <c r="J520" s="4">
        <v>1484</v>
      </c>
      <c r="K520">
        <v>59.4</v>
      </c>
      <c r="L520">
        <v>1484</v>
      </c>
      <c r="M520">
        <v>12.6</v>
      </c>
      <c r="U520">
        <f t="shared" si="7"/>
        <v>1549</v>
      </c>
      <c r="V520" s="4">
        <v>265.92899999999997</v>
      </c>
      <c r="W520">
        <v>459</v>
      </c>
      <c r="X520">
        <v>0.185</v>
      </c>
      <c r="Y520">
        <v>466.63099999999997</v>
      </c>
      <c r="Z520">
        <v>206.09899999999999</v>
      </c>
      <c r="BD520" s="13">
        <v>1568</v>
      </c>
      <c r="BE520" s="14">
        <v>0.22</v>
      </c>
      <c r="BF520" s="14">
        <v>0.18</v>
      </c>
    </row>
    <row r="521" spans="1:58" x14ac:dyDescent="0.25">
      <c r="A521" s="4">
        <v>18</v>
      </c>
      <c r="B521">
        <v>236.54</v>
      </c>
      <c r="C521">
        <v>197.84</v>
      </c>
      <c r="D521">
        <v>275.24</v>
      </c>
      <c r="E521">
        <v>-0.10100000000000001</v>
      </c>
      <c r="G521">
        <v>-0.82899999999999996</v>
      </c>
      <c r="H521">
        <v>-0.41099999999999998</v>
      </c>
      <c r="J521" s="4">
        <v>1483</v>
      </c>
      <c r="K521">
        <v>42.8</v>
      </c>
      <c r="L521">
        <v>1483</v>
      </c>
      <c r="M521">
        <v>9.8000000000000007</v>
      </c>
      <c r="U521">
        <f t="shared" si="7"/>
        <v>1548</v>
      </c>
      <c r="V521" s="4">
        <v>266.44799999999998</v>
      </c>
      <c r="W521">
        <v>460</v>
      </c>
      <c r="X521">
        <v>0.25700000000000001</v>
      </c>
      <c r="Y521">
        <v>495.399</v>
      </c>
      <c r="Z521">
        <v>225.042</v>
      </c>
      <c r="BD521" s="13">
        <v>1569</v>
      </c>
      <c r="BE521" s="14">
        <v>-0.49</v>
      </c>
      <c r="BF521" s="14">
        <v>-0.88</v>
      </c>
    </row>
    <row r="522" spans="1:58" x14ac:dyDescent="0.25">
      <c r="A522" s="4">
        <v>19</v>
      </c>
      <c r="B522">
        <v>214.68</v>
      </c>
      <c r="C522">
        <v>175.99</v>
      </c>
      <c r="D522">
        <v>253.38</v>
      </c>
      <c r="E522">
        <v>-1.139</v>
      </c>
      <c r="G522">
        <v>-1.8660000000000001</v>
      </c>
      <c r="H522">
        <v>-1.1950000000000001</v>
      </c>
      <c r="J522" s="4">
        <v>1482</v>
      </c>
      <c r="K522">
        <v>47.5</v>
      </c>
      <c r="L522">
        <v>1482</v>
      </c>
      <c r="M522">
        <v>13.7</v>
      </c>
      <c r="U522">
        <f t="shared" si="7"/>
        <v>1547</v>
      </c>
      <c r="V522" s="4">
        <v>269.28699999999998</v>
      </c>
      <c r="W522">
        <v>461</v>
      </c>
      <c r="X522">
        <v>0.22700000000000001</v>
      </c>
      <c r="Y522">
        <v>483.42599999999999</v>
      </c>
      <c r="Z522">
        <v>217.15799999999999</v>
      </c>
      <c r="BD522" s="13">
        <v>1570</v>
      </c>
      <c r="BE522" s="14">
        <v>0.13</v>
      </c>
      <c r="BF522" s="14">
        <v>7.0000000000000007E-2</v>
      </c>
    </row>
    <row r="523" spans="1:58" x14ac:dyDescent="0.25">
      <c r="A523" s="4">
        <v>20</v>
      </c>
      <c r="B523">
        <v>221.24</v>
      </c>
      <c r="C523">
        <v>182.54</v>
      </c>
      <c r="D523">
        <v>259.93</v>
      </c>
      <c r="E523">
        <v>-1.923</v>
      </c>
      <c r="G523">
        <v>-2.65</v>
      </c>
      <c r="H523">
        <v>-1.17</v>
      </c>
      <c r="J523" s="4">
        <v>1481</v>
      </c>
      <c r="K523">
        <v>47.5</v>
      </c>
      <c r="L523">
        <v>1481</v>
      </c>
      <c r="M523">
        <v>18.2</v>
      </c>
      <c r="U523">
        <f t="shared" si="7"/>
        <v>1546</v>
      </c>
      <c r="V523" s="4">
        <v>270.80599999999998</v>
      </c>
      <c r="W523">
        <v>462</v>
      </c>
      <c r="X523">
        <v>0.23899999999999999</v>
      </c>
      <c r="Y523">
        <v>488.20699999999999</v>
      </c>
      <c r="Z523">
        <v>220.30600000000001</v>
      </c>
      <c r="BD523" s="13">
        <v>1571</v>
      </c>
      <c r="BE523" s="14">
        <v>-0.48</v>
      </c>
      <c r="BF523" s="14">
        <v>-0.84</v>
      </c>
    </row>
    <row r="524" spans="1:58" x14ac:dyDescent="0.25">
      <c r="A524" s="4">
        <v>21</v>
      </c>
      <c r="B524">
        <v>164.48</v>
      </c>
      <c r="C524">
        <v>125.79</v>
      </c>
      <c r="D524">
        <v>203.18</v>
      </c>
      <c r="E524">
        <v>-1.8979999999999999</v>
      </c>
      <c r="G524">
        <v>-2.625</v>
      </c>
      <c r="H524">
        <v>-0.93200000000000005</v>
      </c>
      <c r="J524" s="4">
        <v>1480</v>
      </c>
      <c r="K524">
        <v>40.4</v>
      </c>
      <c r="L524">
        <v>1480</v>
      </c>
      <c r="M524">
        <v>14.3</v>
      </c>
      <c r="U524">
        <f t="shared" si="7"/>
        <v>1545</v>
      </c>
      <c r="V524" s="4">
        <v>271.59399999999999</v>
      </c>
      <c r="W524">
        <v>463</v>
      </c>
      <c r="X524">
        <v>0.161</v>
      </c>
      <c r="Y524">
        <v>457.02800000000002</v>
      </c>
      <c r="Z524">
        <v>199.77600000000001</v>
      </c>
      <c r="BD524" s="13">
        <v>1572</v>
      </c>
      <c r="BE524" s="14">
        <v>-0.02</v>
      </c>
      <c r="BF524" s="14">
        <v>-0.6</v>
      </c>
    </row>
    <row r="525" spans="1:58" x14ac:dyDescent="0.25">
      <c r="A525" s="4">
        <v>22</v>
      </c>
      <c r="B525">
        <v>184.41</v>
      </c>
      <c r="C525">
        <v>145.71</v>
      </c>
      <c r="D525">
        <v>223.11</v>
      </c>
      <c r="E525">
        <v>-1.66</v>
      </c>
      <c r="G525">
        <v>-2.387</v>
      </c>
      <c r="H525">
        <v>-0.57499999999999996</v>
      </c>
      <c r="J525" s="4">
        <v>1479</v>
      </c>
      <c r="K525">
        <v>35.6</v>
      </c>
      <c r="L525">
        <v>1479</v>
      </c>
      <c r="M525">
        <v>14.5</v>
      </c>
      <c r="U525">
        <f t="shared" si="7"/>
        <v>1544</v>
      </c>
      <c r="V525" s="4">
        <v>272.48899999999998</v>
      </c>
      <c r="W525">
        <v>464</v>
      </c>
      <c r="X525">
        <v>0.17899999999999999</v>
      </c>
      <c r="Y525">
        <v>464.26</v>
      </c>
      <c r="Z525">
        <v>204.53800000000001</v>
      </c>
      <c r="BD525" s="13">
        <v>1573</v>
      </c>
      <c r="BE525" s="14">
        <v>-1.07</v>
      </c>
      <c r="BF525" s="14">
        <v>-1.41</v>
      </c>
    </row>
    <row r="526" spans="1:58" x14ac:dyDescent="0.25">
      <c r="A526" s="4">
        <v>23</v>
      </c>
      <c r="B526">
        <v>183.55</v>
      </c>
      <c r="C526">
        <v>144.85</v>
      </c>
      <c r="D526">
        <v>222.24</v>
      </c>
      <c r="E526">
        <v>-1.302</v>
      </c>
      <c r="G526">
        <v>-2.0299999999999998</v>
      </c>
      <c r="H526">
        <v>-1.637</v>
      </c>
      <c r="J526" s="4">
        <v>1478</v>
      </c>
      <c r="K526">
        <v>59.4</v>
      </c>
      <c r="L526">
        <v>1478</v>
      </c>
      <c r="M526">
        <v>17.8</v>
      </c>
      <c r="U526">
        <f t="shared" si="7"/>
        <v>1543</v>
      </c>
      <c r="V526" s="4">
        <v>272.76299999999998</v>
      </c>
      <c r="W526">
        <v>465</v>
      </c>
      <c r="X526">
        <v>0.27400000000000002</v>
      </c>
      <c r="Y526">
        <v>502.55099999999999</v>
      </c>
      <c r="Z526">
        <v>229.75200000000001</v>
      </c>
      <c r="BD526" s="13">
        <v>1574</v>
      </c>
      <c r="BE526" s="14">
        <v>-1</v>
      </c>
      <c r="BF526" s="14">
        <v>-1.05</v>
      </c>
    </row>
    <row r="527" spans="1:58" x14ac:dyDescent="0.25">
      <c r="A527" s="4">
        <v>24</v>
      </c>
      <c r="B527">
        <v>243.26</v>
      </c>
      <c r="C527">
        <v>204.56</v>
      </c>
      <c r="D527">
        <v>281.95999999999998</v>
      </c>
      <c r="E527">
        <v>-2.3639999999999999</v>
      </c>
      <c r="G527">
        <v>-3.0920000000000001</v>
      </c>
      <c r="H527">
        <v>-0.436</v>
      </c>
      <c r="J527" s="4">
        <v>1477</v>
      </c>
      <c r="K527">
        <v>35.6</v>
      </c>
      <c r="L527">
        <v>1477</v>
      </c>
      <c r="M527">
        <v>11.5</v>
      </c>
      <c r="U527">
        <f t="shared" si="7"/>
        <v>1542</v>
      </c>
      <c r="V527" s="4">
        <v>273.15100000000001</v>
      </c>
      <c r="W527">
        <v>466</v>
      </c>
      <c r="X527">
        <v>0.16700000000000001</v>
      </c>
      <c r="Y527">
        <v>459.6</v>
      </c>
      <c r="Z527">
        <v>201.46899999999999</v>
      </c>
      <c r="BD527" s="13">
        <v>1575</v>
      </c>
      <c r="BE527" s="14">
        <v>0.23</v>
      </c>
      <c r="BF527" s="14">
        <v>0.16</v>
      </c>
    </row>
    <row r="528" spans="1:58" x14ac:dyDescent="0.25">
      <c r="A528" s="4">
        <v>25</v>
      </c>
      <c r="B528">
        <v>157.91999999999999</v>
      </c>
      <c r="C528">
        <v>119.22</v>
      </c>
      <c r="D528">
        <v>196.62</v>
      </c>
      <c r="E528">
        <v>-1.163</v>
      </c>
      <c r="G528">
        <v>-1.891</v>
      </c>
      <c r="H528">
        <v>-0.85799999999999998</v>
      </c>
      <c r="J528" s="4">
        <v>1476</v>
      </c>
      <c r="K528">
        <v>47.5</v>
      </c>
      <c r="L528">
        <v>1476</v>
      </c>
      <c r="M528">
        <v>11.3</v>
      </c>
      <c r="U528">
        <f t="shared" si="7"/>
        <v>1541</v>
      </c>
      <c r="V528" s="4">
        <v>275.34399999999999</v>
      </c>
      <c r="W528">
        <v>467</v>
      </c>
      <c r="X528">
        <v>0.185</v>
      </c>
      <c r="Y528">
        <v>466.67099999999999</v>
      </c>
      <c r="Z528">
        <v>206.125</v>
      </c>
      <c r="BD528" s="13">
        <v>1576</v>
      </c>
      <c r="BE528" s="14">
        <v>-0.99</v>
      </c>
      <c r="BF528" s="14">
        <v>-1.02</v>
      </c>
    </row>
    <row r="529" spans="1:58" x14ac:dyDescent="0.25">
      <c r="A529" s="4">
        <v>26</v>
      </c>
      <c r="B529">
        <v>196.28</v>
      </c>
      <c r="C529">
        <v>157.58000000000001</v>
      </c>
      <c r="D529">
        <v>234.98</v>
      </c>
      <c r="E529">
        <v>-1.585</v>
      </c>
      <c r="G529">
        <v>-2.3130000000000002</v>
      </c>
      <c r="H529">
        <v>-0.20300000000000001</v>
      </c>
      <c r="J529" s="4">
        <v>1475</v>
      </c>
      <c r="K529">
        <v>35.6</v>
      </c>
      <c r="L529">
        <v>1475</v>
      </c>
      <c r="M529">
        <v>13.4</v>
      </c>
      <c r="U529">
        <f t="shared" si="7"/>
        <v>1540</v>
      </c>
      <c r="V529" s="4">
        <v>275.60000000000002</v>
      </c>
      <c r="W529">
        <v>468</v>
      </c>
      <c r="X529">
        <v>0.221</v>
      </c>
      <c r="Y529">
        <v>480.97500000000002</v>
      </c>
      <c r="Z529">
        <v>215.54400000000001</v>
      </c>
      <c r="BD529" s="13">
        <v>1577</v>
      </c>
      <c r="BE529" s="14">
        <v>-0.56000000000000005</v>
      </c>
      <c r="BF529" s="14">
        <v>-0.74</v>
      </c>
    </row>
    <row r="530" spans="1:58" x14ac:dyDescent="0.25">
      <c r="A530" s="4">
        <v>27</v>
      </c>
      <c r="B530">
        <v>200.41</v>
      </c>
      <c r="C530">
        <v>161.71</v>
      </c>
      <c r="D530">
        <v>239.1</v>
      </c>
      <c r="E530">
        <v>-0.93</v>
      </c>
      <c r="G530">
        <v>-1.657</v>
      </c>
      <c r="H530">
        <v>-0.38600000000000001</v>
      </c>
      <c r="J530" s="4">
        <v>1474</v>
      </c>
      <c r="K530">
        <v>49.9</v>
      </c>
      <c r="L530">
        <v>1474</v>
      </c>
      <c r="M530">
        <v>16.899999999999999</v>
      </c>
      <c r="U530">
        <f t="shared" si="7"/>
        <v>1539</v>
      </c>
      <c r="V530" s="4">
        <v>276.274</v>
      </c>
      <c r="W530">
        <v>469</v>
      </c>
      <c r="X530">
        <v>0.23</v>
      </c>
      <c r="Y530">
        <v>484.59100000000001</v>
      </c>
      <c r="Z530">
        <v>217.92500000000001</v>
      </c>
      <c r="BD530" s="13">
        <v>1578</v>
      </c>
      <c r="BE530" s="14">
        <v>-0.16</v>
      </c>
      <c r="BF530" s="14">
        <v>0.08</v>
      </c>
    </row>
    <row r="531" spans="1:58" x14ac:dyDescent="0.25">
      <c r="A531" s="4">
        <v>28</v>
      </c>
      <c r="B531">
        <v>187.38</v>
      </c>
      <c r="C531">
        <v>148.68</v>
      </c>
      <c r="D531">
        <v>226.08</v>
      </c>
      <c r="E531">
        <v>-1.1140000000000001</v>
      </c>
      <c r="G531">
        <v>-1.841</v>
      </c>
      <c r="H531">
        <v>-1.875</v>
      </c>
      <c r="J531" s="4">
        <v>1473</v>
      </c>
      <c r="K531">
        <v>54.6</v>
      </c>
      <c r="L531">
        <v>1473</v>
      </c>
      <c r="M531">
        <v>14.7</v>
      </c>
      <c r="U531">
        <f t="shared" si="7"/>
        <v>1538</v>
      </c>
      <c r="V531" s="4">
        <v>276.73500000000001</v>
      </c>
      <c r="W531">
        <v>470</v>
      </c>
      <c r="X531">
        <v>0.17299999999999999</v>
      </c>
      <c r="Y531">
        <v>461.85</v>
      </c>
      <c r="Z531">
        <v>202.95099999999999</v>
      </c>
      <c r="BD531" s="13">
        <v>1579</v>
      </c>
      <c r="BE531" s="14">
        <v>-1.42</v>
      </c>
      <c r="BF531" s="14">
        <v>-0.93</v>
      </c>
    </row>
    <row r="532" spans="1:58" x14ac:dyDescent="0.25">
      <c r="A532" s="4">
        <v>29</v>
      </c>
      <c r="B532">
        <v>142.94999999999999</v>
      </c>
      <c r="C532">
        <v>104.25</v>
      </c>
      <c r="D532">
        <v>181.64</v>
      </c>
      <c r="E532">
        <v>-2.6030000000000002</v>
      </c>
      <c r="G532">
        <v>-3.33</v>
      </c>
      <c r="H532">
        <v>-0.73399999999999999</v>
      </c>
      <c r="J532" s="4">
        <v>1472</v>
      </c>
      <c r="K532">
        <v>49.9</v>
      </c>
      <c r="L532">
        <v>1472</v>
      </c>
      <c r="M532">
        <v>16.5</v>
      </c>
      <c r="U532">
        <f t="shared" si="7"/>
        <v>1537</v>
      </c>
      <c r="V532" s="4">
        <v>277.24400000000003</v>
      </c>
      <c r="W532">
        <v>471</v>
      </c>
      <c r="X532">
        <v>0.14799999999999999</v>
      </c>
      <c r="Y532">
        <v>451.76499999999999</v>
      </c>
      <c r="Z532">
        <v>196.31</v>
      </c>
      <c r="BD532" s="13">
        <v>1580</v>
      </c>
      <c r="BE532" s="14">
        <v>-0.97</v>
      </c>
      <c r="BF532" s="14">
        <v>-1.01</v>
      </c>
    </row>
    <row r="533" spans="1:58" x14ac:dyDescent="0.25">
      <c r="A533" s="4">
        <v>30</v>
      </c>
      <c r="B533">
        <v>204.34</v>
      </c>
      <c r="C533">
        <v>165.64</v>
      </c>
      <c r="D533">
        <v>243.03</v>
      </c>
      <c r="E533">
        <v>-1.4610000000000001</v>
      </c>
      <c r="G533">
        <v>-2.1880000000000002</v>
      </c>
      <c r="H533">
        <v>-1.26</v>
      </c>
      <c r="J533" s="4">
        <v>1471</v>
      </c>
      <c r="K533">
        <v>59.4</v>
      </c>
      <c r="L533">
        <v>1471</v>
      </c>
      <c r="M533">
        <v>15.6</v>
      </c>
      <c r="U533">
        <f t="shared" si="7"/>
        <v>1536</v>
      </c>
      <c r="V533" s="4">
        <v>277.589</v>
      </c>
      <c r="W533">
        <v>472</v>
      </c>
      <c r="X533">
        <v>0.14299999999999999</v>
      </c>
      <c r="Y533">
        <v>449.83600000000001</v>
      </c>
      <c r="Z533">
        <v>195.04</v>
      </c>
      <c r="BD533" s="13">
        <v>1581</v>
      </c>
      <c r="BE533" s="14">
        <v>-1.42</v>
      </c>
      <c r="BF533" s="14">
        <v>-1.5</v>
      </c>
    </row>
    <row r="534" spans="1:58" x14ac:dyDescent="0.25">
      <c r="A534" s="4">
        <v>31</v>
      </c>
      <c r="B534">
        <v>188.25</v>
      </c>
      <c r="C534">
        <v>149.55000000000001</v>
      </c>
      <c r="D534">
        <v>226.95</v>
      </c>
      <c r="E534">
        <v>-1.9870000000000001</v>
      </c>
      <c r="G534">
        <v>-2.7149999999999999</v>
      </c>
      <c r="H534">
        <v>-1.9E-2</v>
      </c>
      <c r="J534" s="4">
        <v>1470</v>
      </c>
      <c r="K534">
        <v>40.4</v>
      </c>
      <c r="L534">
        <v>1470</v>
      </c>
      <c r="M534">
        <v>10.6</v>
      </c>
      <c r="U534">
        <f t="shared" si="7"/>
        <v>1535</v>
      </c>
      <c r="V534" s="4">
        <v>278.62700000000001</v>
      </c>
      <c r="W534">
        <v>473</v>
      </c>
      <c r="X534">
        <v>0.29199999999999998</v>
      </c>
      <c r="Y534">
        <v>509.78300000000002</v>
      </c>
      <c r="Z534">
        <v>234.51400000000001</v>
      </c>
      <c r="BD534" s="13">
        <v>1582</v>
      </c>
      <c r="BE534" s="14">
        <v>-0.94</v>
      </c>
      <c r="BF534" s="14">
        <v>-1.1000000000000001</v>
      </c>
    </row>
    <row r="535" spans="1:58" x14ac:dyDescent="0.25">
      <c r="A535" s="4">
        <v>32</v>
      </c>
      <c r="B535">
        <v>251.55</v>
      </c>
      <c r="C535">
        <v>212.85</v>
      </c>
      <c r="D535">
        <v>290.25</v>
      </c>
      <c r="E535">
        <v>-0.747</v>
      </c>
      <c r="G535">
        <v>-1.474</v>
      </c>
      <c r="H535">
        <v>0.224</v>
      </c>
      <c r="J535" s="4">
        <v>1469</v>
      </c>
      <c r="K535">
        <v>42.8</v>
      </c>
      <c r="L535">
        <v>1469</v>
      </c>
      <c r="M535">
        <v>9.5</v>
      </c>
      <c r="U535">
        <f t="shared" si="7"/>
        <v>1534</v>
      </c>
      <c r="V535" s="4">
        <v>279.22899999999998</v>
      </c>
      <c r="W535">
        <v>474</v>
      </c>
      <c r="X535">
        <v>0.31</v>
      </c>
      <c r="Y535">
        <v>517.01499999999999</v>
      </c>
      <c r="Z535">
        <v>239.27600000000001</v>
      </c>
      <c r="BD535" s="13">
        <v>1583</v>
      </c>
      <c r="BE535" s="14">
        <v>-0.01</v>
      </c>
      <c r="BF535" s="14">
        <v>-0.22</v>
      </c>
    </row>
    <row r="536" spans="1:58" x14ac:dyDescent="0.25">
      <c r="A536" s="4">
        <v>33</v>
      </c>
      <c r="B536">
        <v>241.67</v>
      </c>
      <c r="C536">
        <v>202.97</v>
      </c>
      <c r="D536">
        <v>280.36</v>
      </c>
      <c r="E536">
        <v>-0.503</v>
      </c>
      <c r="G536">
        <v>-1.2310000000000001</v>
      </c>
      <c r="H536">
        <v>0.7</v>
      </c>
      <c r="J536" s="4">
        <v>1468</v>
      </c>
      <c r="K536">
        <v>30.9</v>
      </c>
      <c r="L536">
        <v>1468</v>
      </c>
      <c r="M536">
        <v>11.1</v>
      </c>
      <c r="U536">
        <f t="shared" si="7"/>
        <v>1533</v>
      </c>
      <c r="V536" s="4">
        <v>279.49299999999999</v>
      </c>
      <c r="W536">
        <v>475</v>
      </c>
      <c r="X536">
        <v>0.253</v>
      </c>
      <c r="Y536">
        <v>493.99299999999999</v>
      </c>
      <c r="Z536">
        <v>224.11600000000001</v>
      </c>
      <c r="BD536" s="13">
        <v>1584</v>
      </c>
      <c r="BE536" s="14">
        <v>0.87</v>
      </c>
      <c r="BF536" s="14">
        <v>0.98</v>
      </c>
    </row>
    <row r="537" spans="1:58" x14ac:dyDescent="0.25">
      <c r="A537" s="4">
        <v>34</v>
      </c>
      <c r="B537">
        <v>244.37</v>
      </c>
      <c r="C537">
        <v>205.67</v>
      </c>
      <c r="D537">
        <v>283.07</v>
      </c>
      <c r="E537">
        <v>-2.7E-2</v>
      </c>
      <c r="G537">
        <v>-0.754</v>
      </c>
      <c r="H537">
        <v>1.901</v>
      </c>
      <c r="J537" s="4">
        <v>1467</v>
      </c>
      <c r="K537">
        <v>38</v>
      </c>
      <c r="L537">
        <v>1467</v>
      </c>
      <c r="M537">
        <v>14.3</v>
      </c>
      <c r="U537">
        <f t="shared" si="7"/>
        <v>1532</v>
      </c>
      <c r="V537" s="4">
        <v>280.03300000000002</v>
      </c>
      <c r="W537">
        <v>476</v>
      </c>
      <c r="X537">
        <v>0.252</v>
      </c>
      <c r="Y537">
        <v>493.43</v>
      </c>
      <c r="Z537">
        <v>223.74600000000001</v>
      </c>
      <c r="BD537" s="13">
        <v>1585</v>
      </c>
      <c r="BE537" s="14">
        <v>-0.2</v>
      </c>
      <c r="BF537" s="14">
        <v>-0.59</v>
      </c>
    </row>
    <row r="538" spans="1:58" x14ac:dyDescent="0.25">
      <c r="A538" s="4">
        <v>35</v>
      </c>
      <c r="B538">
        <v>224.53</v>
      </c>
      <c r="C538">
        <v>185.84</v>
      </c>
      <c r="D538">
        <v>263.23</v>
      </c>
      <c r="E538">
        <v>1.1739999999999999</v>
      </c>
      <c r="G538">
        <v>0.44700000000000001</v>
      </c>
      <c r="H538">
        <v>0.66600000000000004</v>
      </c>
      <c r="J538" s="4">
        <v>1466</v>
      </c>
      <c r="K538">
        <v>33.299999999999997</v>
      </c>
      <c r="L538">
        <v>1466</v>
      </c>
      <c r="M538">
        <v>16</v>
      </c>
      <c r="U538">
        <f t="shared" si="7"/>
        <v>1531</v>
      </c>
      <c r="V538" s="4">
        <v>280.64100000000002</v>
      </c>
      <c r="W538">
        <v>477</v>
      </c>
      <c r="X538">
        <v>0.35699999999999998</v>
      </c>
      <c r="Y538">
        <v>535.57799999999997</v>
      </c>
      <c r="Z538">
        <v>251.499</v>
      </c>
      <c r="BD538" s="13">
        <v>1586</v>
      </c>
      <c r="BE538" s="14">
        <v>0.71</v>
      </c>
      <c r="BF538" s="14">
        <v>0.67</v>
      </c>
    </row>
    <row r="539" spans="1:58" x14ac:dyDescent="0.25">
      <c r="A539" s="4">
        <v>36</v>
      </c>
      <c r="B539">
        <v>225.47</v>
      </c>
      <c r="C539">
        <v>186.77</v>
      </c>
      <c r="D539">
        <v>264.16000000000003</v>
      </c>
      <c r="E539">
        <v>-6.2E-2</v>
      </c>
      <c r="G539">
        <v>-0.78900000000000003</v>
      </c>
      <c r="H539">
        <v>1.212</v>
      </c>
      <c r="J539" s="4">
        <v>1465</v>
      </c>
      <c r="K539">
        <v>61</v>
      </c>
      <c r="L539">
        <v>1465</v>
      </c>
      <c r="M539">
        <v>17.8</v>
      </c>
      <c r="U539">
        <f t="shared" si="7"/>
        <v>1530</v>
      </c>
      <c r="V539" s="4">
        <v>280.89800000000002</v>
      </c>
      <c r="W539">
        <v>478</v>
      </c>
      <c r="X539">
        <v>0.25700000000000001</v>
      </c>
      <c r="Y539">
        <v>495.399</v>
      </c>
      <c r="Z539">
        <v>225.042</v>
      </c>
      <c r="BD539" s="13">
        <v>1587</v>
      </c>
      <c r="BE539" s="14">
        <v>-1.06</v>
      </c>
      <c r="BF539" s="14">
        <v>-1.48</v>
      </c>
    </row>
    <row r="540" spans="1:58" x14ac:dyDescent="0.25">
      <c r="A540" s="4">
        <v>37</v>
      </c>
      <c r="B540">
        <v>234.83</v>
      </c>
      <c r="C540">
        <v>196.14</v>
      </c>
      <c r="D540">
        <v>273.52999999999997</v>
      </c>
      <c r="E540">
        <v>0.48399999999999999</v>
      </c>
      <c r="G540">
        <v>-0.24299999999999999</v>
      </c>
      <c r="H540">
        <v>1.4450000000000001</v>
      </c>
      <c r="J540" s="4">
        <v>1464</v>
      </c>
      <c r="K540">
        <v>64.900000000000006</v>
      </c>
      <c r="L540">
        <v>1464</v>
      </c>
      <c r="M540">
        <v>15.8</v>
      </c>
      <c r="U540">
        <f t="shared" si="7"/>
        <v>1529</v>
      </c>
      <c r="V540" s="4">
        <v>281.17200000000003</v>
      </c>
      <c r="W540">
        <v>479</v>
      </c>
      <c r="X540">
        <v>0.27400000000000002</v>
      </c>
      <c r="Y540">
        <v>502.55099999999999</v>
      </c>
      <c r="Z540">
        <v>229.75200000000001</v>
      </c>
      <c r="BD540" s="13">
        <v>1588</v>
      </c>
      <c r="BE540" s="14">
        <v>-1.24</v>
      </c>
      <c r="BF540" s="14">
        <v>-1.34</v>
      </c>
    </row>
    <row r="541" spans="1:58" x14ac:dyDescent="0.25">
      <c r="A541" s="4">
        <v>38</v>
      </c>
      <c r="B541">
        <v>194.42</v>
      </c>
      <c r="C541">
        <v>155.72999999999999</v>
      </c>
      <c r="D541">
        <v>233.12</v>
      </c>
      <c r="E541">
        <v>0.71699999999999997</v>
      </c>
      <c r="G541">
        <v>-0.01</v>
      </c>
      <c r="H541">
        <v>2.06</v>
      </c>
      <c r="J541" s="4">
        <v>1463</v>
      </c>
      <c r="K541">
        <v>55.2</v>
      </c>
      <c r="L541">
        <v>1463</v>
      </c>
      <c r="M541">
        <v>16.899999999999999</v>
      </c>
      <c r="U541">
        <f t="shared" si="7"/>
        <v>1528</v>
      </c>
      <c r="V541" s="4">
        <v>282.053</v>
      </c>
      <c r="W541">
        <v>480</v>
      </c>
      <c r="X541">
        <v>0.22700000000000001</v>
      </c>
      <c r="Y541">
        <v>483.38600000000002</v>
      </c>
      <c r="Z541">
        <v>217.13200000000001</v>
      </c>
      <c r="BD541" s="13">
        <v>1589</v>
      </c>
      <c r="BE541" s="14">
        <v>-1.1399999999999999</v>
      </c>
      <c r="BF541" s="14">
        <v>-1.72</v>
      </c>
    </row>
    <row r="542" spans="1:58" x14ac:dyDescent="0.25">
      <c r="A542" s="4">
        <v>39</v>
      </c>
      <c r="B542">
        <v>201.61</v>
      </c>
      <c r="C542">
        <v>162.91</v>
      </c>
      <c r="D542">
        <v>240.31</v>
      </c>
      <c r="E542">
        <v>1.333</v>
      </c>
      <c r="G542">
        <v>0.60499999999999998</v>
      </c>
      <c r="H542">
        <v>0.91900000000000004</v>
      </c>
      <c r="J542" s="4">
        <v>1462</v>
      </c>
      <c r="K542">
        <v>90.1</v>
      </c>
      <c r="L542">
        <v>1462</v>
      </c>
      <c r="M542">
        <v>13.7</v>
      </c>
      <c r="U542">
        <f t="shared" si="7"/>
        <v>1527</v>
      </c>
      <c r="V542" s="4">
        <v>282.73899999999998</v>
      </c>
      <c r="W542">
        <v>481</v>
      </c>
      <c r="X542">
        <v>0.29199999999999998</v>
      </c>
      <c r="Y542">
        <v>509.82299999999998</v>
      </c>
      <c r="Z542">
        <v>234.54</v>
      </c>
      <c r="BD542" s="13">
        <v>1590</v>
      </c>
      <c r="BE542" s="14">
        <v>-0.06</v>
      </c>
      <c r="BF542" s="14">
        <v>-0.45</v>
      </c>
    </row>
    <row r="543" spans="1:58" x14ac:dyDescent="0.25">
      <c r="A543" s="4">
        <v>40</v>
      </c>
      <c r="B543">
        <v>189.44</v>
      </c>
      <c r="C543">
        <v>150.74</v>
      </c>
      <c r="D543">
        <v>228.13</v>
      </c>
      <c r="E543">
        <v>0.191</v>
      </c>
      <c r="G543">
        <v>-0.53600000000000003</v>
      </c>
      <c r="H543">
        <v>1.137</v>
      </c>
      <c r="J543" s="4">
        <v>1461</v>
      </c>
      <c r="K543">
        <v>68.8</v>
      </c>
      <c r="L543">
        <v>1461</v>
      </c>
      <c r="M543">
        <v>20.2</v>
      </c>
      <c r="U543">
        <f t="shared" si="7"/>
        <v>1526</v>
      </c>
      <c r="V543" s="4">
        <v>283.68200000000002</v>
      </c>
      <c r="W543">
        <v>482</v>
      </c>
      <c r="X543">
        <v>0.28699999999999998</v>
      </c>
      <c r="Y543">
        <v>507.45299999999997</v>
      </c>
      <c r="Z543">
        <v>232.97900000000001</v>
      </c>
      <c r="BD543" s="13">
        <v>1591</v>
      </c>
      <c r="BE543" s="14">
        <v>-0.92</v>
      </c>
      <c r="BF543" s="14">
        <v>-1.0900000000000001</v>
      </c>
    </row>
    <row r="544" spans="1:58" x14ac:dyDescent="0.25">
      <c r="A544" s="4">
        <v>41</v>
      </c>
      <c r="B544">
        <v>247.58</v>
      </c>
      <c r="C544">
        <v>208.88</v>
      </c>
      <c r="D544">
        <v>286.27</v>
      </c>
      <c r="E544">
        <v>0.41</v>
      </c>
      <c r="G544">
        <v>-0.318</v>
      </c>
      <c r="H544">
        <v>1.8069999999999999</v>
      </c>
      <c r="J544" s="4">
        <v>1460</v>
      </c>
      <c r="K544">
        <v>71.7</v>
      </c>
      <c r="L544">
        <v>1460</v>
      </c>
      <c r="M544">
        <v>16</v>
      </c>
      <c r="U544">
        <f t="shared" si="7"/>
        <v>1525</v>
      </c>
      <c r="V544" s="4">
        <v>284.52199999999999</v>
      </c>
      <c r="W544">
        <v>483</v>
      </c>
      <c r="X544">
        <v>0.17799999999999999</v>
      </c>
      <c r="Y544">
        <v>463.738</v>
      </c>
      <c r="Z544">
        <v>204.19399999999999</v>
      </c>
      <c r="BD544" s="13">
        <v>1592</v>
      </c>
      <c r="BE544" s="14">
        <v>-1.4</v>
      </c>
      <c r="BF544" s="14">
        <v>-1.54</v>
      </c>
    </row>
    <row r="545" spans="1:58" x14ac:dyDescent="0.25">
      <c r="A545" s="4">
        <v>42</v>
      </c>
      <c r="B545">
        <v>247.17</v>
      </c>
      <c r="C545">
        <v>208.47</v>
      </c>
      <c r="D545">
        <v>285.86</v>
      </c>
      <c r="E545">
        <v>1.08</v>
      </c>
      <c r="G545">
        <v>0.35199999999999998</v>
      </c>
      <c r="H545">
        <v>1.41</v>
      </c>
      <c r="J545" s="4">
        <v>1459</v>
      </c>
      <c r="K545">
        <v>68.8</v>
      </c>
      <c r="L545">
        <v>1459</v>
      </c>
      <c r="M545">
        <v>24.7</v>
      </c>
      <c r="U545">
        <f t="shared" si="7"/>
        <v>1524</v>
      </c>
      <c r="V545" s="4">
        <v>284.89499999999998</v>
      </c>
      <c r="W545">
        <v>484</v>
      </c>
      <c r="X545">
        <v>0.35299999999999998</v>
      </c>
      <c r="Y545">
        <v>534.13199999999995</v>
      </c>
      <c r="Z545">
        <v>250.547</v>
      </c>
      <c r="BD545" s="13">
        <v>1593</v>
      </c>
      <c r="BE545" s="14">
        <v>-1.49</v>
      </c>
      <c r="BF545" s="14">
        <v>-1.78</v>
      </c>
    </row>
    <row r="546" spans="1:58" x14ac:dyDescent="0.25">
      <c r="A546" s="4">
        <v>43</v>
      </c>
      <c r="B546">
        <v>279.3</v>
      </c>
      <c r="C546">
        <v>240.61</v>
      </c>
      <c r="D546">
        <v>318</v>
      </c>
      <c r="E546">
        <v>0.68300000000000005</v>
      </c>
      <c r="G546">
        <v>-4.4999999999999998E-2</v>
      </c>
      <c r="H546">
        <v>1.2310000000000001</v>
      </c>
      <c r="J546" s="4">
        <v>1458</v>
      </c>
      <c r="K546">
        <v>67.8</v>
      </c>
      <c r="L546">
        <v>1458</v>
      </c>
      <c r="M546">
        <v>20.2</v>
      </c>
      <c r="U546">
        <f t="shared" si="7"/>
        <v>1523</v>
      </c>
      <c r="V546" s="4">
        <v>285.86399999999998</v>
      </c>
      <c r="W546">
        <v>485</v>
      </c>
      <c r="X546">
        <v>0.26800000000000002</v>
      </c>
      <c r="Y546">
        <v>500.02</v>
      </c>
      <c r="Z546">
        <v>228.08500000000001</v>
      </c>
      <c r="BD546" s="13">
        <v>1594</v>
      </c>
      <c r="BE546" s="14">
        <v>-1.01</v>
      </c>
      <c r="BF546" s="14">
        <v>-1.34</v>
      </c>
    </row>
    <row r="547" spans="1:58" x14ac:dyDescent="0.25">
      <c r="A547" s="4">
        <v>44</v>
      </c>
      <c r="B547">
        <v>289.73</v>
      </c>
      <c r="C547">
        <v>251.03</v>
      </c>
      <c r="D547">
        <v>328.43</v>
      </c>
      <c r="E547">
        <v>0.504</v>
      </c>
      <c r="G547">
        <v>-0.223</v>
      </c>
      <c r="H547">
        <v>1.0580000000000001</v>
      </c>
      <c r="J547" s="4">
        <v>1457</v>
      </c>
      <c r="K547">
        <v>79.400000000000006</v>
      </c>
      <c r="L547">
        <v>1457</v>
      </c>
      <c r="M547">
        <v>24.1</v>
      </c>
      <c r="U547">
        <f t="shared" si="7"/>
        <v>1522</v>
      </c>
      <c r="V547" s="4">
        <v>286.13600000000002</v>
      </c>
      <c r="W547">
        <v>486</v>
      </c>
      <c r="X547">
        <v>0.27100000000000002</v>
      </c>
      <c r="Y547">
        <v>501.30500000000001</v>
      </c>
      <c r="Z547">
        <v>228.93100000000001</v>
      </c>
      <c r="BD547" s="13">
        <v>1595</v>
      </c>
      <c r="BE547" s="14">
        <v>-0.33</v>
      </c>
      <c r="BF547" s="14">
        <v>-0.36</v>
      </c>
    </row>
    <row r="548" spans="1:58" x14ac:dyDescent="0.25">
      <c r="A548" s="4">
        <v>45</v>
      </c>
      <c r="B548">
        <v>233.93</v>
      </c>
      <c r="C548">
        <v>195.24</v>
      </c>
      <c r="D548">
        <v>272.63</v>
      </c>
      <c r="E548">
        <v>0.33</v>
      </c>
      <c r="G548">
        <v>-0.39700000000000002</v>
      </c>
      <c r="H548">
        <v>2.08</v>
      </c>
      <c r="J548" s="4">
        <v>1456</v>
      </c>
      <c r="K548">
        <v>56.2</v>
      </c>
      <c r="L548">
        <v>1456</v>
      </c>
      <c r="M548">
        <v>17.100000000000001</v>
      </c>
      <c r="U548">
        <f t="shared" si="7"/>
        <v>1521</v>
      </c>
      <c r="V548" s="4">
        <v>286.3</v>
      </c>
      <c r="W548">
        <v>487</v>
      </c>
      <c r="X548">
        <v>0.16400000000000001</v>
      </c>
      <c r="Y548">
        <v>458.274</v>
      </c>
      <c r="Z548">
        <v>200.596</v>
      </c>
      <c r="BD548" s="13">
        <v>1596</v>
      </c>
      <c r="BE548" s="14">
        <v>-1.45</v>
      </c>
      <c r="BF548" s="14">
        <v>-1.74</v>
      </c>
    </row>
    <row r="549" spans="1:58" x14ac:dyDescent="0.25">
      <c r="A549" s="4">
        <v>46</v>
      </c>
      <c r="B549">
        <v>248.08</v>
      </c>
      <c r="C549">
        <v>209.39</v>
      </c>
      <c r="D549">
        <v>286.77999999999997</v>
      </c>
      <c r="E549">
        <v>1.353</v>
      </c>
      <c r="G549">
        <v>0.625</v>
      </c>
      <c r="H549">
        <v>2.6850000000000001</v>
      </c>
      <c r="J549" s="4">
        <v>1455</v>
      </c>
      <c r="K549">
        <v>60.1</v>
      </c>
      <c r="L549">
        <v>1455</v>
      </c>
      <c r="M549">
        <v>19.100000000000001</v>
      </c>
      <c r="U549">
        <f t="shared" si="7"/>
        <v>1520</v>
      </c>
      <c r="V549" s="4">
        <v>286.505</v>
      </c>
      <c r="W549">
        <v>488</v>
      </c>
      <c r="X549">
        <v>0.20499999999999999</v>
      </c>
      <c r="Y549">
        <v>474.86799999999999</v>
      </c>
      <c r="Z549">
        <v>211.523</v>
      </c>
      <c r="BD549" s="13">
        <v>1597</v>
      </c>
      <c r="BE549" s="14">
        <v>-0.67</v>
      </c>
      <c r="BF549" s="14">
        <v>-0.26</v>
      </c>
    </row>
    <row r="550" spans="1:58" x14ac:dyDescent="0.25">
      <c r="A550" s="4">
        <v>47</v>
      </c>
      <c r="B550">
        <v>197.08</v>
      </c>
      <c r="C550">
        <v>158.38999999999999</v>
      </c>
      <c r="D550">
        <v>235.78</v>
      </c>
      <c r="E550">
        <v>1.958</v>
      </c>
      <c r="G550">
        <v>1.2310000000000001</v>
      </c>
      <c r="H550">
        <v>2.125</v>
      </c>
      <c r="J550" s="4">
        <v>1454</v>
      </c>
      <c r="K550">
        <v>48.4</v>
      </c>
      <c r="L550">
        <v>1454</v>
      </c>
      <c r="M550">
        <v>15</v>
      </c>
      <c r="U550">
        <f t="shared" si="7"/>
        <v>1519</v>
      </c>
      <c r="V550" s="4">
        <v>286.75200000000001</v>
      </c>
      <c r="W550">
        <v>489</v>
      </c>
      <c r="X550">
        <v>0.247</v>
      </c>
      <c r="Y550">
        <v>491.62200000000001</v>
      </c>
      <c r="Z550">
        <v>222.55500000000001</v>
      </c>
      <c r="BD550" s="13">
        <v>1598</v>
      </c>
      <c r="BE550" s="14">
        <v>-0.48</v>
      </c>
      <c r="BF550" s="14">
        <v>-0.3</v>
      </c>
    </row>
    <row r="551" spans="1:58" x14ac:dyDescent="0.25">
      <c r="A551" s="4">
        <v>48</v>
      </c>
      <c r="B551">
        <v>249.11</v>
      </c>
      <c r="C551">
        <v>210.41</v>
      </c>
      <c r="D551">
        <v>287.81</v>
      </c>
      <c r="E551">
        <v>1.397</v>
      </c>
      <c r="G551">
        <v>0.67</v>
      </c>
      <c r="H551">
        <v>0.63600000000000001</v>
      </c>
      <c r="J551" s="4">
        <v>1453</v>
      </c>
      <c r="K551">
        <v>52.3</v>
      </c>
      <c r="L551">
        <v>1453</v>
      </c>
      <c r="M551">
        <v>13.7</v>
      </c>
      <c r="U551">
        <f t="shared" si="7"/>
        <v>1518</v>
      </c>
      <c r="V551" s="4">
        <v>286.89</v>
      </c>
      <c r="W551">
        <v>490</v>
      </c>
      <c r="X551">
        <v>0.19700000000000001</v>
      </c>
      <c r="Y551">
        <v>471.53300000000002</v>
      </c>
      <c r="Z551">
        <v>209.327</v>
      </c>
      <c r="BD551" s="13">
        <v>1599</v>
      </c>
      <c r="BE551" s="14">
        <v>-0.93</v>
      </c>
      <c r="BF551" s="14">
        <v>-1.24</v>
      </c>
    </row>
    <row r="552" spans="1:58" x14ac:dyDescent="0.25">
      <c r="A552" s="4">
        <v>49</v>
      </c>
      <c r="B552">
        <v>207.29</v>
      </c>
      <c r="C552">
        <v>168.59</v>
      </c>
      <c r="D552">
        <v>245.98</v>
      </c>
      <c r="E552">
        <v>-9.0999999999999998E-2</v>
      </c>
      <c r="G552">
        <v>-0.81899999999999995</v>
      </c>
      <c r="H552">
        <v>1.0880000000000001</v>
      </c>
      <c r="J552" s="4">
        <v>1452</v>
      </c>
      <c r="K552">
        <v>56.2</v>
      </c>
      <c r="L552">
        <v>1452</v>
      </c>
      <c r="M552">
        <v>23.8</v>
      </c>
      <c r="U552">
        <f t="shared" si="7"/>
        <v>1517</v>
      </c>
      <c r="V552" s="4">
        <v>287.29599999999999</v>
      </c>
      <c r="W552">
        <v>491</v>
      </c>
      <c r="X552">
        <v>0.17899999999999999</v>
      </c>
      <c r="Y552">
        <v>464.26</v>
      </c>
      <c r="Z552">
        <v>204.53800000000001</v>
      </c>
      <c r="BD552" s="13">
        <v>1600</v>
      </c>
      <c r="BE552" s="14">
        <v>-1.23</v>
      </c>
      <c r="BF552" s="14">
        <v>-1.27</v>
      </c>
    </row>
    <row r="553" spans="1:58" x14ac:dyDescent="0.25">
      <c r="A553" s="4">
        <v>50</v>
      </c>
      <c r="B553">
        <v>174.69</v>
      </c>
      <c r="C553">
        <v>135.99</v>
      </c>
      <c r="D553">
        <v>213.39</v>
      </c>
      <c r="E553">
        <v>0.36</v>
      </c>
      <c r="G553">
        <v>-0.36699999999999999</v>
      </c>
      <c r="H553">
        <v>1.1319999999999999</v>
      </c>
      <c r="J553" s="4">
        <v>1451</v>
      </c>
      <c r="K553">
        <v>48.4</v>
      </c>
      <c r="L553">
        <v>1451</v>
      </c>
      <c r="M553">
        <v>26.4</v>
      </c>
      <c r="U553">
        <f t="shared" si="7"/>
        <v>1516</v>
      </c>
      <c r="V553" s="4">
        <v>287.71199999999999</v>
      </c>
      <c r="W553">
        <v>492</v>
      </c>
      <c r="X553">
        <v>0.155</v>
      </c>
      <c r="Y553">
        <v>454.61700000000002</v>
      </c>
      <c r="Z553">
        <v>198.18799999999999</v>
      </c>
      <c r="BD553" s="13">
        <v>1601</v>
      </c>
      <c r="BE553" s="14">
        <v>-1.68</v>
      </c>
      <c r="BF553" s="14">
        <v>-1.77</v>
      </c>
    </row>
    <row r="554" spans="1:58" x14ac:dyDescent="0.25">
      <c r="A554" s="4">
        <v>51</v>
      </c>
      <c r="B554">
        <v>194.03</v>
      </c>
      <c r="C554">
        <v>155.33000000000001</v>
      </c>
      <c r="D554">
        <v>232.73</v>
      </c>
      <c r="E554">
        <v>0.40500000000000003</v>
      </c>
      <c r="G554">
        <v>-0.32300000000000001</v>
      </c>
      <c r="H554">
        <v>1.47</v>
      </c>
      <c r="J554" s="4">
        <v>1450</v>
      </c>
      <c r="K554">
        <v>42.6</v>
      </c>
      <c r="L554">
        <v>1450</v>
      </c>
      <c r="M554">
        <v>10.8</v>
      </c>
      <c r="U554">
        <f t="shared" si="7"/>
        <v>1515</v>
      </c>
      <c r="V554" s="4">
        <v>288.88299999999998</v>
      </c>
      <c r="W554">
        <v>493</v>
      </c>
      <c r="X554">
        <v>0.39</v>
      </c>
      <c r="Y554">
        <v>548.91800000000001</v>
      </c>
      <c r="Z554">
        <v>260.28300000000002</v>
      </c>
      <c r="BD554" s="13">
        <v>1602</v>
      </c>
      <c r="BE554" s="14">
        <v>-1.76</v>
      </c>
      <c r="BF554" s="14">
        <v>-1.8</v>
      </c>
    </row>
    <row r="555" spans="1:58" x14ac:dyDescent="0.25">
      <c r="A555" s="4">
        <v>52</v>
      </c>
      <c r="B555">
        <v>182.91</v>
      </c>
      <c r="C555">
        <v>144.21</v>
      </c>
      <c r="D555">
        <v>221.6</v>
      </c>
      <c r="E555">
        <v>0.74199999999999999</v>
      </c>
      <c r="G555">
        <v>1.4999999999999999E-2</v>
      </c>
      <c r="H555">
        <v>1.37</v>
      </c>
      <c r="J555" s="4">
        <v>1449</v>
      </c>
      <c r="K555">
        <v>42.6</v>
      </c>
      <c r="L555">
        <v>1449</v>
      </c>
      <c r="M555">
        <v>18</v>
      </c>
      <c r="U555">
        <f t="shared" si="7"/>
        <v>1514</v>
      </c>
      <c r="V555" s="4">
        <v>289.86200000000002</v>
      </c>
      <c r="W555">
        <v>494</v>
      </c>
      <c r="X555">
        <v>0.33400000000000002</v>
      </c>
      <c r="Y555">
        <v>526.53800000000001</v>
      </c>
      <c r="Z555">
        <v>245.54599999999999</v>
      </c>
      <c r="BD555" s="13">
        <v>1603</v>
      </c>
      <c r="BE555" s="14">
        <v>-0.87</v>
      </c>
      <c r="BF555" s="14">
        <v>-0.81</v>
      </c>
    </row>
    <row r="556" spans="1:58" x14ac:dyDescent="0.25">
      <c r="A556" s="4">
        <v>53</v>
      </c>
      <c r="B556">
        <v>209.52</v>
      </c>
      <c r="C556">
        <v>170.82</v>
      </c>
      <c r="D556">
        <v>248.21</v>
      </c>
      <c r="E556">
        <v>0.64300000000000002</v>
      </c>
      <c r="G556">
        <v>-8.4000000000000005E-2</v>
      </c>
      <c r="H556">
        <v>0.91400000000000003</v>
      </c>
      <c r="J556" s="4">
        <v>1448</v>
      </c>
      <c r="K556">
        <v>54.3</v>
      </c>
      <c r="L556">
        <v>1448</v>
      </c>
      <c r="M556">
        <v>21.5</v>
      </c>
      <c r="U556">
        <f t="shared" si="7"/>
        <v>1513</v>
      </c>
      <c r="V556" s="4">
        <v>290.214</v>
      </c>
      <c r="W556">
        <v>495</v>
      </c>
      <c r="X556">
        <v>0.35199999999999998</v>
      </c>
      <c r="Y556">
        <v>533.73</v>
      </c>
      <c r="Z556">
        <v>250.28200000000001</v>
      </c>
      <c r="BD556" s="13">
        <v>1604</v>
      </c>
      <c r="BE556" s="14">
        <v>-0.47</v>
      </c>
      <c r="BF556" s="14">
        <v>-0.14000000000000001</v>
      </c>
    </row>
    <row r="557" spans="1:58" x14ac:dyDescent="0.25">
      <c r="A557" s="4">
        <v>54</v>
      </c>
      <c r="B557">
        <v>245.66</v>
      </c>
      <c r="C557">
        <v>206.97</v>
      </c>
      <c r="D557">
        <v>284.36</v>
      </c>
      <c r="E557">
        <v>0.186</v>
      </c>
      <c r="G557">
        <v>-0.54100000000000004</v>
      </c>
      <c r="H557">
        <v>1.9159999999999999</v>
      </c>
      <c r="J557" s="4">
        <v>1447</v>
      </c>
      <c r="K557">
        <v>48.4</v>
      </c>
      <c r="L557">
        <v>1447</v>
      </c>
      <c r="M557">
        <v>13.2</v>
      </c>
      <c r="U557">
        <f t="shared" si="7"/>
        <v>1512</v>
      </c>
      <c r="V557" s="4">
        <v>290.411</v>
      </c>
      <c r="W557">
        <v>496</v>
      </c>
      <c r="X557">
        <v>0.19700000000000001</v>
      </c>
      <c r="Y557">
        <v>471.41199999999998</v>
      </c>
      <c r="Z557">
        <v>209.24700000000001</v>
      </c>
      <c r="BD557" s="13">
        <v>1605</v>
      </c>
      <c r="BE557" s="14">
        <v>-0.77</v>
      </c>
      <c r="BF557" s="14">
        <v>-0.78</v>
      </c>
    </row>
    <row r="558" spans="1:58" x14ac:dyDescent="0.25">
      <c r="A558" s="4">
        <v>55</v>
      </c>
      <c r="B558">
        <v>264.67</v>
      </c>
      <c r="C558">
        <v>225.97</v>
      </c>
      <c r="D558">
        <v>303.37</v>
      </c>
      <c r="E558">
        <v>1.1890000000000001</v>
      </c>
      <c r="G558">
        <v>0.46200000000000002</v>
      </c>
      <c r="H558">
        <v>0.14000000000000001</v>
      </c>
      <c r="J558" s="4">
        <v>1446</v>
      </c>
      <c r="K558">
        <v>48.4</v>
      </c>
      <c r="L558">
        <v>1446</v>
      </c>
      <c r="M558">
        <v>19.100000000000001</v>
      </c>
      <c r="U558">
        <f t="shared" si="7"/>
        <v>1511</v>
      </c>
      <c r="V558" s="4">
        <v>290.71499999999997</v>
      </c>
      <c r="W558">
        <v>497</v>
      </c>
      <c r="X558">
        <v>0.11899999999999999</v>
      </c>
      <c r="Y558">
        <v>440.31400000000002</v>
      </c>
      <c r="Z558">
        <v>188.77</v>
      </c>
      <c r="BD558" s="13">
        <v>1606</v>
      </c>
      <c r="BE558" s="14">
        <v>-1.7</v>
      </c>
      <c r="BF558" s="14">
        <v>-1.79</v>
      </c>
    </row>
    <row r="559" spans="1:58" x14ac:dyDescent="0.25">
      <c r="A559" s="4">
        <v>56</v>
      </c>
      <c r="B559">
        <v>259.05</v>
      </c>
      <c r="C559">
        <v>220.36</v>
      </c>
      <c r="D559">
        <v>297.75</v>
      </c>
      <c r="E559">
        <v>-0.58799999999999997</v>
      </c>
      <c r="G559">
        <v>-1.3149999999999999</v>
      </c>
      <c r="H559">
        <v>-0.66900000000000004</v>
      </c>
      <c r="J559" s="4">
        <v>1445</v>
      </c>
      <c r="K559">
        <v>46.5</v>
      </c>
      <c r="L559">
        <v>1445</v>
      </c>
      <c r="M559">
        <v>9.3000000000000007</v>
      </c>
      <c r="U559">
        <f t="shared" si="7"/>
        <v>1510</v>
      </c>
      <c r="V559" s="4">
        <v>291.09699999999998</v>
      </c>
      <c r="W559">
        <v>498</v>
      </c>
      <c r="X559">
        <v>0.26200000000000001</v>
      </c>
      <c r="Y559">
        <v>497.77</v>
      </c>
      <c r="Z559">
        <v>226.60300000000001</v>
      </c>
      <c r="BD559" s="13">
        <v>1607</v>
      </c>
      <c r="BE559" s="14">
        <v>-0.8</v>
      </c>
      <c r="BF559" s="14">
        <v>-0.75</v>
      </c>
    </row>
    <row r="560" spans="1:58" x14ac:dyDescent="0.25">
      <c r="A560" s="4">
        <v>57</v>
      </c>
      <c r="B560">
        <v>161.41999999999999</v>
      </c>
      <c r="C560">
        <v>122.72</v>
      </c>
      <c r="D560">
        <v>200.11</v>
      </c>
      <c r="E560">
        <v>-1.397</v>
      </c>
      <c r="G560">
        <v>-2.1240000000000001</v>
      </c>
      <c r="H560">
        <v>1.1220000000000001</v>
      </c>
      <c r="J560" s="4"/>
      <c r="L560">
        <v>1444</v>
      </c>
      <c r="M560">
        <v>12.1</v>
      </c>
      <c r="U560">
        <f t="shared" si="7"/>
        <v>1509</v>
      </c>
      <c r="V560" s="4">
        <v>293.69299999999998</v>
      </c>
      <c r="W560">
        <v>499</v>
      </c>
      <c r="X560">
        <v>0.22700000000000001</v>
      </c>
      <c r="Y560">
        <v>483.42599999999999</v>
      </c>
      <c r="Z560">
        <v>217.15799999999999</v>
      </c>
      <c r="BD560" s="13">
        <v>1608</v>
      </c>
      <c r="BE560" s="14">
        <v>-1.41</v>
      </c>
      <c r="BF560" s="14">
        <v>-1.51</v>
      </c>
    </row>
    <row r="561" spans="1:58" x14ac:dyDescent="0.25">
      <c r="A561" s="4">
        <v>58</v>
      </c>
      <c r="B561">
        <v>199.99</v>
      </c>
      <c r="C561">
        <v>161.29</v>
      </c>
      <c r="D561">
        <v>238.69</v>
      </c>
      <c r="E561">
        <v>0.39500000000000002</v>
      </c>
      <c r="G561">
        <v>-0.33200000000000002</v>
      </c>
      <c r="H561">
        <v>-0.123</v>
      </c>
      <c r="J561" s="4"/>
      <c r="L561">
        <v>1443</v>
      </c>
      <c r="M561">
        <v>16.899999999999999</v>
      </c>
      <c r="U561">
        <f t="shared" si="7"/>
        <v>1508</v>
      </c>
      <c r="V561" s="4">
        <v>294.24</v>
      </c>
      <c r="W561">
        <v>500</v>
      </c>
      <c r="X561">
        <v>0.30399999999999999</v>
      </c>
      <c r="Y561">
        <v>514.64499999999998</v>
      </c>
      <c r="Z561">
        <v>237.715</v>
      </c>
      <c r="BD561" s="13">
        <v>1609</v>
      </c>
      <c r="BE561" s="14">
        <v>-1.32</v>
      </c>
      <c r="BF561" s="14">
        <v>-1.44</v>
      </c>
    </row>
    <row r="562" spans="1:58" x14ac:dyDescent="0.25">
      <c r="A562" s="4">
        <v>59</v>
      </c>
      <c r="B562">
        <v>154.66</v>
      </c>
      <c r="C562">
        <v>115.96</v>
      </c>
      <c r="D562">
        <v>193.35</v>
      </c>
      <c r="E562">
        <v>-0.85099999999999998</v>
      </c>
      <c r="G562">
        <v>-1.5780000000000001</v>
      </c>
      <c r="H562">
        <v>1.236</v>
      </c>
      <c r="J562" s="4"/>
      <c r="L562">
        <v>1442</v>
      </c>
      <c r="M562">
        <v>14.1</v>
      </c>
      <c r="U562">
        <f t="shared" si="7"/>
        <v>1507</v>
      </c>
      <c r="V562" s="4">
        <v>294.77800000000002</v>
      </c>
      <c r="W562">
        <v>501</v>
      </c>
      <c r="X562">
        <v>0.20399999999999999</v>
      </c>
      <c r="Y562">
        <v>474.34500000000003</v>
      </c>
      <c r="Z562">
        <v>211.179</v>
      </c>
      <c r="BD562" s="13">
        <v>1610</v>
      </c>
      <c r="BE562" s="14">
        <v>0.1</v>
      </c>
      <c r="BF562" s="14">
        <v>0.2</v>
      </c>
    </row>
    <row r="563" spans="1:58" x14ac:dyDescent="0.25">
      <c r="A563" s="4">
        <v>60</v>
      </c>
      <c r="B563">
        <v>236.92</v>
      </c>
      <c r="C563">
        <v>198.22</v>
      </c>
      <c r="D563">
        <v>275.61</v>
      </c>
      <c r="E563">
        <v>0.50900000000000001</v>
      </c>
      <c r="G563">
        <v>-0.218</v>
      </c>
      <c r="H563">
        <v>2.0649999999999999</v>
      </c>
      <c r="J563" s="4"/>
      <c r="L563">
        <v>1441</v>
      </c>
      <c r="M563">
        <v>17.3</v>
      </c>
      <c r="U563">
        <f t="shared" si="7"/>
        <v>1506</v>
      </c>
      <c r="V563" s="4">
        <v>295.20999999999998</v>
      </c>
      <c r="W563">
        <v>502</v>
      </c>
      <c r="X563">
        <v>0.22800000000000001</v>
      </c>
      <c r="Y563">
        <v>483.82799999999997</v>
      </c>
      <c r="Z563">
        <v>217.423</v>
      </c>
      <c r="BD563" s="13">
        <v>1611</v>
      </c>
      <c r="BE563" s="14">
        <v>0.12</v>
      </c>
      <c r="BF563" s="14">
        <v>0.23</v>
      </c>
    </row>
    <row r="564" spans="1:58" x14ac:dyDescent="0.25">
      <c r="A564" s="4">
        <v>61</v>
      </c>
      <c r="B564">
        <v>206.76</v>
      </c>
      <c r="C564">
        <v>168.06</v>
      </c>
      <c r="D564">
        <v>245.46</v>
      </c>
      <c r="E564">
        <v>1.3380000000000001</v>
      </c>
      <c r="G564">
        <v>0.61</v>
      </c>
      <c r="H564">
        <v>0.77500000000000002</v>
      </c>
      <c r="J564" s="4"/>
      <c r="L564">
        <v>1440</v>
      </c>
      <c r="M564">
        <v>19.5</v>
      </c>
      <c r="U564">
        <f t="shared" si="7"/>
        <v>1505</v>
      </c>
      <c r="V564" s="4">
        <v>295.77800000000002</v>
      </c>
      <c r="W564">
        <v>503</v>
      </c>
      <c r="X564">
        <v>0.33400000000000002</v>
      </c>
      <c r="Y564">
        <v>526.49800000000005</v>
      </c>
      <c r="Z564">
        <v>245.52</v>
      </c>
      <c r="BD564" s="13">
        <v>1612</v>
      </c>
      <c r="BE564" s="14">
        <v>-0.75</v>
      </c>
      <c r="BF564" s="14">
        <v>-0.56000000000000005</v>
      </c>
    </row>
    <row r="565" spans="1:58" x14ac:dyDescent="0.25">
      <c r="A565" s="4">
        <v>62</v>
      </c>
      <c r="B565">
        <v>216.03</v>
      </c>
      <c r="C565">
        <v>177.33</v>
      </c>
      <c r="D565">
        <v>254.73</v>
      </c>
      <c r="E565">
        <v>4.8000000000000001E-2</v>
      </c>
      <c r="G565">
        <v>-0.68</v>
      </c>
      <c r="H565">
        <v>0.65100000000000002</v>
      </c>
      <c r="J565" s="4"/>
      <c r="L565">
        <v>1439</v>
      </c>
      <c r="M565">
        <v>30.6</v>
      </c>
      <c r="U565">
        <f t="shared" si="7"/>
        <v>1504</v>
      </c>
      <c r="V565" s="4">
        <v>297.83699999999999</v>
      </c>
      <c r="W565">
        <v>504</v>
      </c>
      <c r="X565">
        <v>0.49199999999999999</v>
      </c>
      <c r="Y565">
        <v>590.101</v>
      </c>
      <c r="Z565">
        <v>287.40100000000001</v>
      </c>
      <c r="BD565" s="13">
        <v>1613</v>
      </c>
      <c r="BE565" s="14">
        <v>-0.1</v>
      </c>
      <c r="BF565" s="14">
        <v>-0.24</v>
      </c>
    </row>
    <row r="566" spans="1:58" x14ac:dyDescent="0.25">
      <c r="A566" s="4">
        <v>63</v>
      </c>
      <c r="B566">
        <v>217.58</v>
      </c>
      <c r="C566">
        <v>178.88</v>
      </c>
      <c r="D566">
        <v>256.27</v>
      </c>
      <c r="E566">
        <v>-7.6999999999999999E-2</v>
      </c>
      <c r="G566">
        <v>-0.80400000000000005</v>
      </c>
      <c r="H566">
        <v>0.77500000000000002</v>
      </c>
      <c r="J566" s="4"/>
      <c r="L566">
        <v>1438</v>
      </c>
      <c r="M566">
        <v>18</v>
      </c>
      <c r="U566">
        <f t="shared" si="7"/>
        <v>1503</v>
      </c>
      <c r="V566" s="4">
        <v>300.04300000000001</v>
      </c>
      <c r="W566">
        <v>505</v>
      </c>
      <c r="X566">
        <v>0.19700000000000001</v>
      </c>
      <c r="Y566">
        <v>471.41199999999998</v>
      </c>
      <c r="Z566">
        <v>209.24700000000001</v>
      </c>
      <c r="BD566" s="13">
        <v>1614</v>
      </c>
      <c r="BE566" s="14">
        <v>0.2</v>
      </c>
      <c r="BF566" s="14">
        <v>0.06</v>
      </c>
    </row>
    <row r="567" spans="1:58" x14ac:dyDescent="0.25">
      <c r="A567" s="4">
        <v>64</v>
      </c>
      <c r="B567">
        <v>249.82</v>
      </c>
      <c r="C567">
        <v>211.12</v>
      </c>
      <c r="D567">
        <v>288.52</v>
      </c>
      <c r="E567">
        <v>4.8000000000000001E-2</v>
      </c>
      <c r="G567">
        <v>-0.68</v>
      </c>
      <c r="H567">
        <v>0.60099999999999998</v>
      </c>
      <c r="J567" s="4"/>
      <c r="L567">
        <v>1437</v>
      </c>
      <c r="M567">
        <v>18.899999999999999</v>
      </c>
      <c r="U567">
        <f t="shared" si="7"/>
        <v>1502</v>
      </c>
      <c r="V567" s="4">
        <v>300.69900000000001</v>
      </c>
      <c r="W567">
        <v>506</v>
      </c>
      <c r="X567">
        <v>0.23799999999999999</v>
      </c>
      <c r="Y567">
        <v>488.08699999999999</v>
      </c>
      <c r="Z567">
        <v>220.227</v>
      </c>
      <c r="BD567" s="13">
        <v>1615</v>
      </c>
      <c r="BE567" s="14">
        <v>0.28999999999999998</v>
      </c>
      <c r="BF567" s="14">
        <v>0.11</v>
      </c>
    </row>
    <row r="568" spans="1:58" x14ac:dyDescent="0.25">
      <c r="A568" s="4">
        <v>65</v>
      </c>
      <c r="B568">
        <v>192.97</v>
      </c>
      <c r="C568">
        <v>154.27000000000001</v>
      </c>
      <c r="D568">
        <v>231.67</v>
      </c>
      <c r="E568">
        <v>-0.126</v>
      </c>
      <c r="G568">
        <v>-0.85399999999999998</v>
      </c>
      <c r="H568">
        <v>1.37</v>
      </c>
      <c r="J568" s="4"/>
      <c r="L568">
        <v>1436</v>
      </c>
      <c r="M568">
        <v>27.7</v>
      </c>
      <c r="U568">
        <f t="shared" si="7"/>
        <v>1501</v>
      </c>
      <c r="V568" s="4">
        <v>301.15800000000002</v>
      </c>
      <c r="W568">
        <v>507</v>
      </c>
      <c r="X568">
        <v>0.22</v>
      </c>
      <c r="Y568">
        <v>480.81400000000002</v>
      </c>
      <c r="Z568">
        <v>215.43799999999999</v>
      </c>
      <c r="BD568" s="13">
        <v>1616</v>
      </c>
      <c r="BE568" s="14">
        <v>0.96</v>
      </c>
      <c r="BF568" s="14">
        <v>0.55000000000000004</v>
      </c>
    </row>
    <row r="569" spans="1:58" x14ac:dyDescent="0.25">
      <c r="A569" s="4">
        <v>66</v>
      </c>
      <c r="B569">
        <v>232.47</v>
      </c>
      <c r="C569">
        <v>193.77</v>
      </c>
      <c r="D569">
        <v>271.16000000000003</v>
      </c>
      <c r="E569">
        <v>0.64300000000000002</v>
      </c>
      <c r="G569">
        <v>-8.4000000000000005E-2</v>
      </c>
      <c r="H569">
        <v>2.2829999999999999</v>
      </c>
      <c r="J569" s="4"/>
      <c r="L569">
        <v>1435</v>
      </c>
      <c r="M569">
        <v>22.8</v>
      </c>
      <c r="U569">
        <f t="shared" si="7"/>
        <v>1500</v>
      </c>
      <c r="V569" s="4">
        <v>301.43299999999999</v>
      </c>
      <c r="W569">
        <v>508</v>
      </c>
      <c r="X569">
        <v>0.22700000000000001</v>
      </c>
      <c r="Y569">
        <v>483.42599999999999</v>
      </c>
      <c r="Z569">
        <v>217.15799999999999</v>
      </c>
      <c r="BD569" s="13">
        <v>1617</v>
      </c>
      <c r="BE569" s="14">
        <v>-0.53</v>
      </c>
      <c r="BF569" s="14">
        <v>-0.89</v>
      </c>
    </row>
    <row r="570" spans="1:58" x14ac:dyDescent="0.25">
      <c r="A570" s="4">
        <v>67</v>
      </c>
      <c r="B570">
        <v>181.08</v>
      </c>
      <c r="C570">
        <v>142.38</v>
      </c>
      <c r="D570">
        <v>219.78</v>
      </c>
      <c r="E570">
        <v>1.556</v>
      </c>
      <c r="G570">
        <v>0.82899999999999996</v>
      </c>
      <c r="H570">
        <v>1.4</v>
      </c>
      <c r="J570" s="4"/>
      <c r="L570">
        <v>1434</v>
      </c>
      <c r="M570">
        <v>25.8</v>
      </c>
      <c r="U570">
        <f t="shared" si="7"/>
        <v>1499</v>
      </c>
      <c r="V570" s="4">
        <v>301.97000000000003</v>
      </c>
      <c r="W570">
        <v>509</v>
      </c>
      <c r="X570">
        <v>0.17899999999999999</v>
      </c>
      <c r="Y570">
        <v>464.26</v>
      </c>
      <c r="Z570">
        <v>204.53800000000001</v>
      </c>
      <c r="BD570" s="13">
        <v>1618</v>
      </c>
      <c r="BE570" s="14">
        <v>-0.9</v>
      </c>
      <c r="BF570" s="14">
        <v>-1.38</v>
      </c>
    </row>
    <row r="571" spans="1:58" x14ac:dyDescent="0.25">
      <c r="A571" s="4">
        <v>68</v>
      </c>
      <c r="B571">
        <v>172.33</v>
      </c>
      <c r="C571">
        <v>133.63999999999999</v>
      </c>
      <c r="D571">
        <v>211.03</v>
      </c>
      <c r="E571">
        <v>0.67300000000000004</v>
      </c>
      <c r="G571">
        <v>-5.5E-2</v>
      </c>
      <c r="H571">
        <v>0.99299999999999999</v>
      </c>
      <c r="J571" s="4"/>
      <c r="L571">
        <v>1433</v>
      </c>
      <c r="M571">
        <v>18</v>
      </c>
      <c r="U571">
        <f t="shared" si="7"/>
        <v>1498</v>
      </c>
      <c r="V571" s="4">
        <v>302.43900000000002</v>
      </c>
      <c r="W571">
        <v>510</v>
      </c>
      <c r="X571">
        <v>0.29099999999999998</v>
      </c>
      <c r="Y571">
        <v>509.14</v>
      </c>
      <c r="Z571">
        <v>234.09</v>
      </c>
      <c r="BD571" s="13">
        <v>1619</v>
      </c>
      <c r="BE571" s="14">
        <v>-0.55000000000000004</v>
      </c>
      <c r="BF571" s="14">
        <v>-1.02</v>
      </c>
    </row>
    <row r="572" spans="1:58" x14ac:dyDescent="0.25">
      <c r="A572" s="4">
        <v>69</v>
      </c>
      <c r="B572">
        <v>168.09</v>
      </c>
      <c r="C572">
        <v>129.38999999999999</v>
      </c>
      <c r="D572">
        <v>206.79</v>
      </c>
      <c r="E572">
        <v>0.26600000000000001</v>
      </c>
      <c r="G572">
        <v>-0.46100000000000002</v>
      </c>
      <c r="H572">
        <v>0.71</v>
      </c>
      <c r="J572" s="4"/>
      <c r="L572">
        <v>1432</v>
      </c>
      <c r="M572">
        <v>12.4</v>
      </c>
      <c r="U572">
        <f t="shared" si="7"/>
        <v>1497</v>
      </c>
      <c r="V572" s="4">
        <v>302.714</v>
      </c>
      <c r="W572">
        <v>511</v>
      </c>
      <c r="X572">
        <v>0.23400000000000001</v>
      </c>
      <c r="Y572">
        <v>486.279</v>
      </c>
      <c r="Z572">
        <v>219.036</v>
      </c>
      <c r="BD572" s="13">
        <v>1620</v>
      </c>
      <c r="BE572" s="14">
        <v>-0.51</v>
      </c>
      <c r="BF572" s="14">
        <v>-0.63</v>
      </c>
    </row>
    <row r="573" spans="1:58" x14ac:dyDescent="0.25">
      <c r="A573" s="4">
        <v>70</v>
      </c>
      <c r="B573">
        <v>235.51</v>
      </c>
      <c r="C573">
        <v>196.82</v>
      </c>
      <c r="D573">
        <v>274.20999999999998</v>
      </c>
      <c r="E573">
        <v>-1.7000000000000001E-2</v>
      </c>
      <c r="G573">
        <v>-0.74399999999999999</v>
      </c>
      <c r="H573">
        <v>0.34799999999999998</v>
      </c>
      <c r="J573" s="4"/>
      <c r="L573">
        <v>1431</v>
      </c>
      <c r="M573">
        <v>13.9</v>
      </c>
      <c r="U573">
        <f t="shared" si="7"/>
        <v>1496</v>
      </c>
      <c r="V573" s="4">
        <v>306.72199999999998</v>
      </c>
      <c r="W573">
        <v>512</v>
      </c>
      <c r="X573">
        <v>0.26100000000000001</v>
      </c>
      <c r="Y573">
        <v>497.24700000000001</v>
      </c>
      <c r="Z573">
        <v>226.25899999999999</v>
      </c>
      <c r="BD573" s="13">
        <v>1621</v>
      </c>
      <c r="BE573" s="14">
        <v>-0.79</v>
      </c>
      <c r="BF573" s="14">
        <v>-1.32</v>
      </c>
    </row>
    <row r="574" spans="1:58" x14ac:dyDescent="0.25">
      <c r="A574" s="4">
        <v>71</v>
      </c>
      <c r="B574">
        <v>254.92</v>
      </c>
      <c r="C574">
        <v>216.22</v>
      </c>
      <c r="D574">
        <v>293.62</v>
      </c>
      <c r="E574">
        <v>-0.379</v>
      </c>
      <c r="G574">
        <v>-1.107</v>
      </c>
      <c r="H574">
        <v>0.81499999999999995</v>
      </c>
      <c r="J574" s="4"/>
      <c r="L574">
        <v>1430</v>
      </c>
      <c r="M574">
        <v>19.100000000000001</v>
      </c>
      <c r="U574">
        <f t="shared" si="7"/>
        <v>1495</v>
      </c>
      <c r="V574" s="4">
        <v>307.33699999999999</v>
      </c>
      <c r="W574">
        <v>513</v>
      </c>
      <c r="X574">
        <v>0.28100000000000003</v>
      </c>
      <c r="Y574">
        <v>505.16300000000001</v>
      </c>
      <c r="Z574">
        <v>231.471</v>
      </c>
      <c r="BD574" s="13">
        <v>1622</v>
      </c>
      <c r="BE574" s="14">
        <v>-0.28999999999999998</v>
      </c>
      <c r="BF574" s="14">
        <v>-0.38</v>
      </c>
    </row>
    <row r="575" spans="1:58" x14ac:dyDescent="0.25">
      <c r="A575" s="4">
        <v>72</v>
      </c>
      <c r="B575">
        <v>182.51</v>
      </c>
      <c r="C575">
        <v>143.81</v>
      </c>
      <c r="D575">
        <v>221.21</v>
      </c>
      <c r="E575">
        <v>8.6999999999999994E-2</v>
      </c>
      <c r="G575">
        <v>-0.64</v>
      </c>
      <c r="H575">
        <v>1.0029999999999999</v>
      </c>
      <c r="J575" s="4"/>
      <c r="L575">
        <v>1429</v>
      </c>
      <c r="M575">
        <v>45.9</v>
      </c>
      <c r="U575">
        <f t="shared" si="7"/>
        <v>1494</v>
      </c>
      <c r="V575" s="4">
        <v>307.85899999999998</v>
      </c>
      <c r="W575">
        <v>514</v>
      </c>
      <c r="X575">
        <v>0.26200000000000001</v>
      </c>
      <c r="Y575">
        <v>497.77</v>
      </c>
      <c r="Z575">
        <v>226.60300000000001</v>
      </c>
      <c r="BD575" s="13">
        <v>1623</v>
      </c>
      <c r="BE575" s="14">
        <v>-0.05</v>
      </c>
      <c r="BF575" s="14">
        <v>-0.22</v>
      </c>
    </row>
    <row r="576" spans="1:58" x14ac:dyDescent="0.25">
      <c r="A576" s="4">
        <v>73</v>
      </c>
      <c r="B576">
        <v>147.25</v>
      </c>
      <c r="C576">
        <v>108.55</v>
      </c>
      <c r="D576">
        <v>185.94</v>
      </c>
      <c r="E576">
        <v>0.27600000000000002</v>
      </c>
      <c r="G576">
        <v>-0.45200000000000001</v>
      </c>
      <c r="H576">
        <v>0.13500000000000001</v>
      </c>
      <c r="J576" s="4"/>
      <c r="L576">
        <v>1428</v>
      </c>
      <c r="M576">
        <v>30.1</v>
      </c>
      <c r="U576">
        <f t="shared" ref="U576:U639" si="8">$U$61-W576</f>
        <v>1493</v>
      </c>
      <c r="V576" s="4">
        <v>308.98099999999999</v>
      </c>
      <c r="W576">
        <v>515</v>
      </c>
      <c r="X576">
        <v>0.245</v>
      </c>
      <c r="Y576">
        <v>490.57799999999997</v>
      </c>
      <c r="Z576">
        <v>221.86699999999999</v>
      </c>
      <c r="BD576" s="13">
        <v>1624</v>
      </c>
      <c r="BE576" s="14">
        <v>0</v>
      </c>
      <c r="BF576" s="14">
        <v>-0.44</v>
      </c>
    </row>
    <row r="577" spans="1:58" x14ac:dyDescent="0.25">
      <c r="A577" s="4">
        <v>74</v>
      </c>
      <c r="B577">
        <v>174.86</v>
      </c>
      <c r="C577">
        <v>136.16999999999999</v>
      </c>
      <c r="D577">
        <v>213.56</v>
      </c>
      <c r="E577">
        <v>-0.59299999999999997</v>
      </c>
      <c r="G577">
        <v>-1.32</v>
      </c>
      <c r="H577">
        <v>0.7</v>
      </c>
      <c r="J577" s="4"/>
      <c r="L577">
        <v>1427</v>
      </c>
      <c r="M577">
        <v>28.6</v>
      </c>
      <c r="U577">
        <f t="shared" si="8"/>
        <v>1492</v>
      </c>
      <c r="V577" s="4">
        <v>309.41699999999997</v>
      </c>
      <c r="W577">
        <v>516</v>
      </c>
      <c r="X577">
        <v>0.191</v>
      </c>
      <c r="Y577">
        <v>469.04199999999997</v>
      </c>
      <c r="Z577">
        <v>207.68600000000001</v>
      </c>
      <c r="BD577" s="13">
        <v>1625</v>
      </c>
      <c r="BE577" s="14">
        <v>-0.38</v>
      </c>
      <c r="BF577" s="14">
        <v>-0.75</v>
      </c>
    </row>
    <row r="578" spans="1:58" x14ac:dyDescent="0.25">
      <c r="A578" s="4">
        <v>75</v>
      </c>
      <c r="B578">
        <v>175.63</v>
      </c>
      <c r="C578">
        <v>136.93</v>
      </c>
      <c r="D578">
        <v>214.32</v>
      </c>
      <c r="E578">
        <v>-2.7E-2</v>
      </c>
      <c r="G578">
        <v>-0.754</v>
      </c>
      <c r="H578">
        <v>0.29799999999999999</v>
      </c>
      <c r="J578" s="4"/>
      <c r="L578">
        <v>1426</v>
      </c>
      <c r="M578">
        <v>30.3</v>
      </c>
      <c r="U578">
        <f t="shared" si="8"/>
        <v>1491</v>
      </c>
      <c r="V578" s="4">
        <v>309.67899999999997</v>
      </c>
      <c r="W578">
        <v>517</v>
      </c>
      <c r="X578">
        <v>0.25600000000000001</v>
      </c>
      <c r="Y578">
        <v>495.35899999999998</v>
      </c>
      <c r="Z578">
        <v>225.01599999999999</v>
      </c>
      <c r="BD578" s="13">
        <v>1626</v>
      </c>
      <c r="BE578" s="14">
        <v>-0.72</v>
      </c>
      <c r="BF578" s="14">
        <v>-1.03</v>
      </c>
    </row>
    <row r="579" spans="1:58" x14ac:dyDescent="0.25">
      <c r="A579" s="4">
        <v>76</v>
      </c>
      <c r="B579">
        <v>151.97999999999999</v>
      </c>
      <c r="C579">
        <v>113.28</v>
      </c>
      <c r="D579">
        <v>190.68</v>
      </c>
      <c r="E579">
        <v>-0.42899999999999999</v>
      </c>
      <c r="G579">
        <v>-1.1559999999999999</v>
      </c>
      <c r="H579">
        <v>-0.16800000000000001</v>
      </c>
      <c r="J579" s="4"/>
      <c r="L579">
        <v>1425</v>
      </c>
      <c r="M579">
        <v>25.1</v>
      </c>
      <c r="U579">
        <f t="shared" si="8"/>
        <v>1490</v>
      </c>
      <c r="V579" s="4">
        <v>310.40100000000001</v>
      </c>
      <c r="W579">
        <v>518</v>
      </c>
      <c r="X579">
        <v>0.19700000000000001</v>
      </c>
      <c r="Y579">
        <v>471.452</v>
      </c>
      <c r="Z579">
        <v>209.274</v>
      </c>
      <c r="BD579" s="13">
        <v>1627</v>
      </c>
      <c r="BE579" s="14">
        <v>-0.76</v>
      </c>
      <c r="BF579" s="14">
        <v>-1.1599999999999999</v>
      </c>
    </row>
    <row r="580" spans="1:58" x14ac:dyDescent="0.25">
      <c r="A580" s="4">
        <v>77</v>
      </c>
      <c r="B580">
        <v>155.16999999999999</v>
      </c>
      <c r="C580">
        <v>116.47</v>
      </c>
      <c r="D580">
        <v>193.87</v>
      </c>
      <c r="E580">
        <v>-0.89500000000000002</v>
      </c>
      <c r="G580">
        <v>-1.623</v>
      </c>
      <c r="H580">
        <v>-0.41099999999999998</v>
      </c>
      <c r="J580" s="4"/>
      <c r="L580">
        <v>1424</v>
      </c>
      <c r="M580">
        <v>22.5</v>
      </c>
      <c r="U580">
        <f t="shared" si="8"/>
        <v>1489</v>
      </c>
      <c r="V580" s="4">
        <v>310.97300000000001</v>
      </c>
      <c r="W580">
        <v>519</v>
      </c>
      <c r="X580">
        <v>0.13700000000000001</v>
      </c>
      <c r="Y580">
        <v>447.46600000000001</v>
      </c>
      <c r="Z580">
        <v>193.47900000000001</v>
      </c>
      <c r="BD580" s="13">
        <v>1628</v>
      </c>
      <c r="BE580" s="14">
        <v>-2.64</v>
      </c>
      <c r="BF580" s="14">
        <v>-2.94</v>
      </c>
    </row>
    <row r="581" spans="1:58" x14ac:dyDescent="0.25">
      <c r="A581" s="4">
        <v>78</v>
      </c>
      <c r="B581">
        <v>189.86</v>
      </c>
      <c r="C581">
        <v>151.16</v>
      </c>
      <c r="D581">
        <v>228.56</v>
      </c>
      <c r="E581">
        <v>-1.139</v>
      </c>
      <c r="G581">
        <v>-1.8660000000000001</v>
      </c>
      <c r="H581">
        <v>-0.22800000000000001</v>
      </c>
      <c r="J581" s="4"/>
      <c r="L581">
        <v>1423</v>
      </c>
      <c r="M581">
        <v>27.1</v>
      </c>
      <c r="U581">
        <f t="shared" si="8"/>
        <v>1488</v>
      </c>
      <c r="V581" s="4">
        <v>311.33100000000002</v>
      </c>
      <c r="W581">
        <v>520</v>
      </c>
      <c r="X581">
        <v>0.221</v>
      </c>
      <c r="Y581">
        <v>480.97500000000002</v>
      </c>
      <c r="Z581">
        <v>215.54400000000001</v>
      </c>
      <c r="BD581" s="13">
        <v>1629</v>
      </c>
      <c r="BE581" s="14">
        <v>-0.1</v>
      </c>
      <c r="BF581" s="14">
        <v>-0.13</v>
      </c>
    </row>
    <row r="582" spans="1:58" x14ac:dyDescent="0.25">
      <c r="A582" s="4">
        <v>79</v>
      </c>
      <c r="B582">
        <v>181.59</v>
      </c>
      <c r="C582">
        <v>142.9</v>
      </c>
      <c r="D582">
        <v>220.29</v>
      </c>
      <c r="E582">
        <v>-0.95499999999999996</v>
      </c>
      <c r="G582">
        <v>-1.6819999999999999</v>
      </c>
      <c r="H582">
        <v>-0.46100000000000002</v>
      </c>
      <c r="J582" s="4"/>
      <c r="L582">
        <v>1422</v>
      </c>
      <c r="M582">
        <v>24.9</v>
      </c>
      <c r="U582">
        <f t="shared" si="8"/>
        <v>1487</v>
      </c>
      <c r="V582" s="4">
        <v>311.54599999999999</v>
      </c>
      <c r="W582">
        <v>521</v>
      </c>
      <c r="X582">
        <v>0.215</v>
      </c>
      <c r="Y582">
        <v>478.60399999999998</v>
      </c>
      <c r="Z582">
        <v>213.983</v>
      </c>
      <c r="BD582" s="13">
        <v>1630</v>
      </c>
      <c r="BE582" s="14">
        <v>-0.1</v>
      </c>
      <c r="BF582" s="14">
        <v>0.21</v>
      </c>
    </row>
    <row r="583" spans="1:58" x14ac:dyDescent="0.25">
      <c r="A583" s="4">
        <v>80</v>
      </c>
      <c r="B583">
        <v>177.01</v>
      </c>
      <c r="C583">
        <v>138.31</v>
      </c>
      <c r="D583">
        <v>215.71</v>
      </c>
      <c r="E583">
        <v>-1.1879999999999999</v>
      </c>
      <c r="G583">
        <v>-1.9159999999999999</v>
      </c>
      <c r="H583">
        <v>-0.92700000000000005</v>
      </c>
      <c r="J583" s="4"/>
      <c r="L583">
        <v>1421</v>
      </c>
      <c r="M583">
        <v>19.100000000000001</v>
      </c>
      <c r="U583">
        <f t="shared" si="8"/>
        <v>1486</v>
      </c>
      <c r="V583" s="4">
        <v>311.91000000000003</v>
      </c>
      <c r="W583">
        <v>522</v>
      </c>
      <c r="X583">
        <v>0.36399999999999999</v>
      </c>
      <c r="Y583">
        <v>538.51099999999997</v>
      </c>
      <c r="Z583">
        <v>253.43100000000001</v>
      </c>
      <c r="BD583" s="13">
        <v>1631</v>
      </c>
      <c r="BE583" s="14">
        <v>-0.16</v>
      </c>
      <c r="BF583" s="14">
        <v>-0.12</v>
      </c>
    </row>
    <row r="584" spans="1:58" x14ac:dyDescent="0.25">
      <c r="A584" s="4">
        <v>81</v>
      </c>
      <c r="B584">
        <v>120.94</v>
      </c>
      <c r="C584">
        <v>82.25</v>
      </c>
      <c r="D584">
        <v>159.63999999999999</v>
      </c>
      <c r="E584">
        <v>-1.655</v>
      </c>
      <c r="G584">
        <v>-2.3820000000000001</v>
      </c>
      <c r="H584">
        <v>0.442</v>
      </c>
      <c r="J584" s="4"/>
      <c r="L584">
        <v>1420</v>
      </c>
      <c r="M584">
        <v>21.7</v>
      </c>
      <c r="U584">
        <f t="shared" si="8"/>
        <v>1485</v>
      </c>
      <c r="V584" s="4">
        <v>315.85000000000002</v>
      </c>
      <c r="W584">
        <v>523</v>
      </c>
      <c r="X584">
        <v>0.251</v>
      </c>
      <c r="Y584">
        <v>493.06900000000002</v>
      </c>
      <c r="Z584">
        <v>223.50800000000001</v>
      </c>
      <c r="BD584" s="13">
        <v>1632</v>
      </c>
      <c r="BE584" s="14">
        <v>-1.46</v>
      </c>
      <c r="BF584" s="14">
        <v>-1.7</v>
      </c>
    </row>
    <row r="585" spans="1:58" x14ac:dyDescent="0.25">
      <c r="A585" s="4">
        <v>82</v>
      </c>
      <c r="B585">
        <v>166.14</v>
      </c>
      <c r="C585">
        <v>127.44</v>
      </c>
      <c r="D585">
        <v>204.83</v>
      </c>
      <c r="E585">
        <v>-0.28499999999999998</v>
      </c>
      <c r="G585">
        <v>-1.012</v>
      </c>
      <c r="H585">
        <v>2.1000000000000001E-2</v>
      </c>
      <c r="J585" s="4"/>
      <c r="L585">
        <v>1419</v>
      </c>
      <c r="M585">
        <v>23.8</v>
      </c>
      <c r="U585">
        <f t="shared" si="8"/>
        <v>1484</v>
      </c>
      <c r="V585" s="4">
        <v>316.05900000000003</v>
      </c>
      <c r="W585">
        <v>524</v>
      </c>
      <c r="X585">
        <v>0.16200000000000001</v>
      </c>
      <c r="Y585">
        <v>457.43</v>
      </c>
      <c r="Z585">
        <v>200.04</v>
      </c>
      <c r="BD585" s="13">
        <v>1633</v>
      </c>
      <c r="BE585" s="14">
        <v>-1.28</v>
      </c>
      <c r="BF585" s="14">
        <v>-1.37</v>
      </c>
    </row>
    <row r="586" spans="1:58" x14ac:dyDescent="0.25">
      <c r="A586" s="4">
        <v>83</v>
      </c>
      <c r="B586">
        <v>167.1</v>
      </c>
      <c r="C586">
        <v>128.4</v>
      </c>
      <c r="D586">
        <v>205.79</v>
      </c>
      <c r="E586">
        <v>-0.70699999999999996</v>
      </c>
      <c r="G586">
        <v>-1.4339999999999999</v>
      </c>
      <c r="H586">
        <v>-0.749</v>
      </c>
      <c r="J586" s="4"/>
      <c r="L586">
        <v>1418</v>
      </c>
      <c r="M586">
        <v>15.2</v>
      </c>
      <c r="U586">
        <f t="shared" si="8"/>
        <v>1483</v>
      </c>
      <c r="V586" s="4">
        <v>316.39400000000001</v>
      </c>
      <c r="W586">
        <v>525</v>
      </c>
      <c r="X586">
        <v>0.17299999999999999</v>
      </c>
      <c r="Y586">
        <v>461.85</v>
      </c>
      <c r="Z586">
        <v>202.95099999999999</v>
      </c>
      <c r="BD586" s="13">
        <v>1634</v>
      </c>
      <c r="BE586" s="14">
        <v>-0.94</v>
      </c>
      <c r="BF586" s="14">
        <v>-0.99</v>
      </c>
    </row>
    <row r="587" spans="1:58" x14ac:dyDescent="0.25">
      <c r="A587" s="4">
        <v>84</v>
      </c>
      <c r="B587">
        <v>153.9</v>
      </c>
      <c r="C587">
        <v>115.2</v>
      </c>
      <c r="D587">
        <v>192.59</v>
      </c>
      <c r="E587">
        <v>-1.476</v>
      </c>
      <c r="G587">
        <v>-2.2029999999999998</v>
      </c>
      <c r="H587">
        <v>0.75</v>
      </c>
      <c r="J587" s="4"/>
      <c r="L587">
        <v>1417</v>
      </c>
      <c r="M587">
        <v>18.399999999999999</v>
      </c>
      <c r="U587">
        <f t="shared" si="8"/>
        <v>1482</v>
      </c>
      <c r="V587" s="4">
        <v>316.65100000000001</v>
      </c>
      <c r="W587">
        <v>526</v>
      </c>
      <c r="X587">
        <v>0.25700000000000001</v>
      </c>
      <c r="Y587">
        <v>495.47899999999998</v>
      </c>
      <c r="Z587">
        <v>225.095</v>
      </c>
      <c r="BD587" s="13">
        <v>1635</v>
      </c>
      <c r="BE587" s="14">
        <v>-0.18</v>
      </c>
      <c r="BF587" s="14">
        <v>-7.0000000000000007E-2</v>
      </c>
    </row>
    <row r="588" spans="1:58" x14ac:dyDescent="0.25">
      <c r="A588" s="4">
        <v>85</v>
      </c>
      <c r="B588">
        <v>208.6</v>
      </c>
      <c r="C588">
        <v>169.9</v>
      </c>
      <c r="D588">
        <v>247.29</v>
      </c>
      <c r="E588">
        <v>2.3E-2</v>
      </c>
      <c r="G588">
        <v>-0.70499999999999996</v>
      </c>
      <c r="H588">
        <v>0.81</v>
      </c>
      <c r="J588" s="4"/>
      <c r="L588">
        <v>1416</v>
      </c>
      <c r="M588">
        <v>16.899999999999999</v>
      </c>
      <c r="U588">
        <f t="shared" si="8"/>
        <v>1481</v>
      </c>
      <c r="V588" s="4">
        <v>317.00900000000001</v>
      </c>
      <c r="W588">
        <v>527</v>
      </c>
      <c r="X588">
        <v>0.155</v>
      </c>
      <c r="Y588">
        <v>454.61700000000002</v>
      </c>
      <c r="Z588">
        <v>198.18799999999999</v>
      </c>
      <c r="BD588" s="13">
        <v>1636</v>
      </c>
      <c r="BE588" s="14">
        <v>-0.14000000000000001</v>
      </c>
      <c r="BF588" s="14">
        <v>-0.31</v>
      </c>
    </row>
    <row r="589" spans="1:58" x14ac:dyDescent="0.25">
      <c r="A589" s="4">
        <v>86</v>
      </c>
      <c r="B589">
        <v>213.88</v>
      </c>
      <c r="C589">
        <v>175.18</v>
      </c>
      <c r="D589">
        <v>252.57</v>
      </c>
      <c r="E589">
        <v>8.2000000000000003E-2</v>
      </c>
      <c r="G589">
        <v>-0.64500000000000002</v>
      </c>
      <c r="H589">
        <v>0.95799999999999996</v>
      </c>
      <c r="J589" s="4"/>
      <c r="L589">
        <v>1415</v>
      </c>
      <c r="M589">
        <v>15</v>
      </c>
      <c r="U589">
        <f t="shared" si="8"/>
        <v>1480</v>
      </c>
      <c r="V589" s="4">
        <v>317.48599999999999</v>
      </c>
      <c r="W589">
        <v>528</v>
      </c>
      <c r="X589">
        <v>0.13100000000000001</v>
      </c>
      <c r="Y589">
        <v>445.05500000000001</v>
      </c>
      <c r="Z589">
        <v>191.892</v>
      </c>
      <c r="BD589" s="13">
        <v>1637</v>
      </c>
      <c r="BE589" s="14">
        <v>1.05</v>
      </c>
      <c r="BF589" s="14">
        <v>1.24</v>
      </c>
    </row>
    <row r="590" spans="1:58" x14ac:dyDescent="0.25">
      <c r="A590" s="4">
        <v>87</v>
      </c>
      <c r="B590">
        <v>206.77</v>
      </c>
      <c r="C590">
        <v>168.08</v>
      </c>
      <c r="D590">
        <v>245.47</v>
      </c>
      <c r="E590">
        <v>0.23100000000000001</v>
      </c>
      <c r="G590">
        <v>-0.496</v>
      </c>
      <c r="H590">
        <v>1.867</v>
      </c>
      <c r="J590" s="4"/>
      <c r="L590">
        <v>1414</v>
      </c>
      <c r="M590">
        <v>18.2</v>
      </c>
      <c r="U590">
        <f t="shared" si="8"/>
        <v>1479</v>
      </c>
      <c r="V590" s="4">
        <v>317.98099999999999</v>
      </c>
      <c r="W590">
        <v>529</v>
      </c>
      <c r="X590">
        <v>0.22700000000000001</v>
      </c>
      <c r="Y590">
        <v>483.38600000000002</v>
      </c>
      <c r="Z590">
        <v>217.13200000000001</v>
      </c>
      <c r="BD590" s="13">
        <v>1638</v>
      </c>
      <c r="BE590" s="14">
        <v>0.76</v>
      </c>
      <c r="BF590" s="14">
        <v>0.71</v>
      </c>
    </row>
    <row r="591" spans="1:58" x14ac:dyDescent="0.25">
      <c r="A591" s="4">
        <v>88</v>
      </c>
      <c r="B591">
        <v>227.39</v>
      </c>
      <c r="C591">
        <v>188.69</v>
      </c>
      <c r="D591">
        <v>266.08999999999997</v>
      </c>
      <c r="E591">
        <v>1.139</v>
      </c>
      <c r="G591">
        <v>0.41199999999999998</v>
      </c>
      <c r="H591">
        <v>1.8520000000000001</v>
      </c>
      <c r="J591" s="4"/>
      <c r="L591">
        <v>1413</v>
      </c>
      <c r="M591">
        <v>36.6</v>
      </c>
      <c r="U591">
        <f t="shared" si="8"/>
        <v>1478</v>
      </c>
      <c r="V591" s="4">
        <v>318.67200000000003</v>
      </c>
      <c r="W591">
        <v>530</v>
      </c>
      <c r="X591">
        <v>0.20300000000000001</v>
      </c>
      <c r="Y591">
        <v>473.78300000000002</v>
      </c>
      <c r="Z591">
        <v>210.80799999999999</v>
      </c>
      <c r="BD591" s="13">
        <v>1639</v>
      </c>
      <c r="BE591" s="14">
        <v>-1.85</v>
      </c>
      <c r="BF591" s="14">
        <v>-2.02</v>
      </c>
    </row>
    <row r="592" spans="1:58" x14ac:dyDescent="0.25">
      <c r="A592" s="4">
        <v>89</v>
      </c>
      <c r="B592">
        <v>209.17</v>
      </c>
      <c r="C592">
        <v>170.47</v>
      </c>
      <c r="D592">
        <v>247.87</v>
      </c>
      <c r="E592">
        <v>1.1240000000000001</v>
      </c>
      <c r="G592">
        <v>0.39700000000000002</v>
      </c>
      <c r="H592">
        <v>-0.252</v>
      </c>
      <c r="J592" s="4"/>
      <c r="L592">
        <v>1412</v>
      </c>
      <c r="M592">
        <v>22.5</v>
      </c>
      <c r="U592">
        <f t="shared" si="8"/>
        <v>1477</v>
      </c>
      <c r="V592" s="4">
        <v>319.13799999999998</v>
      </c>
      <c r="W592">
        <v>531</v>
      </c>
      <c r="X592">
        <v>0.26200000000000001</v>
      </c>
      <c r="Y592">
        <v>497.77</v>
      </c>
      <c r="Z592">
        <v>226.60300000000001</v>
      </c>
      <c r="BD592" s="13">
        <v>1640</v>
      </c>
      <c r="BE592" s="14">
        <v>-0.06</v>
      </c>
      <c r="BF592" s="14">
        <v>-0.06</v>
      </c>
    </row>
    <row r="593" spans="1:58" x14ac:dyDescent="0.25">
      <c r="A593" s="4">
        <v>90</v>
      </c>
      <c r="B593">
        <v>215.43</v>
      </c>
      <c r="C593">
        <v>176.73</v>
      </c>
      <c r="D593">
        <v>254.12</v>
      </c>
      <c r="E593">
        <v>-0.98</v>
      </c>
      <c r="G593">
        <v>-1.7070000000000001</v>
      </c>
      <c r="H593">
        <v>0.88400000000000001</v>
      </c>
      <c r="J593" s="4"/>
      <c r="L593">
        <v>1411</v>
      </c>
      <c r="M593">
        <v>20.8</v>
      </c>
      <c r="U593">
        <f t="shared" si="8"/>
        <v>1476</v>
      </c>
      <c r="V593" s="4">
        <v>319.38799999999998</v>
      </c>
      <c r="W593">
        <v>532</v>
      </c>
      <c r="X593">
        <v>0.251</v>
      </c>
      <c r="Y593">
        <v>492.988</v>
      </c>
      <c r="Z593">
        <v>223.45500000000001</v>
      </c>
      <c r="BD593" s="13">
        <v>1641</v>
      </c>
      <c r="BE593" s="14">
        <v>-0.87</v>
      </c>
      <c r="BF593" s="14">
        <v>-0.96</v>
      </c>
    </row>
    <row r="594" spans="1:58" x14ac:dyDescent="0.25">
      <c r="A594" s="4">
        <v>91</v>
      </c>
      <c r="B594">
        <v>188.65</v>
      </c>
      <c r="C594">
        <v>149.94999999999999</v>
      </c>
      <c r="D594">
        <v>227.35</v>
      </c>
      <c r="E594">
        <v>0.157</v>
      </c>
      <c r="G594">
        <v>-0.57099999999999995</v>
      </c>
      <c r="H594">
        <v>0.83899999999999997</v>
      </c>
      <c r="J594" s="4"/>
      <c r="L594">
        <v>1410</v>
      </c>
      <c r="M594">
        <v>17.600000000000001</v>
      </c>
      <c r="U594">
        <f t="shared" si="8"/>
        <v>1475</v>
      </c>
      <c r="V594" s="4">
        <v>319.60899999999998</v>
      </c>
      <c r="W594">
        <v>533</v>
      </c>
      <c r="X594">
        <v>0.221</v>
      </c>
      <c r="Y594">
        <v>480.97500000000002</v>
      </c>
      <c r="Z594">
        <v>215.54400000000001</v>
      </c>
      <c r="BD594" s="13">
        <v>1642</v>
      </c>
      <c r="BE594" s="14">
        <v>-1.64</v>
      </c>
      <c r="BF594" s="14">
        <v>-1.81</v>
      </c>
    </row>
    <row r="595" spans="1:58" x14ac:dyDescent="0.25">
      <c r="A595" s="4">
        <v>92</v>
      </c>
      <c r="B595">
        <v>189.83</v>
      </c>
      <c r="C595">
        <v>151.13999999999999</v>
      </c>
      <c r="D595">
        <v>228.53</v>
      </c>
      <c r="E595">
        <v>0.112</v>
      </c>
      <c r="G595">
        <v>-0.61499999999999999</v>
      </c>
      <c r="H595">
        <v>-5.3999999999999999E-2</v>
      </c>
      <c r="J595" s="4"/>
      <c r="L595">
        <v>1409</v>
      </c>
      <c r="M595">
        <v>18.2</v>
      </c>
      <c r="U595">
        <f t="shared" si="8"/>
        <v>1474</v>
      </c>
      <c r="V595" s="4">
        <v>319.96100000000001</v>
      </c>
      <c r="W595">
        <v>534</v>
      </c>
      <c r="X595">
        <v>0.26800000000000002</v>
      </c>
      <c r="Y595">
        <v>500.14</v>
      </c>
      <c r="Z595">
        <v>228.16399999999999</v>
      </c>
      <c r="BD595" s="13">
        <v>1643</v>
      </c>
      <c r="BE595" s="14">
        <v>-0.39</v>
      </c>
      <c r="BF595" s="14">
        <v>-0.4</v>
      </c>
    </row>
    <row r="596" spans="1:58" x14ac:dyDescent="0.25">
      <c r="A596" s="4">
        <v>93</v>
      </c>
      <c r="B596">
        <v>199.17</v>
      </c>
      <c r="C596">
        <v>160.47</v>
      </c>
      <c r="D596">
        <v>237.87</v>
      </c>
      <c r="E596">
        <v>-0.78100000000000003</v>
      </c>
      <c r="G596">
        <v>-1.5089999999999999</v>
      </c>
      <c r="H596">
        <v>-1.468</v>
      </c>
      <c r="J596" s="4"/>
      <c r="L596">
        <v>1408</v>
      </c>
      <c r="M596">
        <v>16.3</v>
      </c>
      <c r="U596">
        <f t="shared" si="8"/>
        <v>1473</v>
      </c>
      <c r="V596" s="4">
        <v>320.56900000000002</v>
      </c>
      <c r="W596">
        <v>535</v>
      </c>
      <c r="X596">
        <v>0.20300000000000001</v>
      </c>
      <c r="Y596">
        <v>473.78300000000002</v>
      </c>
      <c r="Z596">
        <v>210.80799999999999</v>
      </c>
      <c r="BD596" s="13">
        <v>1644</v>
      </c>
      <c r="BE596" s="14">
        <v>-0.17</v>
      </c>
      <c r="BF596" s="14">
        <v>0.1</v>
      </c>
    </row>
    <row r="597" spans="1:58" x14ac:dyDescent="0.25">
      <c r="A597" s="4">
        <v>94</v>
      </c>
      <c r="B597">
        <v>196.41</v>
      </c>
      <c r="C597">
        <v>157.72</v>
      </c>
      <c r="D597">
        <v>235.11</v>
      </c>
      <c r="E597">
        <v>-2.1960000000000002</v>
      </c>
      <c r="G597">
        <v>-2.923</v>
      </c>
      <c r="H597">
        <v>-0.81799999999999995</v>
      </c>
      <c r="J597" s="4"/>
      <c r="L597">
        <v>1407</v>
      </c>
      <c r="M597">
        <v>19.5</v>
      </c>
      <c r="U597">
        <f t="shared" si="8"/>
        <v>1472</v>
      </c>
      <c r="V597" s="4">
        <v>320.99799999999999</v>
      </c>
      <c r="W597">
        <v>536</v>
      </c>
      <c r="X597">
        <v>0.22700000000000001</v>
      </c>
      <c r="Y597">
        <v>483.38600000000002</v>
      </c>
      <c r="Z597">
        <v>217.13200000000001</v>
      </c>
      <c r="BD597" s="13">
        <v>1645</v>
      </c>
      <c r="BE597" s="14">
        <v>0.22</v>
      </c>
      <c r="BF597" s="14">
        <v>0.43</v>
      </c>
    </row>
    <row r="598" spans="1:58" x14ac:dyDescent="0.25">
      <c r="A598" s="4">
        <v>95</v>
      </c>
      <c r="B598">
        <v>267.62</v>
      </c>
      <c r="C598">
        <v>228.92</v>
      </c>
      <c r="D598">
        <v>306.32</v>
      </c>
      <c r="E598">
        <v>-1.5449999999999999</v>
      </c>
      <c r="G598">
        <v>-2.2730000000000001</v>
      </c>
      <c r="H598">
        <v>-3.4000000000000002E-2</v>
      </c>
      <c r="J598" s="4"/>
      <c r="L598">
        <v>1406</v>
      </c>
      <c r="M598">
        <v>18.899999999999999</v>
      </c>
      <c r="U598">
        <f t="shared" si="8"/>
        <v>1471</v>
      </c>
      <c r="V598" s="4">
        <v>321.24299999999999</v>
      </c>
      <c r="W598">
        <v>537</v>
      </c>
      <c r="X598">
        <v>0.245</v>
      </c>
      <c r="Y598">
        <v>490.57799999999997</v>
      </c>
      <c r="Z598">
        <v>221.86699999999999</v>
      </c>
      <c r="BD598" s="13">
        <v>1646</v>
      </c>
      <c r="BE598" s="14">
        <v>-0.49</v>
      </c>
      <c r="BF598" s="14">
        <v>-0.18</v>
      </c>
    </row>
    <row r="599" spans="1:58" x14ac:dyDescent="0.25">
      <c r="A599" s="4">
        <v>96</v>
      </c>
      <c r="B599">
        <v>182.49</v>
      </c>
      <c r="C599">
        <v>143.80000000000001</v>
      </c>
      <c r="D599">
        <v>221.19</v>
      </c>
      <c r="E599">
        <v>-0.76100000000000001</v>
      </c>
      <c r="G599">
        <v>-1.4890000000000001</v>
      </c>
      <c r="H599">
        <v>0.56100000000000005</v>
      </c>
      <c r="J599" s="4"/>
      <c r="L599">
        <v>1405</v>
      </c>
      <c r="M599">
        <v>21.2</v>
      </c>
      <c r="U599">
        <f t="shared" si="8"/>
        <v>1470</v>
      </c>
      <c r="V599" s="4">
        <v>322.01799999999997</v>
      </c>
      <c r="W599">
        <v>538</v>
      </c>
      <c r="X599">
        <v>0.27400000000000002</v>
      </c>
      <c r="Y599">
        <v>502.55099999999999</v>
      </c>
      <c r="Z599">
        <v>229.75200000000001</v>
      </c>
      <c r="BD599" s="13">
        <v>1647</v>
      </c>
      <c r="BE599" s="14">
        <v>-1.5</v>
      </c>
      <c r="BF599" s="14">
        <v>-1.32</v>
      </c>
    </row>
    <row r="600" spans="1:58" x14ac:dyDescent="0.25">
      <c r="A600" s="4">
        <v>97</v>
      </c>
      <c r="B600">
        <v>220.03</v>
      </c>
      <c r="C600">
        <v>181.34</v>
      </c>
      <c r="D600">
        <v>258.73</v>
      </c>
      <c r="E600">
        <v>-0.16600000000000001</v>
      </c>
      <c r="G600">
        <v>-0.89300000000000002</v>
      </c>
      <c r="H600">
        <v>0.09</v>
      </c>
      <c r="J600" s="4"/>
      <c r="L600">
        <v>1404</v>
      </c>
      <c r="M600">
        <v>16.3</v>
      </c>
      <c r="U600">
        <f t="shared" si="8"/>
        <v>1469</v>
      </c>
      <c r="V600" s="4">
        <v>323.92200000000003</v>
      </c>
      <c r="W600">
        <v>539</v>
      </c>
      <c r="X600">
        <v>0.31</v>
      </c>
      <c r="Y600">
        <v>516.93499999999995</v>
      </c>
      <c r="Z600">
        <v>239.22300000000001</v>
      </c>
      <c r="BD600" s="13">
        <v>1648</v>
      </c>
      <c r="BE600" s="14">
        <v>-1.3</v>
      </c>
      <c r="BF600" s="14">
        <v>-1.38</v>
      </c>
    </row>
    <row r="601" spans="1:58" x14ac:dyDescent="0.25">
      <c r="A601" s="4">
        <v>98</v>
      </c>
      <c r="B601">
        <v>169.57</v>
      </c>
      <c r="C601">
        <v>130.87</v>
      </c>
      <c r="D601">
        <v>208.26</v>
      </c>
      <c r="E601">
        <v>-0.63700000000000001</v>
      </c>
      <c r="G601">
        <v>-1.365</v>
      </c>
      <c r="H601">
        <v>-6.4000000000000001E-2</v>
      </c>
      <c r="J601" s="4"/>
      <c r="L601">
        <v>1403</v>
      </c>
      <c r="M601">
        <v>22.3</v>
      </c>
      <c r="U601">
        <f t="shared" si="8"/>
        <v>1468</v>
      </c>
      <c r="V601" s="4">
        <v>324.70499999999998</v>
      </c>
      <c r="W601">
        <v>540</v>
      </c>
      <c r="X601">
        <v>0.23499999999999999</v>
      </c>
      <c r="Y601">
        <v>486.68</v>
      </c>
      <c r="Z601">
        <v>219.30099999999999</v>
      </c>
      <c r="BD601" s="13">
        <v>1649</v>
      </c>
      <c r="BE601" s="14">
        <v>-0.97</v>
      </c>
      <c r="BF601" s="14">
        <v>-0.93</v>
      </c>
    </row>
    <row r="602" spans="1:58" x14ac:dyDescent="0.25">
      <c r="A602" s="4">
        <v>99</v>
      </c>
      <c r="B602">
        <v>222</v>
      </c>
      <c r="C602">
        <v>183.31</v>
      </c>
      <c r="D602">
        <v>260.7</v>
      </c>
      <c r="E602">
        <v>-0.79100000000000004</v>
      </c>
      <c r="G602">
        <v>-1.5189999999999999</v>
      </c>
      <c r="H602">
        <v>-0.28199999999999997</v>
      </c>
      <c r="J602" s="4"/>
      <c r="L602">
        <v>1402</v>
      </c>
      <c r="M602">
        <v>16.7</v>
      </c>
      <c r="U602">
        <f t="shared" si="8"/>
        <v>1467</v>
      </c>
      <c r="V602" s="4">
        <v>324.90800000000002</v>
      </c>
      <c r="W602">
        <v>541</v>
      </c>
      <c r="X602">
        <v>0.17899999999999999</v>
      </c>
      <c r="Y602">
        <v>464.26</v>
      </c>
      <c r="Z602">
        <v>204.53800000000001</v>
      </c>
      <c r="BD602" s="13">
        <v>1650</v>
      </c>
      <c r="BE602" s="14">
        <v>-1.26</v>
      </c>
      <c r="BF602" s="14">
        <v>-1.1299999999999999</v>
      </c>
    </row>
    <row r="603" spans="1:58" x14ac:dyDescent="0.25">
      <c r="A603" s="4">
        <v>100</v>
      </c>
      <c r="B603">
        <v>210.14</v>
      </c>
      <c r="C603">
        <v>171.44</v>
      </c>
      <c r="D603">
        <v>248.84</v>
      </c>
      <c r="E603">
        <v>-1.01</v>
      </c>
      <c r="G603">
        <v>-1.7370000000000001</v>
      </c>
      <c r="H603">
        <v>1.589</v>
      </c>
      <c r="J603" s="4"/>
      <c r="L603">
        <v>1401</v>
      </c>
      <c r="M603">
        <v>17.3</v>
      </c>
      <c r="U603">
        <f t="shared" si="8"/>
        <v>1466</v>
      </c>
      <c r="V603" s="4">
        <v>325.30200000000002</v>
      </c>
      <c r="W603">
        <v>542</v>
      </c>
      <c r="X603">
        <v>0.215</v>
      </c>
      <c r="Y603">
        <v>478.64400000000001</v>
      </c>
      <c r="Z603">
        <v>214.01</v>
      </c>
      <c r="BD603" s="13">
        <v>1651</v>
      </c>
      <c r="BE603" s="14">
        <v>-0.56999999999999995</v>
      </c>
      <c r="BF603" s="14">
        <v>-0.41</v>
      </c>
    </row>
    <row r="604" spans="1:58" x14ac:dyDescent="0.25">
      <c r="A604" s="4">
        <v>101</v>
      </c>
      <c r="B604">
        <v>276.75</v>
      </c>
      <c r="C604">
        <v>238.06</v>
      </c>
      <c r="D604">
        <v>315.45</v>
      </c>
      <c r="E604">
        <v>0.86099999999999999</v>
      </c>
      <c r="G604">
        <v>0.13400000000000001</v>
      </c>
      <c r="H604">
        <v>1.107</v>
      </c>
      <c r="J604" s="4"/>
      <c r="L604">
        <v>1400</v>
      </c>
      <c r="M604">
        <v>18.399999999999999</v>
      </c>
      <c r="U604">
        <f t="shared" si="8"/>
        <v>1465</v>
      </c>
      <c r="V604" s="4">
        <v>325.54700000000003</v>
      </c>
      <c r="W604">
        <v>543</v>
      </c>
      <c r="X604">
        <v>0.20699999999999999</v>
      </c>
      <c r="Y604">
        <v>475.51100000000002</v>
      </c>
      <c r="Z604">
        <v>211.946</v>
      </c>
      <c r="BD604" s="13">
        <v>1652</v>
      </c>
      <c r="BE604" s="14">
        <v>-0.7</v>
      </c>
      <c r="BF604" s="14">
        <v>-0.6</v>
      </c>
    </row>
    <row r="605" spans="1:58" x14ac:dyDescent="0.25">
      <c r="A605" s="4">
        <v>102</v>
      </c>
      <c r="B605">
        <v>299.26</v>
      </c>
      <c r="C605">
        <v>260.56</v>
      </c>
      <c r="D605">
        <v>337.96</v>
      </c>
      <c r="E605">
        <v>0.38</v>
      </c>
      <c r="G605">
        <v>-0.34699999999999998</v>
      </c>
      <c r="H605">
        <v>0.82</v>
      </c>
      <c r="J605" s="4"/>
      <c r="L605">
        <v>1399</v>
      </c>
      <c r="M605">
        <v>19.100000000000001</v>
      </c>
      <c r="U605">
        <f t="shared" si="8"/>
        <v>1464</v>
      </c>
      <c r="V605" s="4">
        <v>326.03899999999999</v>
      </c>
      <c r="W605">
        <v>544</v>
      </c>
      <c r="X605">
        <v>0.193</v>
      </c>
      <c r="Y605">
        <v>469.76499999999999</v>
      </c>
      <c r="Z605">
        <v>208.16300000000001</v>
      </c>
      <c r="BD605" s="13">
        <v>1653</v>
      </c>
      <c r="BE605" s="14">
        <v>-0.48</v>
      </c>
      <c r="BF605" s="14">
        <v>-0.4</v>
      </c>
    </row>
    <row r="606" spans="1:58" x14ac:dyDescent="0.25">
      <c r="A606" s="4">
        <v>103</v>
      </c>
      <c r="B606">
        <v>173.4</v>
      </c>
      <c r="C606">
        <v>134.71</v>
      </c>
      <c r="D606">
        <v>212.1</v>
      </c>
      <c r="E606">
        <v>9.1999999999999998E-2</v>
      </c>
      <c r="G606">
        <v>-0.63500000000000001</v>
      </c>
      <c r="H606">
        <v>0.44700000000000001</v>
      </c>
      <c r="J606" s="4"/>
      <c r="L606">
        <v>1398</v>
      </c>
      <c r="M606">
        <v>27.1</v>
      </c>
      <c r="U606">
        <f t="shared" si="8"/>
        <v>1463</v>
      </c>
      <c r="V606" s="4">
        <v>326.48200000000003</v>
      </c>
      <c r="W606">
        <v>545</v>
      </c>
      <c r="X606">
        <v>0.251</v>
      </c>
      <c r="Y606">
        <v>492.988</v>
      </c>
      <c r="Z606">
        <v>223.45500000000001</v>
      </c>
      <c r="BD606" s="13">
        <v>1654</v>
      </c>
      <c r="BE606" s="14">
        <v>-0.8</v>
      </c>
      <c r="BF606" s="14">
        <v>-0.88</v>
      </c>
    </row>
    <row r="607" spans="1:58" x14ac:dyDescent="0.25">
      <c r="A607" s="4">
        <v>104</v>
      </c>
      <c r="B607">
        <v>230.19</v>
      </c>
      <c r="C607">
        <v>191.49</v>
      </c>
      <c r="D607">
        <v>268.88</v>
      </c>
      <c r="E607">
        <v>-0.28000000000000003</v>
      </c>
      <c r="G607">
        <v>-1.0069999999999999</v>
      </c>
      <c r="H607">
        <v>1.544</v>
      </c>
      <c r="J607" s="4"/>
      <c r="L607">
        <v>1397</v>
      </c>
      <c r="M607">
        <v>11.9</v>
      </c>
      <c r="U607">
        <f t="shared" si="8"/>
        <v>1462</v>
      </c>
      <c r="V607" s="4">
        <v>326.697</v>
      </c>
      <c r="W607">
        <v>546</v>
      </c>
      <c r="X607">
        <v>0.215</v>
      </c>
      <c r="Y607">
        <v>478.60399999999998</v>
      </c>
      <c r="Z607">
        <v>213.983</v>
      </c>
      <c r="BD607" s="13">
        <v>1655</v>
      </c>
      <c r="BE607" s="14">
        <v>0.37</v>
      </c>
      <c r="BF607" s="14">
        <v>0.3</v>
      </c>
    </row>
    <row r="608" spans="1:58" x14ac:dyDescent="0.25">
      <c r="A608" s="4">
        <v>105</v>
      </c>
      <c r="B608">
        <v>199.72</v>
      </c>
      <c r="C608">
        <v>161.02000000000001</v>
      </c>
      <c r="D608">
        <v>238.42</v>
      </c>
      <c r="E608">
        <v>0.81699999999999995</v>
      </c>
      <c r="G608">
        <v>8.8999999999999996E-2</v>
      </c>
      <c r="H608">
        <v>0.20899999999999999</v>
      </c>
      <c r="J608" s="4"/>
      <c r="L608">
        <v>1396</v>
      </c>
      <c r="M608">
        <v>18.899999999999999</v>
      </c>
      <c r="U608">
        <f t="shared" si="8"/>
        <v>1461</v>
      </c>
      <c r="V608" s="4">
        <v>327.38200000000001</v>
      </c>
      <c r="W608">
        <v>547</v>
      </c>
      <c r="X608">
        <v>0.17899999999999999</v>
      </c>
      <c r="Y608">
        <v>464.22</v>
      </c>
      <c r="Z608">
        <v>204.512</v>
      </c>
      <c r="BD608" s="13">
        <v>1656</v>
      </c>
      <c r="BE608" s="14">
        <v>-0.25</v>
      </c>
      <c r="BF608" s="14">
        <v>-0.11</v>
      </c>
    </row>
    <row r="609" spans="1:58" x14ac:dyDescent="0.25">
      <c r="A609" s="4">
        <v>106</v>
      </c>
      <c r="B609">
        <v>184.26</v>
      </c>
      <c r="C609">
        <v>145.56</v>
      </c>
      <c r="D609">
        <v>222.96</v>
      </c>
      <c r="E609">
        <v>-0.51800000000000002</v>
      </c>
      <c r="G609">
        <v>-1.246</v>
      </c>
      <c r="H609">
        <v>0.38300000000000001</v>
      </c>
      <c r="J609" s="4"/>
      <c r="L609">
        <v>1395</v>
      </c>
      <c r="M609">
        <v>21.7</v>
      </c>
      <c r="U609">
        <f t="shared" si="8"/>
        <v>1460</v>
      </c>
      <c r="V609" s="4">
        <v>327.62700000000001</v>
      </c>
      <c r="W609">
        <v>548</v>
      </c>
      <c r="X609">
        <v>0.245</v>
      </c>
      <c r="Y609">
        <v>490.61799999999999</v>
      </c>
      <c r="Z609">
        <v>221.89400000000001</v>
      </c>
      <c r="BD609" s="13">
        <v>1657</v>
      </c>
      <c r="BE609" s="14">
        <v>-0.01</v>
      </c>
      <c r="BF609" s="14">
        <v>-0.05</v>
      </c>
    </row>
    <row r="610" spans="1:58" x14ac:dyDescent="0.25">
      <c r="A610" s="4">
        <v>107</v>
      </c>
      <c r="B610">
        <v>201.07</v>
      </c>
      <c r="C610">
        <v>162.37</v>
      </c>
      <c r="D610">
        <v>239.76</v>
      </c>
      <c r="E610">
        <v>-0.34499999999999997</v>
      </c>
      <c r="G610">
        <v>-1.0720000000000001</v>
      </c>
      <c r="H610">
        <v>0.78</v>
      </c>
      <c r="J610" s="4"/>
      <c r="L610">
        <v>1394</v>
      </c>
      <c r="M610">
        <v>15.2</v>
      </c>
      <c r="U610">
        <f t="shared" si="8"/>
        <v>1459</v>
      </c>
      <c r="V610" s="4">
        <v>328.05599999999998</v>
      </c>
      <c r="W610">
        <v>549</v>
      </c>
      <c r="X610">
        <v>0.23899999999999999</v>
      </c>
      <c r="Y610">
        <v>488.20699999999999</v>
      </c>
      <c r="Z610">
        <v>220.30600000000001</v>
      </c>
      <c r="BD610" s="13">
        <v>1658</v>
      </c>
      <c r="BE610" s="14">
        <v>-0.12</v>
      </c>
      <c r="BF610" s="14">
        <v>-0.06</v>
      </c>
    </row>
    <row r="611" spans="1:58" x14ac:dyDescent="0.25">
      <c r="A611" s="4">
        <v>108</v>
      </c>
      <c r="B611">
        <v>222.46</v>
      </c>
      <c r="C611">
        <v>183.76</v>
      </c>
      <c r="D611">
        <v>261.14999999999998</v>
      </c>
      <c r="E611">
        <v>5.1999999999999998E-2</v>
      </c>
      <c r="G611">
        <v>-0.67500000000000004</v>
      </c>
      <c r="H611">
        <v>-0.23300000000000001</v>
      </c>
      <c r="J611" s="4"/>
      <c r="L611">
        <v>1393</v>
      </c>
      <c r="M611">
        <v>15.8</v>
      </c>
      <c r="U611">
        <f t="shared" si="8"/>
        <v>1458</v>
      </c>
      <c r="V611" s="4">
        <v>328.87</v>
      </c>
      <c r="W611">
        <v>550</v>
      </c>
      <c r="X611">
        <v>0.57499999999999996</v>
      </c>
      <c r="Y611">
        <v>623.20899999999995</v>
      </c>
      <c r="Z611">
        <v>309.202</v>
      </c>
      <c r="BD611" s="13">
        <v>1659</v>
      </c>
      <c r="BE611" s="14">
        <v>0.08</v>
      </c>
      <c r="BF611" s="14">
        <v>-0.22</v>
      </c>
    </row>
    <row r="612" spans="1:58" x14ac:dyDescent="0.25">
      <c r="A612" s="4">
        <v>109</v>
      </c>
      <c r="B612">
        <v>200.07</v>
      </c>
      <c r="C612">
        <v>161.37</v>
      </c>
      <c r="D612">
        <v>238.76</v>
      </c>
      <c r="E612">
        <v>-0.96</v>
      </c>
      <c r="G612">
        <v>-1.6870000000000001</v>
      </c>
      <c r="H612">
        <v>0.53200000000000003</v>
      </c>
      <c r="J612" s="4"/>
      <c r="L612">
        <v>1392</v>
      </c>
      <c r="M612">
        <v>22.1</v>
      </c>
      <c r="U612">
        <f t="shared" si="8"/>
        <v>1457</v>
      </c>
      <c r="V612" s="4">
        <v>329.572</v>
      </c>
      <c r="W612">
        <v>551</v>
      </c>
      <c r="X612">
        <v>0.70199999999999996</v>
      </c>
      <c r="Y612">
        <v>674.35599999999999</v>
      </c>
      <c r="Z612">
        <v>342.88200000000001</v>
      </c>
      <c r="BD612" s="13">
        <v>1660</v>
      </c>
      <c r="BE612" s="14">
        <v>0.4</v>
      </c>
      <c r="BF612" s="14">
        <v>0.59</v>
      </c>
    </row>
    <row r="613" spans="1:58" x14ac:dyDescent="0.25">
      <c r="A613" s="4">
        <v>110</v>
      </c>
      <c r="B613">
        <v>217.18</v>
      </c>
      <c r="C613">
        <v>178.49</v>
      </c>
      <c r="D613">
        <v>255.88</v>
      </c>
      <c r="E613">
        <v>-0.19600000000000001</v>
      </c>
      <c r="G613">
        <v>-0.92300000000000004</v>
      </c>
      <c r="H613">
        <v>0.58099999999999996</v>
      </c>
      <c r="J613" s="4"/>
      <c r="L613">
        <v>1391</v>
      </c>
      <c r="M613">
        <v>11.7</v>
      </c>
      <c r="U613">
        <f t="shared" si="8"/>
        <v>1456</v>
      </c>
      <c r="V613" s="4">
        <v>330.18599999999998</v>
      </c>
      <c r="W613">
        <v>552</v>
      </c>
      <c r="X613">
        <v>0.61399999999999999</v>
      </c>
      <c r="Y613">
        <v>639.11900000000003</v>
      </c>
      <c r="Z613">
        <v>319.67899999999997</v>
      </c>
      <c r="BD613" s="13">
        <v>1661</v>
      </c>
      <c r="BE613" s="14">
        <v>0.76</v>
      </c>
      <c r="BF613" s="14">
        <v>0.24</v>
      </c>
    </row>
    <row r="614" spans="1:58" x14ac:dyDescent="0.25">
      <c r="A614" s="4">
        <v>111</v>
      </c>
      <c r="B614">
        <v>254.5</v>
      </c>
      <c r="C614">
        <v>215.81</v>
      </c>
      <c r="D614">
        <v>293.2</v>
      </c>
      <c r="E614">
        <v>-0.14599999999999999</v>
      </c>
      <c r="G614">
        <v>-0.873</v>
      </c>
      <c r="H614">
        <v>0.39300000000000002</v>
      </c>
      <c r="J614" s="4"/>
      <c r="L614">
        <v>1390</v>
      </c>
      <c r="M614">
        <v>13.2</v>
      </c>
      <c r="U614">
        <f t="shared" si="8"/>
        <v>1455</v>
      </c>
      <c r="V614" s="4">
        <v>330.58499999999998</v>
      </c>
      <c r="W614">
        <v>553</v>
      </c>
      <c r="X614">
        <v>0.4</v>
      </c>
      <c r="Y614">
        <v>552.89499999999998</v>
      </c>
      <c r="Z614">
        <v>262.90199999999999</v>
      </c>
      <c r="BD614" s="13">
        <v>1662</v>
      </c>
      <c r="BE614" s="14">
        <v>-0.93</v>
      </c>
      <c r="BF614" s="14">
        <v>-1.37</v>
      </c>
    </row>
    <row r="615" spans="1:58" x14ac:dyDescent="0.25">
      <c r="A615" s="4">
        <v>112</v>
      </c>
      <c r="B615">
        <v>269.97000000000003</v>
      </c>
      <c r="C615">
        <v>231.27</v>
      </c>
      <c r="D615">
        <v>308.67</v>
      </c>
      <c r="E615">
        <v>-0.33500000000000002</v>
      </c>
      <c r="G615">
        <v>-1.0620000000000001</v>
      </c>
      <c r="H615">
        <v>-0.33200000000000002</v>
      </c>
      <c r="J615" s="4"/>
      <c r="L615">
        <v>1389</v>
      </c>
      <c r="M615">
        <v>15.2</v>
      </c>
      <c r="U615">
        <f t="shared" si="8"/>
        <v>1454</v>
      </c>
      <c r="V615" s="4">
        <v>330.95600000000002</v>
      </c>
      <c r="W615">
        <v>554</v>
      </c>
      <c r="X615">
        <v>0.37</v>
      </c>
      <c r="Y615">
        <v>541.08299999999997</v>
      </c>
      <c r="Z615">
        <v>255.124</v>
      </c>
      <c r="BD615" s="13">
        <v>1663</v>
      </c>
      <c r="BE615" s="14">
        <v>-1.66</v>
      </c>
      <c r="BF615" s="14">
        <v>-2.4900000000000002</v>
      </c>
    </row>
    <row r="616" spans="1:58" x14ac:dyDescent="0.25">
      <c r="A616" s="4">
        <v>113</v>
      </c>
      <c r="B616">
        <v>224.1</v>
      </c>
      <c r="C616">
        <v>185.4</v>
      </c>
      <c r="D616">
        <v>262.79000000000002</v>
      </c>
      <c r="E616">
        <v>-1.0589999999999999</v>
      </c>
      <c r="G616">
        <v>-1.786</v>
      </c>
      <c r="H616">
        <v>1.4650000000000001</v>
      </c>
      <c r="J616" s="4"/>
      <c r="L616">
        <v>1388</v>
      </c>
      <c r="M616">
        <v>15.2</v>
      </c>
      <c r="U616">
        <f t="shared" si="8"/>
        <v>1453</v>
      </c>
      <c r="V616" s="4">
        <v>331.39100000000002</v>
      </c>
      <c r="W616">
        <v>555</v>
      </c>
      <c r="X616">
        <v>0.435</v>
      </c>
      <c r="Y616">
        <v>567.23900000000003</v>
      </c>
      <c r="Z616">
        <v>272.34699999999998</v>
      </c>
      <c r="BD616" s="13">
        <v>1664</v>
      </c>
      <c r="BE616" s="14">
        <v>0.05</v>
      </c>
      <c r="BF616" s="14">
        <v>-0.25</v>
      </c>
    </row>
    <row r="617" spans="1:58" x14ac:dyDescent="0.25">
      <c r="A617" s="4">
        <v>114</v>
      </c>
      <c r="B617">
        <v>219.49</v>
      </c>
      <c r="C617">
        <v>180.8</v>
      </c>
      <c r="D617">
        <v>258.19</v>
      </c>
      <c r="E617">
        <v>0.73699999999999999</v>
      </c>
      <c r="G617">
        <v>0.01</v>
      </c>
      <c r="H617">
        <v>0.90400000000000003</v>
      </c>
      <c r="J617" s="4"/>
      <c r="L617">
        <v>1387</v>
      </c>
      <c r="M617">
        <v>10.6</v>
      </c>
      <c r="U617">
        <f t="shared" si="8"/>
        <v>1452</v>
      </c>
      <c r="V617" s="4">
        <v>331.90199999999999</v>
      </c>
      <c r="W617">
        <v>556</v>
      </c>
      <c r="X617">
        <v>0.51100000000000001</v>
      </c>
      <c r="Y617">
        <v>597.69500000000005</v>
      </c>
      <c r="Z617">
        <v>292.40199999999999</v>
      </c>
      <c r="BD617" s="13">
        <v>1665</v>
      </c>
      <c r="BE617" s="14">
        <v>0.22</v>
      </c>
      <c r="BF617" s="14">
        <v>-0.24</v>
      </c>
    </row>
    <row r="618" spans="1:58" x14ac:dyDescent="0.25">
      <c r="A618" s="4">
        <v>115</v>
      </c>
      <c r="B618">
        <v>203.57</v>
      </c>
      <c r="C618">
        <v>164.87</v>
      </c>
      <c r="D618">
        <v>242.26</v>
      </c>
      <c r="E618">
        <v>0.17699999999999999</v>
      </c>
      <c r="G618">
        <v>-0.55100000000000005</v>
      </c>
      <c r="H618">
        <v>0.38800000000000001</v>
      </c>
      <c r="U618">
        <f t="shared" si="8"/>
        <v>1451</v>
      </c>
      <c r="V618" s="4">
        <v>332.791</v>
      </c>
      <c r="W618">
        <v>557</v>
      </c>
      <c r="X618">
        <v>0.215</v>
      </c>
      <c r="Y618">
        <v>478.64400000000001</v>
      </c>
      <c r="Z618">
        <v>214.01</v>
      </c>
      <c r="BD618" s="13">
        <v>1666</v>
      </c>
      <c r="BE618" s="14">
        <v>1.0900000000000001</v>
      </c>
      <c r="BF618" s="14">
        <v>1.05</v>
      </c>
    </row>
    <row r="619" spans="1:58" x14ac:dyDescent="0.25">
      <c r="A619" s="4">
        <v>116</v>
      </c>
      <c r="B619">
        <v>217.21</v>
      </c>
      <c r="C619">
        <v>178.51</v>
      </c>
      <c r="D619">
        <v>255.9</v>
      </c>
      <c r="E619">
        <v>-0.34</v>
      </c>
      <c r="G619">
        <v>-1.0669999999999999</v>
      </c>
      <c r="H619">
        <v>0.85399999999999998</v>
      </c>
      <c r="U619">
        <f t="shared" si="8"/>
        <v>1450</v>
      </c>
      <c r="V619" s="4">
        <v>333.24900000000002</v>
      </c>
      <c r="W619">
        <v>558</v>
      </c>
      <c r="X619">
        <v>0.314</v>
      </c>
      <c r="Y619">
        <v>518.62300000000005</v>
      </c>
      <c r="Z619">
        <v>240.334</v>
      </c>
      <c r="BD619" s="13">
        <v>1667</v>
      </c>
      <c r="BE619" s="14">
        <v>-1.22</v>
      </c>
      <c r="BF619" s="14">
        <v>-1.78</v>
      </c>
    </row>
    <row r="620" spans="1:58" x14ac:dyDescent="0.25">
      <c r="A620" s="4">
        <v>117</v>
      </c>
      <c r="B620">
        <v>310.2</v>
      </c>
      <c r="C620">
        <v>271.5</v>
      </c>
      <c r="D620">
        <v>348.9</v>
      </c>
      <c r="E620">
        <v>0.127</v>
      </c>
      <c r="G620">
        <v>-0.6</v>
      </c>
      <c r="H620">
        <v>-0.14799999999999999</v>
      </c>
      <c r="U620">
        <f t="shared" si="8"/>
        <v>1449</v>
      </c>
      <c r="V620" s="4">
        <v>333.86799999999999</v>
      </c>
      <c r="W620">
        <v>559</v>
      </c>
      <c r="X620">
        <v>0.30399999999999999</v>
      </c>
      <c r="Y620">
        <v>514.524</v>
      </c>
      <c r="Z620">
        <v>237.636</v>
      </c>
      <c r="BD620" s="13">
        <v>1668</v>
      </c>
      <c r="BE620" s="14">
        <v>-0.68</v>
      </c>
      <c r="BF620" s="14">
        <v>-0.84</v>
      </c>
    </row>
    <row r="621" spans="1:58" x14ac:dyDescent="0.25">
      <c r="A621" s="4">
        <v>118</v>
      </c>
      <c r="B621">
        <v>245.84</v>
      </c>
      <c r="C621">
        <v>207.14</v>
      </c>
      <c r="D621">
        <v>284.54000000000002</v>
      </c>
      <c r="E621">
        <v>-0.876</v>
      </c>
      <c r="G621">
        <v>-1.603</v>
      </c>
      <c r="H621">
        <v>0.125</v>
      </c>
      <c r="U621">
        <f t="shared" si="8"/>
        <v>1448</v>
      </c>
      <c r="V621" s="4">
        <v>334.28500000000003</v>
      </c>
      <c r="W621">
        <v>560</v>
      </c>
      <c r="X621">
        <v>0.499</v>
      </c>
      <c r="Y621">
        <v>592.87300000000005</v>
      </c>
      <c r="Z621">
        <v>289.22699999999998</v>
      </c>
      <c r="BD621" s="13">
        <v>1669</v>
      </c>
      <c r="BE621" s="14">
        <v>-0.19</v>
      </c>
      <c r="BF621" s="14">
        <v>-0.34</v>
      </c>
    </row>
    <row r="622" spans="1:58" x14ac:dyDescent="0.25">
      <c r="A622" s="4">
        <v>119</v>
      </c>
      <c r="B622">
        <v>291.43</v>
      </c>
      <c r="C622">
        <v>252.73</v>
      </c>
      <c r="D622">
        <v>330.12</v>
      </c>
      <c r="E622">
        <v>-0.60299999999999998</v>
      </c>
      <c r="G622">
        <v>-1.33</v>
      </c>
      <c r="H622">
        <v>0.97299999999999998</v>
      </c>
      <c r="U622">
        <f t="shared" si="8"/>
        <v>1447</v>
      </c>
      <c r="V622" s="4">
        <v>335.76299999999998</v>
      </c>
      <c r="W622">
        <v>561</v>
      </c>
      <c r="X622">
        <v>0.24399999999999999</v>
      </c>
      <c r="Y622">
        <v>490.21600000000001</v>
      </c>
      <c r="Z622">
        <v>221.62899999999999</v>
      </c>
      <c r="BD622" s="13">
        <v>1670</v>
      </c>
      <c r="BE622" s="14">
        <v>-1.1599999999999999</v>
      </c>
      <c r="BF622" s="14">
        <v>-1.25</v>
      </c>
    </row>
    <row r="623" spans="1:58" x14ac:dyDescent="0.25">
      <c r="A623" s="4">
        <v>120</v>
      </c>
      <c r="B623">
        <v>270.2</v>
      </c>
      <c r="C623">
        <v>231.5</v>
      </c>
      <c r="D623">
        <v>308.89999999999998</v>
      </c>
      <c r="E623">
        <v>0.246</v>
      </c>
      <c r="G623">
        <v>-0.48099999999999998</v>
      </c>
      <c r="H623">
        <v>0.49199999999999999</v>
      </c>
      <c r="U623">
        <f t="shared" si="8"/>
        <v>1446</v>
      </c>
      <c r="V623" s="4">
        <v>336.38799999999998</v>
      </c>
      <c r="W623">
        <v>562</v>
      </c>
      <c r="X623">
        <v>0.19700000000000001</v>
      </c>
      <c r="Y623">
        <v>471.452</v>
      </c>
      <c r="Z623">
        <v>209.274</v>
      </c>
      <c r="BD623" s="13">
        <v>1671</v>
      </c>
      <c r="BE623" s="14">
        <v>-0.37</v>
      </c>
      <c r="BF623" s="14">
        <v>-0.39</v>
      </c>
    </row>
    <row r="624" spans="1:58" x14ac:dyDescent="0.25">
      <c r="A624" s="4">
        <v>121</v>
      </c>
      <c r="B624">
        <v>211.14</v>
      </c>
      <c r="C624">
        <v>172.44</v>
      </c>
      <c r="D624">
        <v>249.84</v>
      </c>
      <c r="E624">
        <v>-0.23499999999999999</v>
      </c>
      <c r="G624">
        <v>-0.96299999999999997</v>
      </c>
      <c r="H624">
        <v>0.74</v>
      </c>
      <c r="U624">
        <f t="shared" si="8"/>
        <v>1445</v>
      </c>
      <c r="V624" s="4">
        <v>336.81200000000001</v>
      </c>
      <c r="W624">
        <v>563</v>
      </c>
      <c r="X624">
        <v>0.22700000000000001</v>
      </c>
      <c r="Y624">
        <v>483.42599999999999</v>
      </c>
      <c r="Z624">
        <v>217.15799999999999</v>
      </c>
      <c r="BD624" s="13">
        <v>1672</v>
      </c>
      <c r="BE624" s="14">
        <v>-0.51</v>
      </c>
      <c r="BF624" s="14">
        <v>-0.72</v>
      </c>
    </row>
    <row r="625" spans="1:58" x14ac:dyDescent="0.25">
      <c r="A625" s="4">
        <v>122</v>
      </c>
      <c r="B625">
        <v>287.35000000000002</v>
      </c>
      <c r="C625">
        <v>248.66</v>
      </c>
      <c r="D625">
        <v>326.05</v>
      </c>
      <c r="E625">
        <v>1.2999999999999999E-2</v>
      </c>
      <c r="G625">
        <v>-0.71499999999999997</v>
      </c>
      <c r="H625">
        <v>-0.35199999999999998</v>
      </c>
      <c r="U625">
        <f t="shared" si="8"/>
        <v>1444</v>
      </c>
      <c r="V625" s="4">
        <v>337.17599999999999</v>
      </c>
      <c r="W625">
        <v>564</v>
      </c>
      <c r="X625">
        <v>0.36399999999999999</v>
      </c>
      <c r="Y625">
        <v>538.51099999999997</v>
      </c>
      <c r="Z625">
        <v>253.43100000000001</v>
      </c>
      <c r="BD625" s="13">
        <v>1673</v>
      </c>
      <c r="BE625" s="14">
        <v>-0.06</v>
      </c>
      <c r="BF625" s="14">
        <v>-0.02</v>
      </c>
    </row>
    <row r="626" spans="1:58" x14ac:dyDescent="0.25">
      <c r="A626" s="4">
        <v>123</v>
      </c>
      <c r="B626">
        <v>263.72000000000003</v>
      </c>
      <c r="C626">
        <v>225.02</v>
      </c>
      <c r="D626">
        <v>302.42</v>
      </c>
      <c r="E626">
        <v>-1.079</v>
      </c>
      <c r="G626">
        <v>-1.806</v>
      </c>
      <c r="H626">
        <v>-0.25700000000000001</v>
      </c>
      <c r="U626">
        <f t="shared" si="8"/>
        <v>1443</v>
      </c>
      <c r="V626" s="4">
        <v>337.62900000000002</v>
      </c>
      <c r="W626">
        <v>565</v>
      </c>
      <c r="X626">
        <v>0.44800000000000001</v>
      </c>
      <c r="Y626">
        <v>572.221</v>
      </c>
      <c r="Z626">
        <v>275.62799999999999</v>
      </c>
      <c r="BD626" s="13">
        <v>1674</v>
      </c>
      <c r="BE626" s="14">
        <v>-1.06</v>
      </c>
      <c r="BF626" s="14">
        <v>-0.9</v>
      </c>
    </row>
    <row r="627" spans="1:58" x14ac:dyDescent="0.25">
      <c r="A627" s="4">
        <v>124</v>
      </c>
      <c r="B627">
        <v>242.27</v>
      </c>
      <c r="C627">
        <v>203.57</v>
      </c>
      <c r="D627">
        <v>280.95999999999998</v>
      </c>
      <c r="E627">
        <v>-0.98499999999999999</v>
      </c>
      <c r="G627">
        <v>-1.712</v>
      </c>
      <c r="H627">
        <v>0.50700000000000001</v>
      </c>
      <c r="U627">
        <f t="shared" si="8"/>
        <v>1442</v>
      </c>
      <c r="V627" s="4">
        <v>338.351</v>
      </c>
      <c r="W627">
        <v>566</v>
      </c>
      <c r="X627">
        <v>0.19700000000000001</v>
      </c>
      <c r="Y627">
        <v>471.53300000000002</v>
      </c>
      <c r="Z627">
        <v>209.327</v>
      </c>
      <c r="BD627" s="13">
        <v>1675</v>
      </c>
      <c r="BE627" s="14">
        <v>-3.27</v>
      </c>
      <c r="BF627" s="14">
        <v>-3.61</v>
      </c>
    </row>
    <row r="628" spans="1:58" x14ac:dyDescent="0.25">
      <c r="A628" s="4">
        <v>125</v>
      </c>
      <c r="B628">
        <v>216.86</v>
      </c>
      <c r="C628">
        <v>178.16</v>
      </c>
      <c r="D628">
        <v>255.55</v>
      </c>
      <c r="E628">
        <v>-0.22</v>
      </c>
      <c r="G628">
        <v>-0.94799999999999995</v>
      </c>
      <c r="H628">
        <v>0.224</v>
      </c>
      <c r="U628">
        <f t="shared" si="8"/>
        <v>1441</v>
      </c>
      <c r="V628" s="4">
        <v>338.90600000000001</v>
      </c>
      <c r="W628">
        <v>567</v>
      </c>
      <c r="X628">
        <v>0.35799999999999998</v>
      </c>
      <c r="Y628">
        <v>536.18100000000004</v>
      </c>
      <c r="Z628">
        <v>251.89599999999999</v>
      </c>
      <c r="BD628" s="13">
        <v>1676</v>
      </c>
      <c r="BE628" s="14">
        <v>-0.27</v>
      </c>
      <c r="BF628" s="14">
        <v>-0.38</v>
      </c>
    </row>
    <row r="629" spans="1:58" x14ac:dyDescent="0.25">
      <c r="A629" s="4">
        <v>126</v>
      </c>
      <c r="B629">
        <v>281.82</v>
      </c>
      <c r="C629">
        <v>243.12</v>
      </c>
      <c r="D629">
        <v>320.52</v>
      </c>
      <c r="E629">
        <v>-0.503</v>
      </c>
      <c r="G629">
        <v>-1.2310000000000001</v>
      </c>
      <c r="H629">
        <v>0.55700000000000005</v>
      </c>
      <c r="U629">
        <f t="shared" si="8"/>
        <v>1440</v>
      </c>
      <c r="V629" s="4">
        <v>339.24</v>
      </c>
      <c r="W629">
        <v>568</v>
      </c>
      <c r="X629">
        <v>0.33400000000000002</v>
      </c>
      <c r="Y629">
        <v>526.61800000000005</v>
      </c>
      <c r="Z629">
        <v>245.59899999999999</v>
      </c>
      <c r="BD629" s="13">
        <v>1677</v>
      </c>
      <c r="BE629" s="14">
        <v>-1.44</v>
      </c>
      <c r="BF629" s="14">
        <v>-1.47</v>
      </c>
    </row>
    <row r="630" spans="1:58" x14ac:dyDescent="0.25">
      <c r="A630" s="4">
        <v>127</v>
      </c>
      <c r="B630">
        <v>227.04</v>
      </c>
      <c r="C630">
        <v>188.35</v>
      </c>
      <c r="D630">
        <v>265.74</v>
      </c>
      <c r="E630">
        <v>-0.17100000000000001</v>
      </c>
      <c r="G630">
        <v>-0.89800000000000002</v>
      </c>
      <c r="H630">
        <v>0.30299999999999999</v>
      </c>
      <c r="U630">
        <f t="shared" si="8"/>
        <v>1439</v>
      </c>
      <c r="V630" s="4">
        <v>339.93700000000001</v>
      </c>
      <c r="W630">
        <v>569</v>
      </c>
      <c r="X630">
        <v>0.23899999999999999</v>
      </c>
      <c r="Y630">
        <v>488.20699999999999</v>
      </c>
      <c r="Z630">
        <v>220.30600000000001</v>
      </c>
      <c r="BD630" s="13">
        <v>1678</v>
      </c>
      <c r="BE630" s="14">
        <v>-0.62</v>
      </c>
      <c r="BF630" s="14">
        <v>-0.77</v>
      </c>
    </row>
    <row r="631" spans="1:58" x14ac:dyDescent="0.25">
      <c r="A631" s="4">
        <v>128</v>
      </c>
      <c r="B631">
        <v>173.58</v>
      </c>
      <c r="C631">
        <v>134.88</v>
      </c>
      <c r="D631">
        <v>212.27</v>
      </c>
      <c r="E631">
        <v>-0.42399999999999999</v>
      </c>
      <c r="G631">
        <v>-1.151</v>
      </c>
      <c r="H631">
        <v>0.96799999999999997</v>
      </c>
      <c r="U631">
        <f t="shared" si="8"/>
        <v>1438</v>
      </c>
      <c r="V631" s="4">
        <v>340.59300000000002</v>
      </c>
      <c r="W631">
        <v>570</v>
      </c>
      <c r="X631">
        <v>0.41799999999999998</v>
      </c>
      <c r="Y631">
        <v>560.20799999999997</v>
      </c>
      <c r="Z631">
        <v>267.71699999999998</v>
      </c>
      <c r="BD631" s="13">
        <v>1679</v>
      </c>
      <c r="BE631" s="14">
        <v>0.01</v>
      </c>
      <c r="BF631" s="14">
        <v>-0.15</v>
      </c>
    </row>
    <row r="632" spans="1:58" x14ac:dyDescent="0.25">
      <c r="A632" s="4">
        <v>129</v>
      </c>
      <c r="B632">
        <v>135.6</v>
      </c>
      <c r="C632">
        <v>96.9</v>
      </c>
      <c r="D632">
        <v>174.3</v>
      </c>
      <c r="E632">
        <v>0.24099999999999999</v>
      </c>
      <c r="G632">
        <v>-0.48599999999999999</v>
      </c>
      <c r="H632">
        <v>-0.46100000000000002</v>
      </c>
      <c r="U632">
        <f t="shared" si="8"/>
        <v>1437</v>
      </c>
      <c r="V632" s="4">
        <v>340.77100000000002</v>
      </c>
      <c r="W632">
        <v>571</v>
      </c>
      <c r="X632">
        <v>0.23300000000000001</v>
      </c>
      <c r="Y632">
        <v>485.79599999999999</v>
      </c>
      <c r="Z632">
        <v>218.71899999999999</v>
      </c>
      <c r="BD632" s="13">
        <v>1680</v>
      </c>
      <c r="BE632" s="14">
        <v>0.17</v>
      </c>
      <c r="BF632" s="14">
        <v>-0.04</v>
      </c>
    </row>
    <row r="633" spans="1:58" x14ac:dyDescent="0.25">
      <c r="A633" s="4">
        <v>130</v>
      </c>
      <c r="B633">
        <v>226.46</v>
      </c>
      <c r="C633">
        <v>187.76</v>
      </c>
      <c r="D633">
        <v>265.14999999999998</v>
      </c>
      <c r="E633">
        <v>-1.1879999999999999</v>
      </c>
      <c r="G633">
        <v>-1.9159999999999999</v>
      </c>
      <c r="H633">
        <v>0.81</v>
      </c>
      <c r="U633">
        <f t="shared" si="8"/>
        <v>1436</v>
      </c>
      <c r="V633" s="4">
        <v>341.41199999999998</v>
      </c>
      <c r="W633">
        <v>572</v>
      </c>
      <c r="X633">
        <v>0.20300000000000001</v>
      </c>
      <c r="Y633">
        <v>473.94400000000002</v>
      </c>
      <c r="Z633">
        <v>210.91399999999999</v>
      </c>
      <c r="BD633" s="13">
        <v>1681</v>
      </c>
      <c r="BE633" s="14">
        <v>0.48</v>
      </c>
      <c r="BF633" s="14">
        <v>0.39</v>
      </c>
    </row>
    <row r="634" spans="1:58" x14ac:dyDescent="0.25">
      <c r="A634" s="4">
        <v>131</v>
      </c>
      <c r="B634">
        <v>231.25</v>
      </c>
      <c r="C634">
        <v>192.55</v>
      </c>
      <c r="D634">
        <v>269.94</v>
      </c>
      <c r="E634">
        <v>8.2000000000000003E-2</v>
      </c>
      <c r="G634">
        <v>-0.64500000000000002</v>
      </c>
      <c r="H634">
        <v>0.19900000000000001</v>
      </c>
      <c r="U634">
        <f t="shared" si="8"/>
        <v>1435</v>
      </c>
      <c r="V634" s="4">
        <v>341.71699999999998</v>
      </c>
      <c r="W634">
        <v>573</v>
      </c>
      <c r="X634">
        <v>0.30499999999999999</v>
      </c>
      <c r="Y634">
        <v>514.92600000000004</v>
      </c>
      <c r="Z634">
        <v>237.9</v>
      </c>
      <c r="BD634" s="13">
        <v>1682</v>
      </c>
      <c r="BE634" s="14">
        <v>0.31</v>
      </c>
      <c r="BF634" s="14">
        <v>-0.32</v>
      </c>
    </row>
    <row r="635" spans="1:58" x14ac:dyDescent="0.25">
      <c r="A635" s="4">
        <v>132</v>
      </c>
      <c r="B635">
        <v>264.23</v>
      </c>
      <c r="C635">
        <v>225.53</v>
      </c>
      <c r="D635">
        <v>302.93</v>
      </c>
      <c r="E635">
        <v>-0.52800000000000002</v>
      </c>
      <c r="G635">
        <v>-1.2549999999999999</v>
      </c>
      <c r="H635">
        <v>0.26900000000000002</v>
      </c>
      <c r="U635">
        <f t="shared" si="8"/>
        <v>1434</v>
      </c>
      <c r="V635" s="4">
        <v>341.92899999999997</v>
      </c>
      <c r="W635">
        <v>574</v>
      </c>
      <c r="X635">
        <v>0.21199999999999999</v>
      </c>
      <c r="Y635">
        <v>477.43900000000002</v>
      </c>
      <c r="Z635">
        <v>213.21600000000001</v>
      </c>
      <c r="BD635" s="13">
        <v>1683</v>
      </c>
      <c r="BE635" s="14">
        <v>0.85</v>
      </c>
      <c r="BF635" s="14">
        <v>0.31</v>
      </c>
    </row>
    <row r="636" spans="1:58" x14ac:dyDescent="0.25">
      <c r="A636" s="4">
        <v>133</v>
      </c>
      <c r="B636">
        <v>253.13</v>
      </c>
      <c r="C636">
        <v>214.44</v>
      </c>
      <c r="D636">
        <v>291.83</v>
      </c>
      <c r="E636">
        <v>-0.45900000000000002</v>
      </c>
      <c r="G636">
        <v>-1.1859999999999999</v>
      </c>
      <c r="H636">
        <v>1.0920000000000001</v>
      </c>
      <c r="U636">
        <f t="shared" si="8"/>
        <v>1433</v>
      </c>
      <c r="V636" s="4">
        <v>342.47699999999998</v>
      </c>
      <c r="W636">
        <v>575</v>
      </c>
      <c r="X636">
        <v>0.33700000000000002</v>
      </c>
      <c r="Y636">
        <v>527.86400000000003</v>
      </c>
      <c r="Z636">
        <v>246.41900000000001</v>
      </c>
      <c r="BD636" s="13">
        <v>1684</v>
      </c>
      <c r="BE636" s="14">
        <v>0.74</v>
      </c>
      <c r="BF636" s="14">
        <v>0.47</v>
      </c>
    </row>
    <row r="637" spans="1:58" x14ac:dyDescent="0.25">
      <c r="A637" s="4">
        <v>134</v>
      </c>
      <c r="B637">
        <v>238.38</v>
      </c>
      <c r="C637">
        <v>199.68</v>
      </c>
      <c r="D637">
        <v>277.08</v>
      </c>
      <c r="E637">
        <v>0.36499999999999999</v>
      </c>
      <c r="G637">
        <v>-0.36199999999999999</v>
      </c>
      <c r="H637">
        <v>0.95399999999999996</v>
      </c>
      <c r="U637">
        <f t="shared" si="8"/>
        <v>1432</v>
      </c>
      <c r="V637" s="4">
        <v>342.69400000000002</v>
      </c>
      <c r="W637">
        <v>576</v>
      </c>
      <c r="X637">
        <v>0.16700000000000001</v>
      </c>
      <c r="Y637">
        <v>459.6</v>
      </c>
      <c r="Z637">
        <v>201.46899999999999</v>
      </c>
      <c r="BD637" s="13">
        <v>1685</v>
      </c>
      <c r="BE637" s="14">
        <v>-0.97</v>
      </c>
      <c r="BF637" s="14">
        <v>-1.79</v>
      </c>
    </row>
    <row r="638" spans="1:58" x14ac:dyDescent="0.25">
      <c r="A638" s="4">
        <v>135</v>
      </c>
      <c r="B638">
        <v>231.15</v>
      </c>
      <c r="C638">
        <v>192.45</v>
      </c>
      <c r="D638">
        <v>269.85000000000002</v>
      </c>
      <c r="E638">
        <v>0.22600000000000001</v>
      </c>
      <c r="G638">
        <v>-0.501</v>
      </c>
      <c r="H638">
        <v>-0.20300000000000001</v>
      </c>
      <c r="U638">
        <f t="shared" si="8"/>
        <v>1431</v>
      </c>
      <c r="V638" s="4">
        <v>343.774</v>
      </c>
      <c r="W638">
        <v>577</v>
      </c>
      <c r="X638">
        <v>0.376</v>
      </c>
      <c r="Y638">
        <v>543.37300000000005</v>
      </c>
      <c r="Z638">
        <v>256.63200000000001</v>
      </c>
      <c r="BD638" s="13">
        <v>1686</v>
      </c>
      <c r="BE638" s="14">
        <v>-0.49</v>
      </c>
      <c r="BF638" s="14">
        <v>-1.48</v>
      </c>
    </row>
    <row r="639" spans="1:58" x14ac:dyDescent="0.25">
      <c r="A639" s="4">
        <v>136</v>
      </c>
      <c r="B639">
        <v>247.48</v>
      </c>
      <c r="C639">
        <v>208.79</v>
      </c>
      <c r="D639">
        <v>286.18</v>
      </c>
      <c r="E639">
        <v>-0.93</v>
      </c>
      <c r="G639">
        <v>-1.657</v>
      </c>
      <c r="H639">
        <v>0.50700000000000001</v>
      </c>
      <c r="U639">
        <f t="shared" si="8"/>
        <v>1430</v>
      </c>
      <c r="V639" s="4">
        <v>345.67899999999997</v>
      </c>
      <c r="W639">
        <v>578</v>
      </c>
      <c r="X639">
        <v>0.38200000000000001</v>
      </c>
      <c r="Y639">
        <v>545.66300000000001</v>
      </c>
      <c r="Z639">
        <v>258.14</v>
      </c>
      <c r="BD639" s="13">
        <v>1687</v>
      </c>
      <c r="BE639" s="14">
        <v>-0.11</v>
      </c>
      <c r="BF639" s="14">
        <v>-0.75</v>
      </c>
    </row>
    <row r="640" spans="1:58" x14ac:dyDescent="0.25">
      <c r="A640" s="4">
        <v>137</v>
      </c>
      <c r="B640">
        <v>216.01</v>
      </c>
      <c r="C640">
        <v>177.31</v>
      </c>
      <c r="D640">
        <v>254.71</v>
      </c>
      <c r="E640">
        <v>-0.22</v>
      </c>
      <c r="G640">
        <v>-0.94799999999999995</v>
      </c>
      <c r="H640">
        <v>-0.26200000000000001</v>
      </c>
      <c r="U640">
        <f t="shared" ref="U640:U703" si="9">$U$61-W640</f>
        <v>1429</v>
      </c>
      <c r="V640" s="4">
        <v>345.96</v>
      </c>
      <c r="W640">
        <v>579</v>
      </c>
      <c r="X640">
        <v>0.215</v>
      </c>
      <c r="Y640">
        <v>478.60399999999998</v>
      </c>
      <c r="Z640">
        <v>213.983</v>
      </c>
      <c r="BD640" s="13">
        <v>1688</v>
      </c>
      <c r="BE640" s="14">
        <v>-0.02</v>
      </c>
      <c r="BF640" s="14">
        <v>-0.1</v>
      </c>
    </row>
    <row r="641" spans="1:58" x14ac:dyDescent="0.25">
      <c r="A641" s="4">
        <v>138</v>
      </c>
      <c r="B641">
        <v>226.11</v>
      </c>
      <c r="C641">
        <v>187.41</v>
      </c>
      <c r="D641">
        <v>264.81</v>
      </c>
      <c r="E641">
        <v>-0.99</v>
      </c>
      <c r="G641">
        <v>-1.7170000000000001</v>
      </c>
      <c r="H641">
        <v>1.0580000000000001</v>
      </c>
      <c r="U641">
        <f t="shared" si="9"/>
        <v>1428</v>
      </c>
      <c r="V641" s="4">
        <v>346.81799999999998</v>
      </c>
      <c r="W641">
        <v>580</v>
      </c>
      <c r="X641">
        <v>0.39900000000000002</v>
      </c>
      <c r="Y641">
        <v>552.73500000000001</v>
      </c>
      <c r="Z641">
        <v>262.79599999999999</v>
      </c>
      <c r="BD641" s="13">
        <v>1689</v>
      </c>
      <c r="BE641" s="14">
        <v>-1.43</v>
      </c>
      <c r="BF641" s="14">
        <v>-1.83</v>
      </c>
    </row>
    <row r="642" spans="1:58" x14ac:dyDescent="0.25">
      <c r="A642" s="4">
        <v>139</v>
      </c>
      <c r="B642">
        <v>223.03</v>
      </c>
      <c r="C642">
        <v>184.33</v>
      </c>
      <c r="D642">
        <v>261.72000000000003</v>
      </c>
      <c r="E642">
        <v>0.33</v>
      </c>
      <c r="G642">
        <v>-0.39700000000000002</v>
      </c>
      <c r="H642">
        <v>1.2170000000000001</v>
      </c>
      <c r="U642">
        <f t="shared" si="9"/>
        <v>1427</v>
      </c>
      <c r="V642" s="4">
        <v>347.19099999999997</v>
      </c>
      <c r="W642">
        <v>581</v>
      </c>
      <c r="X642">
        <v>0.222</v>
      </c>
      <c r="Y642">
        <v>481.65800000000002</v>
      </c>
      <c r="Z642">
        <v>215.994</v>
      </c>
      <c r="BD642" s="13">
        <v>1690</v>
      </c>
      <c r="BE642" s="14">
        <v>-1.03</v>
      </c>
      <c r="BF642" s="14">
        <v>-1.49</v>
      </c>
    </row>
    <row r="643" spans="1:58" x14ac:dyDescent="0.25">
      <c r="A643" s="4">
        <v>140</v>
      </c>
      <c r="B643">
        <v>237.04</v>
      </c>
      <c r="C643">
        <v>198.34</v>
      </c>
      <c r="D643">
        <v>275.74</v>
      </c>
      <c r="E643">
        <v>0.48899999999999999</v>
      </c>
      <c r="G643">
        <v>-0.23799999999999999</v>
      </c>
      <c r="H643">
        <v>0.82399999999999995</v>
      </c>
      <c r="U643">
        <f t="shared" si="9"/>
        <v>1426</v>
      </c>
      <c r="V643" s="4">
        <v>348.26799999999997</v>
      </c>
      <c r="W643">
        <v>582</v>
      </c>
      <c r="X643">
        <v>0.33500000000000002</v>
      </c>
      <c r="Y643">
        <v>527.1</v>
      </c>
      <c r="Z643">
        <v>245.917</v>
      </c>
      <c r="BD643" s="13">
        <v>1691</v>
      </c>
      <c r="BE643" s="14">
        <v>-0.77</v>
      </c>
      <c r="BF643" s="14">
        <v>-0.97</v>
      </c>
    </row>
    <row r="644" spans="1:58" x14ac:dyDescent="0.25">
      <c r="A644" s="4">
        <v>141</v>
      </c>
      <c r="B644">
        <v>221.13</v>
      </c>
      <c r="C644">
        <v>182.43</v>
      </c>
      <c r="D644">
        <v>259.83</v>
      </c>
      <c r="E644">
        <v>9.7000000000000003E-2</v>
      </c>
      <c r="G644">
        <v>-0.63</v>
      </c>
      <c r="H644">
        <v>0.52200000000000002</v>
      </c>
      <c r="U644">
        <f t="shared" si="9"/>
        <v>1425</v>
      </c>
      <c r="V644" s="4">
        <v>348.92200000000003</v>
      </c>
      <c r="W644">
        <v>583</v>
      </c>
      <c r="X644">
        <v>0.26100000000000001</v>
      </c>
      <c r="Y644">
        <v>497.20699999999999</v>
      </c>
      <c r="Z644">
        <v>226.233</v>
      </c>
      <c r="BD644" s="13">
        <v>1692</v>
      </c>
      <c r="BE644" s="14">
        <v>-0.91</v>
      </c>
      <c r="BF644" s="14">
        <v>-1.27</v>
      </c>
    </row>
    <row r="645" spans="1:58" x14ac:dyDescent="0.25">
      <c r="A645" s="4">
        <v>142</v>
      </c>
      <c r="B645">
        <v>201.62</v>
      </c>
      <c r="C645">
        <v>162.91999999999999</v>
      </c>
      <c r="D645">
        <v>240.32</v>
      </c>
      <c r="E645">
        <v>-0.20599999999999999</v>
      </c>
      <c r="G645">
        <v>-0.93300000000000005</v>
      </c>
      <c r="H645">
        <v>0.68100000000000005</v>
      </c>
      <c r="U645">
        <f t="shared" si="9"/>
        <v>1424</v>
      </c>
      <c r="V645" s="4">
        <v>349.44600000000003</v>
      </c>
      <c r="W645">
        <v>584</v>
      </c>
      <c r="X645">
        <v>0.26300000000000001</v>
      </c>
      <c r="Y645">
        <v>497.89</v>
      </c>
      <c r="Z645">
        <v>226.68299999999999</v>
      </c>
      <c r="BD645" s="13">
        <v>1693</v>
      </c>
      <c r="BE645" s="14">
        <v>-0.2</v>
      </c>
      <c r="BF645" s="14">
        <v>-0.28999999999999998</v>
      </c>
    </row>
    <row r="646" spans="1:58" x14ac:dyDescent="0.25">
      <c r="A646" s="4">
        <v>143</v>
      </c>
      <c r="B646">
        <v>214.36</v>
      </c>
      <c r="C646">
        <v>175.66</v>
      </c>
      <c r="D646">
        <v>253.06</v>
      </c>
      <c r="E646">
        <v>-4.7E-2</v>
      </c>
      <c r="G646">
        <v>-0.77400000000000002</v>
      </c>
      <c r="H646">
        <v>-8.9999999999999993E-3</v>
      </c>
      <c r="U646">
        <f t="shared" si="9"/>
        <v>1423</v>
      </c>
      <c r="V646" s="4">
        <v>349.726</v>
      </c>
      <c r="W646">
        <v>585</v>
      </c>
      <c r="X646">
        <v>0.27100000000000002</v>
      </c>
      <c r="Y646">
        <v>501.10500000000002</v>
      </c>
      <c r="Z646">
        <v>228.79900000000001</v>
      </c>
      <c r="BD646" s="13">
        <v>1694</v>
      </c>
      <c r="BE646" s="14">
        <v>-0.09</v>
      </c>
      <c r="BF646" s="14">
        <v>-0.13</v>
      </c>
    </row>
    <row r="647" spans="1:58" x14ac:dyDescent="0.25">
      <c r="A647" s="4">
        <v>144</v>
      </c>
      <c r="B647">
        <v>172.29</v>
      </c>
      <c r="C647">
        <v>133.59</v>
      </c>
      <c r="D647">
        <v>210.99</v>
      </c>
      <c r="E647">
        <v>-0.73699999999999999</v>
      </c>
      <c r="G647">
        <v>-1.464</v>
      </c>
      <c r="H647">
        <v>0.64100000000000001</v>
      </c>
      <c r="U647">
        <f t="shared" si="9"/>
        <v>1422</v>
      </c>
      <c r="V647" s="4">
        <v>350.26499999999999</v>
      </c>
      <c r="W647">
        <v>586</v>
      </c>
      <c r="X647">
        <v>0.26800000000000002</v>
      </c>
      <c r="Y647">
        <v>500.18</v>
      </c>
      <c r="Z647">
        <v>228.191</v>
      </c>
      <c r="BD647" s="13">
        <v>1695</v>
      </c>
      <c r="BE647" s="14">
        <v>-1.32</v>
      </c>
      <c r="BF647" s="14">
        <v>-1.39</v>
      </c>
    </row>
    <row r="648" spans="1:58" x14ac:dyDescent="0.25">
      <c r="A648" s="4">
        <v>145</v>
      </c>
      <c r="B648">
        <v>239.74</v>
      </c>
      <c r="C648">
        <v>201.04</v>
      </c>
      <c r="D648">
        <v>278.44</v>
      </c>
      <c r="E648">
        <v>-8.5999999999999993E-2</v>
      </c>
      <c r="G648">
        <v>-0.81399999999999995</v>
      </c>
      <c r="H648">
        <v>-0.19800000000000001</v>
      </c>
      <c r="U648">
        <f t="shared" si="9"/>
        <v>1421</v>
      </c>
      <c r="V648" s="4">
        <v>350.55200000000002</v>
      </c>
      <c r="W648">
        <v>587</v>
      </c>
      <c r="X648">
        <v>0.28699999999999998</v>
      </c>
      <c r="Y648">
        <v>507.45299999999997</v>
      </c>
      <c r="Z648">
        <v>232.97900000000001</v>
      </c>
      <c r="BD648" s="13">
        <v>1696</v>
      </c>
      <c r="BE648" s="14">
        <v>-1.4</v>
      </c>
      <c r="BF648" s="14">
        <v>-1.76</v>
      </c>
    </row>
    <row r="649" spans="1:58" x14ac:dyDescent="0.25">
      <c r="A649" s="4">
        <v>146</v>
      </c>
      <c r="B649">
        <v>160.56</v>
      </c>
      <c r="C649">
        <v>121.86</v>
      </c>
      <c r="D649">
        <v>199.25</v>
      </c>
      <c r="E649">
        <v>-0.92500000000000004</v>
      </c>
      <c r="G649">
        <v>-1.653</v>
      </c>
      <c r="H649">
        <v>1.6779999999999999</v>
      </c>
      <c r="U649">
        <f t="shared" si="9"/>
        <v>1420</v>
      </c>
      <c r="V649" s="4">
        <v>350.767</v>
      </c>
      <c r="W649">
        <v>588</v>
      </c>
      <c r="X649">
        <v>0.27400000000000002</v>
      </c>
      <c r="Y649">
        <v>502.55099999999999</v>
      </c>
      <c r="Z649">
        <v>229.75200000000001</v>
      </c>
      <c r="BD649" s="13">
        <v>1697</v>
      </c>
      <c r="BE649" s="14">
        <v>-1.01</v>
      </c>
      <c r="BF649" s="14">
        <v>-1.25</v>
      </c>
    </row>
    <row r="650" spans="1:58" x14ac:dyDescent="0.25">
      <c r="A650" s="4">
        <v>147</v>
      </c>
      <c r="B650">
        <v>179.37</v>
      </c>
      <c r="C650">
        <v>140.66999999999999</v>
      </c>
      <c r="D650">
        <v>218.07</v>
      </c>
      <c r="E650">
        <v>0.95099999999999996</v>
      </c>
      <c r="G650">
        <v>0.223</v>
      </c>
      <c r="H650">
        <v>-0.223</v>
      </c>
      <c r="U650">
        <f t="shared" si="9"/>
        <v>1419</v>
      </c>
      <c r="V650" s="4">
        <v>351.64699999999999</v>
      </c>
      <c r="W650">
        <v>589</v>
      </c>
      <c r="X650">
        <v>0.29199999999999998</v>
      </c>
      <c r="Y650">
        <v>509.78300000000002</v>
      </c>
      <c r="Z650">
        <v>234.51400000000001</v>
      </c>
      <c r="BD650" s="13">
        <v>1698</v>
      </c>
      <c r="BE650" s="14">
        <v>-1.68</v>
      </c>
      <c r="BF650" s="14">
        <v>-1.87</v>
      </c>
    </row>
    <row r="651" spans="1:58" x14ac:dyDescent="0.25">
      <c r="A651" s="4">
        <v>148</v>
      </c>
      <c r="B651">
        <v>191.16</v>
      </c>
      <c r="C651">
        <v>152.46</v>
      </c>
      <c r="D651">
        <v>229.86</v>
      </c>
      <c r="E651">
        <v>-0.95</v>
      </c>
      <c r="G651">
        <v>-1.677</v>
      </c>
      <c r="H651">
        <v>0.254</v>
      </c>
      <c r="U651">
        <f t="shared" si="9"/>
        <v>1418</v>
      </c>
      <c r="V651" s="4">
        <v>352.185</v>
      </c>
      <c r="W651">
        <v>590</v>
      </c>
      <c r="X651">
        <v>0.245</v>
      </c>
      <c r="Y651">
        <v>490.81900000000002</v>
      </c>
      <c r="Z651">
        <v>222.02600000000001</v>
      </c>
      <c r="BD651" s="13">
        <v>1699</v>
      </c>
      <c r="BE651" s="14">
        <v>-1.58</v>
      </c>
      <c r="BF651" s="14">
        <v>-1.61</v>
      </c>
    </row>
    <row r="652" spans="1:58" x14ac:dyDescent="0.25">
      <c r="A652" s="4">
        <v>149</v>
      </c>
      <c r="B652">
        <v>228.16</v>
      </c>
      <c r="C652">
        <v>189.46</v>
      </c>
      <c r="D652">
        <v>266.86</v>
      </c>
      <c r="E652">
        <v>-0.47399999999999998</v>
      </c>
      <c r="G652">
        <v>-1.2010000000000001</v>
      </c>
      <c r="H652">
        <v>-0.49099999999999999</v>
      </c>
      <c r="U652">
        <f t="shared" si="9"/>
        <v>1417</v>
      </c>
      <c r="V652" s="4">
        <v>352.40600000000001</v>
      </c>
      <c r="W652">
        <v>591</v>
      </c>
      <c r="X652">
        <v>0.221</v>
      </c>
      <c r="Y652">
        <v>481.17599999999999</v>
      </c>
      <c r="Z652">
        <v>215.67599999999999</v>
      </c>
      <c r="BD652" s="13">
        <v>1700</v>
      </c>
      <c r="BE652" s="14">
        <v>-0.65</v>
      </c>
      <c r="BF652" s="14">
        <v>-0.53</v>
      </c>
    </row>
    <row r="653" spans="1:58" x14ac:dyDescent="0.25">
      <c r="A653" s="4">
        <v>150</v>
      </c>
      <c r="B653">
        <v>223.21</v>
      </c>
      <c r="C653">
        <v>184.51</v>
      </c>
      <c r="D653">
        <v>261.89999999999998</v>
      </c>
      <c r="E653">
        <v>-1.218</v>
      </c>
      <c r="G653">
        <v>-1.9450000000000001</v>
      </c>
      <c r="H653">
        <v>0.41299999999999998</v>
      </c>
      <c r="U653">
        <f t="shared" si="9"/>
        <v>1416</v>
      </c>
      <c r="V653" s="4">
        <v>352.95400000000001</v>
      </c>
      <c r="W653">
        <v>592</v>
      </c>
      <c r="X653">
        <v>0.33400000000000002</v>
      </c>
      <c r="Y653">
        <v>526.53800000000001</v>
      </c>
      <c r="Z653">
        <v>245.54599999999999</v>
      </c>
      <c r="BD653" s="13">
        <v>1701</v>
      </c>
      <c r="BE653" s="14">
        <v>-0.25</v>
      </c>
      <c r="BF653" s="14">
        <v>-0.02</v>
      </c>
    </row>
    <row r="654" spans="1:58" x14ac:dyDescent="0.25">
      <c r="A654" s="4">
        <v>151</v>
      </c>
      <c r="B654">
        <v>230.58</v>
      </c>
      <c r="C654">
        <v>191.88</v>
      </c>
      <c r="D654">
        <v>269.27</v>
      </c>
      <c r="E654">
        <v>-0.315</v>
      </c>
      <c r="G654">
        <v>-1.042</v>
      </c>
      <c r="H654">
        <v>-0.20300000000000001</v>
      </c>
      <c r="U654">
        <f t="shared" si="9"/>
        <v>1415</v>
      </c>
      <c r="V654" s="4">
        <v>353.548</v>
      </c>
      <c r="W654">
        <v>593</v>
      </c>
      <c r="X654">
        <v>0.32100000000000001</v>
      </c>
      <c r="Y654">
        <v>521.23400000000004</v>
      </c>
      <c r="Z654">
        <v>242.054</v>
      </c>
      <c r="BD654" s="13">
        <v>1702</v>
      </c>
      <c r="BE654" s="14">
        <v>-0.34</v>
      </c>
      <c r="BF654" s="14">
        <v>-0.15</v>
      </c>
    </row>
    <row r="655" spans="1:58" x14ac:dyDescent="0.25">
      <c r="A655" s="4">
        <v>152</v>
      </c>
      <c r="B655">
        <v>219.71</v>
      </c>
      <c r="C655">
        <v>181.01</v>
      </c>
      <c r="D655">
        <v>258.39999999999998</v>
      </c>
      <c r="E655">
        <v>-0.93</v>
      </c>
      <c r="G655">
        <v>-1.657</v>
      </c>
      <c r="H655">
        <v>0.46700000000000003</v>
      </c>
      <c r="U655">
        <f t="shared" si="9"/>
        <v>1414</v>
      </c>
      <c r="V655" s="4">
        <v>354.92500000000001</v>
      </c>
      <c r="W655">
        <v>594</v>
      </c>
      <c r="X655">
        <v>0.19700000000000001</v>
      </c>
      <c r="Y655">
        <v>471.53300000000002</v>
      </c>
      <c r="Z655">
        <v>209.327</v>
      </c>
      <c r="BD655" s="13">
        <v>1703</v>
      </c>
      <c r="BE655" s="14">
        <v>-0.57999999999999996</v>
      </c>
      <c r="BF655" s="14">
        <v>-0.9</v>
      </c>
    </row>
    <row r="656" spans="1:58" x14ac:dyDescent="0.25">
      <c r="A656" s="4">
        <v>153</v>
      </c>
      <c r="B656">
        <v>197.22</v>
      </c>
      <c r="C656">
        <v>158.52000000000001</v>
      </c>
      <c r="D656">
        <v>235.92</v>
      </c>
      <c r="E656">
        <v>-0.26</v>
      </c>
      <c r="G656">
        <v>-0.98799999999999999</v>
      </c>
      <c r="H656">
        <v>0.28399999999999997</v>
      </c>
      <c r="U656">
        <f t="shared" si="9"/>
        <v>1413</v>
      </c>
      <c r="V656" s="4">
        <v>355.39499999999998</v>
      </c>
      <c r="W656">
        <v>595</v>
      </c>
      <c r="X656">
        <v>0.20399999999999999</v>
      </c>
      <c r="Y656">
        <v>474.30500000000001</v>
      </c>
      <c r="Z656">
        <v>211.15199999999999</v>
      </c>
      <c r="BD656" s="13">
        <v>1704</v>
      </c>
      <c r="BE656" s="14">
        <v>-0.02</v>
      </c>
      <c r="BF656" s="14">
        <v>-0.05</v>
      </c>
    </row>
    <row r="657" spans="1:58" x14ac:dyDescent="0.25">
      <c r="A657" s="4">
        <v>154</v>
      </c>
      <c r="B657">
        <v>149.41</v>
      </c>
      <c r="C657">
        <v>110.71</v>
      </c>
      <c r="D657">
        <v>188.1</v>
      </c>
      <c r="E657">
        <v>-0.44400000000000001</v>
      </c>
      <c r="G657">
        <v>-1.171</v>
      </c>
      <c r="H657">
        <v>-0.436</v>
      </c>
      <c r="U657">
        <f t="shared" si="9"/>
        <v>1412</v>
      </c>
      <c r="V657" s="4">
        <v>355.86700000000002</v>
      </c>
      <c r="W657">
        <v>596</v>
      </c>
      <c r="X657">
        <v>0.33600000000000002</v>
      </c>
      <c r="Y657">
        <v>527.30100000000004</v>
      </c>
      <c r="Z657">
        <v>246.04900000000001</v>
      </c>
      <c r="BD657" s="13">
        <v>1705</v>
      </c>
      <c r="BE657" s="14">
        <v>-0.95</v>
      </c>
      <c r="BF657" s="14">
        <v>-0.78</v>
      </c>
    </row>
    <row r="658" spans="1:58" x14ac:dyDescent="0.25">
      <c r="A658" s="4">
        <v>155</v>
      </c>
      <c r="B658">
        <v>162.55000000000001</v>
      </c>
      <c r="C658">
        <v>123.85</v>
      </c>
      <c r="D658">
        <v>201.24</v>
      </c>
      <c r="E658">
        <v>-1.163</v>
      </c>
      <c r="G658">
        <v>-1.891</v>
      </c>
      <c r="H658">
        <v>-0.72899999999999998</v>
      </c>
      <c r="U658">
        <f t="shared" si="9"/>
        <v>1411</v>
      </c>
      <c r="V658" s="4">
        <v>357.202</v>
      </c>
      <c r="W658">
        <v>597</v>
      </c>
      <c r="X658">
        <v>0.192</v>
      </c>
      <c r="Y658">
        <v>469.60399999999998</v>
      </c>
      <c r="Z658">
        <v>208.05699999999999</v>
      </c>
      <c r="BD658" s="13">
        <v>1706</v>
      </c>
      <c r="BE658" s="14">
        <v>0.52</v>
      </c>
      <c r="BF658" s="14">
        <v>0.62</v>
      </c>
    </row>
    <row r="659" spans="1:58" x14ac:dyDescent="0.25">
      <c r="A659" s="4">
        <v>156</v>
      </c>
      <c r="B659">
        <v>241.9</v>
      </c>
      <c r="C659">
        <v>203.2</v>
      </c>
      <c r="D659">
        <v>280.60000000000002</v>
      </c>
      <c r="E659">
        <v>-1.456</v>
      </c>
      <c r="G659">
        <v>-2.1840000000000002</v>
      </c>
      <c r="H659">
        <v>-0.13800000000000001</v>
      </c>
      <c r="U659">
        <f t="shared" si="9"/>
        <v>1410</v>
      </c>
      <c r="V659" s="4">
        <v>357.65699999999998</v>
      </c>
      <c r="W659">
        <v>598</v>
      </c>
      <c r="X659">
        <v>0.26300000000000001</v>
      </c>
      <c r="Y659">
        <v>497.89</v>
      </c>
      <c r="Z659">
        <v>226.68299999999999</v>
      </c>
      <c r="BD659" s="13">
        <v>1707</v>
      </c>
      <c r="BE659" s="14">
        <v>0.39</v>
      </c>
      <c r="BF659" s="14">
        <v>0.23</v>
      </c>
    </row>
    <row r="660" spans="1:58" x14ac:dyDescent="0.25">
      <c r="A660" s="4">
        <v>157</v>
      </c>
      <c r="B660">
        <v>216.13</v>
      </c>
      <c r="C660">
        <v>177.43</v>
      </c>
      <c r="D660">
        <v>254.83</v>
      </c>
      <c r="E660">
        <v>-0.86599999999999999</v>
      </c>
      <c r="G660">
        <v>-1.593</v>
      </c>
      <c r="H660">
        <v>-0.16800000000000001</v>
      </c>
      <c r="U660">
        <f t="shared" si="9"/>
        <v>1409</v>
      </c>
      <c r="V660" s="4">
        <v>358.16699999999997</v>
      </c>
      <c r="W660">
        <v>599</v>
      </c>
      <c r="X660">
        <v>0.17599999999999999</v>
      </c>
      <c r="Y660">
        <v>462.85399999999998</v>
      </c>
      <c r="Z660">
        <v>203.61199999999999</v>
      </c>
      <c r="BD660" s="13">
        <v>1708</v>
      </c>
      <c r="BE660" s="14">
        <v>-0.38</v>
      </c>
      <c r="BF660" s="14">
        <v>-0.64</v>
      </c>
    </row>
    <row r="661" spans="1:58" x14ac:dyDescent="0.25">
      <c r="A661" s="4">
        <v>158</v>
      </c>
      <c r="B661">
        <v>165.68</v>
      </c>
      <c r="C661">
        <v>126.98</v>
      </c>
      <c r="D661">
        <v>204.38</v>
      </c>
      <c r="E661">
        <v>-0.89500000000000002</v>
      </c>
      <c r="G661">
        <v>-1.623</v>
      </c>
      <c r="H661">
        <v>-0.44600000000000001</v>
      </c>
      <c r="U661">
        <f t="shared" si="9"/>
        <v>1408</v>
      </c>
      <c r="V661" s="4">
        <v>358.35</v>
      </c>
      <c r="W661">
        <v>600</v>
      </c>
      <c r="X661">
        <v>0.16300000000000001</v>
      </c>
      <c r="Y661">
        <v>457.71100000000001</v>
      </c>
      <c r="Z661">
        <v>200.226</v>
      </c>
      <c r="BD661" s="13">
        <v>1709</v>
      </c>
      <c r="BE661" s="14">
        <v>-1.05</v>
      </c>
      <c r="BF661" s="14">
        <v>-1.39</v>
      </c>
    </row>
    <row r="662" spans="1:58" x14ac:dyDescent="0.25">
      <c r="A662" s="4">
        <v>159</v>
      </c>
      <c r="B662">
        <v>186.76</v>
      </c>
      <c r="C662">
        <v>148.06</v>
      </c>
      <c r="D662">
        <v>225.45</v>
      </c>
      <c r="E662">
        <v>-1.173</v>
      </c>
      <c r="G662">
        <v>-1.901</v>
      </c>
      <c r="H662">
        <v>-0.193</v>
      </c>
      <c r="U662">
        <f t="shared" si="9"/>
        <v>1407</v>
      </c>
      <c r="V662" s="4">
        <v>359.01600000000002</v>
      </c>
      <c r="W662">
        <v>601</v>
      </c>
      <c r="X662">
        <v>0.14599999999999999</v>
      </c>
      <c r="Y662">
        <v>451.08199999999999</v>
      </c>
      <c r="Z662">
        <v>195.86</v>
      </c>
      <c r="BD662" s="13">
        <v>1710</v>
      </c>
      <c r="BE662" s="14">
        <v>-0.54</v>
      </c>
      <c r="BF662" s="14">
        <v>-0.84</v>
      </c>
    </row>
    <row r="663" spans="1:58" x14ac:dyDescent="0.25">
      <c r="A663" s="4">
        <v>160</v>
      </c>
      <c r="B663">
        <v>173.32</v>
      </c>
      <c r="C663">
        <v>134.62</v>
      </c>
      <c r="D663">
        <v>212.02</v>
      </c>
      <c r="E663">
        <v>-0.92</v>
      </c>
      <c r="G663">
        <v>-1.6479999999999999</v>
      </c>
      <c r="H663">
        <v>-4.3999999999999997E-2</v>
      </c>
      <c r="U663">
        <f t="shared" si="9"/>
        <v>1406</v>
      </c>
      <c r="V663" s="4">
        <v>359.29899999999998</v>
      </c>
      <c r="W663">
        <v>602</v>
      </c>
      <c r="X663">
        <v>0.28299999999999997</v>
      </c>
      <c r="Y663">
        <v>506.00599999999997</v>
      </c>
      <c r="Z663">
        <v>232.02699999999999</v>
      </c>
      <c r="BD663" s="13">
        <v>1711</v>
      </c>
      <c r="BE663" s="14">
        <v>-0.96</v>
      </c>
      <c r="BF663" s="14">
        <v>-1.4</v>
      </c>
    </row>
    <row r="664" spans="1:58" x14ac:dyDescent="0.25">
      <c r="A664" s="4">
        <v>161</v>
      </c>
      <c r="B664">
        <v>149.84</v>
      </c>
      <c r="C664">
        <v>111.15</v>
      </c>
      <c r="D664">
        <v>188.54</v>
      </c>
      <c r="E664">
        <v>-0.77100000000000002</v>
      </c>
      <c r="G664">
        <v>-1.4990000000000001</v>
      </c>
      <c r="H664">
        <v>-0.92700000000000005</v>
      </c>
      <c r="U664">
        <f t="shared" si="9"/>
        <v>1405</v>
      </c>
      <c r="V664" s="4">
        <v>359.6</v>
      </c>
      <c r="W664">
        <v>603</v>
      </c>
      <c r="X664">
        <v>0.30099999999999999</v>
      </c>
      <c r="Y664">
        <v>513.11800000000005</v>
      </c>
      <c r="Z664">
        <v>236.71</v>
      </c>
      <c r="BD664" s="13">
        <v>1712</v>
      </c>
      <c r="BE664" s="14">
        <v>-0.26</v>
      </c>
      <c r="BF664" s="14">
        <v>-0.36</v>
      </c>
    </row>
    <row r="665" spans="1:58" x14ac:dyDescent="0.25">
      <c r="A665" s="4">
        <v>162</v>
      </c>
      <c r="B665">
        <v>146.80000000000001</v>
      </c>
      <c r="C665">
        <v>108.1</v>
      </c>
      <c r="D665">
        <v>185.49</v>
      </c>
      <c r="E665">
        <v>-1.655</v>
      </c>
      <c r="G665">
        <v>-2.3820000000000001</v>
      </c>
      <c r="H665">
        <v>7.0000000000000007E-2</v>
      </c>
      <c r="U665">
        <f t="shared" si="9"/>
        <v>1404</v>
      </c>
      <c r="V665" s="4">
        <v>359.798</v>
      </c>
      <c r="W665">
        <v>604</v>
      </c>
      <c r="X665">
        <v>0.19800000000000001</v>
      </c>
      <c r="Y665">
        <v>471.97500000000002</v>
      </c>
      <c r="Z665">
        <v>209.61799999999999</v>
      </c>
      <c r="BD665" s="13">
        <v>1713</v>
      </c>
      <c r="BE665" s="14">
        <v>-1.3</v>
      </c>
      <c r="BF665" s="14">
        <v>-1.41</v>
      </c>
    </row>
    <row r="666" spans="1:58" x14ac:dyDescent="0.25">
      <c r="A666" s="4">
        <v>163</v>
      </c>
      <c r="B666">
        <v>185.29</v>
      </c>
      <c r="C666">
        <v>146.6</v>
      </c>
      <c r="D666">
        <v>223.99</v>
      </c>
      <c r="E666">
        <v>-0.65700000000000003</v>
      </c>
      <c r="G666">
        <v>-1.385</v>
      </c>
      <c r="H666">
        <v>-0.153</v>
      </c>
      <c r="U666">
        <f t="shared" si="9"/>
        <v>1403</v>
      </c>
      <c r="V666" s="4">
        <v>360.245</v>
      </c>
      <c r="W666">
        <v>605</v>
      </c>
      <c r="X666">
        <v>0.26200000000000001</v>
      </c>
      <c r="Y666">
        <v>497.60899999999998</v>
      </c>
      <c r="Z666">
        <v>226.49700000000001</v>
      </c>
      <c r="BD666" s="13">
        <v>1714</v>
      </c>
      <c r="BE666" s="14">
        <v>-0.28999999999999998</v>
      </c>
      <c r="BF666" s="14">
        <v>-0.4</v>
      </c>
    </row>
    <row r="667" spans="1:58" x14ac:dyDescent="0.25">
      <c r="A667" s="4">
        <v>164</v>
      </c>
      <c r="B667">
        <v>174.9</v>
      </c>
      <c r="C667">
        <v>136.19999999999999</v>
      </c>
      <c r="D667">
        <v>213.6</v>
      </c>
      <c r="E667">
        <v>-0.88</v>
      </c>
      <c r="G667">
        <v>-1.6080000000000001</v>
      </c>
      <c r="H667">
        <v>-0.317</v>
      </c>
      <c r="U667">
        <f t="shared" si="9"/>
        <v>1402</v>
      </c>
      <c r="V667" s="4">
        <v>360.78300000000002</v>
      </c>
      <c r="W667">
        <v>606</v>
      </c>
      <c r="X667">
        <v>0.27600000000000002</v>
      </c>
      <c r="Y667">
        <v>503.31400000000002</v>
      </c>
      <c r="Z667">
        <v>230.25399999999999</v>
      </c>
      <c r="BD667" s="13">
        <v>1715</v>
      </c>
      <c r="BE667" s="14">
        <v>-0.38</v>
      </c>
      <c r="BF667" s="14">
        <v>-0.37</v>
      </c>
    </row>
    <row r="668" spans="1:58" x14ac:dyDescent="0.25">
      <c r="A668" s="4">
        <v>165</v>
      </c>
      <c r="B668">
        <v>178.92</v>
      </c>
      <c r="C668">
        <v>140.22</v>
      </c>
      <c r="D668">
        <v>217.62</v>
      </c>
      <c r="E668">
        <v>-1.044</v>
      </c>
      <c r="G668">
        <v>-1.772</v>
      </c>
      <c r="H668">
        <v>-0.43099999999999999</v>
      </c>
      <c r="U668">
        <f t="shared" si="9"/>
        <v>1401</v>
      </c>
      <c r="V668" s="4">
        <v>361.04599999999999</v>
      </c>
      <c r="W668">
        <v>607</v>
      </c>
      <c r="X668">
        <v>0.26300000000000001</v>
      </c>
      <c r="Y668">
        <v>498.13099999999997</v>
      </c>
      <c r="Z668">
        <v>226.84100000000001</v>
      </c>
      <c r="BD668" s="13">
        <v>1716</v>
      </c>
      <c r="BE668" s="14">
        <v>-1.45</v>
      </c>
      <c r="BF668" s="14">
        <v>-1.54</v>
      </c>
    </row>
    <row r="669" spans="1:58" x14ac:dyDescent="0.25">
      <c r="A669" s="4">
        <v>166</v>
      </c>
      <c r="B669">
        <v>201.41</v>
      </c>
      <c r="C669">
        <v>162.71</v>
      </c>
      <c r="D669">
        <v>240.1</v>
      </c>
      <c r="E669">
        <v>-1.1579999999999999</v>
      </c>
      <c r="G669">
        <v>-1.8859999999999999</v>
      </c>
      <c r="H669">
        <v>-6.4000000000000001E-2</v>
      </c>
      <c r="U669">
        <f t="shared" si="9"/>
        <v>1400</v>
      </c>
      <c r="V669" s="4">
        <v>361.34100000000001</v>
      </c>
      <c r="W669">
        <v>608</v>
      </c>
      <c r="X669">
        <v>0.245</v>
      </c>
      <c r="Y669">
        <v>490.69799999999998</v>
      </c>
      <c r="Z669">
        <v>221.947</v>
      </c>
      <c r="BD669" s="13">
        <v>1717</v>
      </c>
      <c r="BE669" s="14">
        <v>-1.08</v>
      </c>
      <c r="BF669" s="14">
        <v>-1.01</v>
      </c>
    </row>
    <row r="670" spans="1:58" x14ac:dyDescent="0.25">
      <c r="A670" s="4">
        <v>167</v>
      </c>
      <c r="B670">
        <v>222.13</v>
      </c>
      <c r="C670">
        <v>183.44</v>
      </c>
      <c r="D670">
        <v>260.83</v>
      </c>
      <c r="E670">
        <v>-0.79100000000000004</v>
      </c>
      <c r="G670">
        <v>-1.5189999999999999</v>
      </c>
      <c r="H670">
        <v>-4.9000000000000002E-2</v>
      </c>
      <c r="U670">
        <f t="shared" si="9"/>
        <v>1399</v>
      </c>
      <c r="V670" s="4">
        <v>363.11900000000003</v>
      </c>
      <c r="W670">
        <v>609</v>
      </c>
      <c r="X670">
        <v>0.251</v>
      </c>
      <c r="Y670">
        <v>492.988</v>
      </c>
      <c r="Z670">
        <v>223.45500000000001</v>
      </c>
      <c r="BD670" s="13">
        <v>1718</v>
      </c>
      <c r="BE670" s="14">
        <v>-0.32</v>
      </c>
      <c r="BF670" s="14">
        <v>-0.15</v>
      </c>
    </row>
    <row r="671" spans="1:58" x14ac:dyDescent="0.25">
      <c r="A671" s="4">
        <v>168</v>
      </c>
      <c r="B671">
        <v>238.95</v>
      </c>
      <c r="C671">
        <v>200.25</v>
      </c>
      <c r="D671">
        <v>277.64999999999998</v>
      </c>
      <c r="E671">
        <v>-0.77600000000000002</v>
      </c>
      <c r="G671">
        <v>-1.504</v>
      </c>
      <c r="H671">
        <v>-0.64900000000000002</v>
      </c>
      <c r="U671">
        <f t="shared" si="9"/>
        <v>1398</v>
      </c>
      <c r="V671" s="4">
        <v>363.97300000000001</v>
      </c>
      <c r="W671">
        <v>610</v>
      </c>
      <c r="X671">
        <v>0.26200000000000001</v>
      </c>
      <c r="Y671">
        <v>497.44799999999998</v>
      </c>
      <c r="Z671">
        <v>226.392</v>
      </c>
      <c r="BD671" s="13">
        <v>1719</v>
      </c>
      <c r="BE671" s="14">
        <v>0.12</v>
      </c>
      <c r="BF671" s="14">
        <v>0.46</v>
      </c>
    </row>
    <row r="672" spans="1:58" x14ac:dyDescent="0.25">
      <c r="A672" s="4">
        <v>169</v>
      </c>
      <c r="B672">
        <v>239.75</v>
      </c>
      <c r="C672">
        <v>201.06</v>
      </c>
      <c r="D672">
        <v>278.45</v>
      </c>
      <c r="E672">
        <v>-1.377</v>
      </c>
      <c r="G672">
        <v>-2.1040000000000001</v>
      </c>
      <c r="H672">
        <v>-0.32700000000000001</v>
      </c>
      <c r="U672">
        <f t="shared" si="9"/>
        <v>1397</v>
      </c>
      <c r="V672" s="4">
        <v>364.774</v>
      </c>
      <c r="W672">
        <v>611</v>
      </c>
      <c r="X672">
        <v>0.22900000000000001</v>
      </c>
      <c r="Y672">
        <v>484.39</v>
      </c>
      <c r="Z672">
        <v>217.79300000000001</v>
      </c>
      <c r="BD672" s="13">
        <v>1720</v>
      </c>
      <c r="BE672" s="14">
        <v>0.57999999999999996</v>
      </c>
      <c r="BF672" s="14">
        <v>0.64</v>
      </c>
    </row>
    <row r="673" spans="1:58" x14ac:dyDescent="0.25">
      <c r="A673" s="4">
        <v>170</v>
      </c>
      <c r="B673">
        <v>170.94</v>
      </c>
      <c r="C673">
        <v>132.24</v>
      </c>
      <c r="D673">
        <v>209.63</v>
      </c>
      <c r="E673">
        <v>-1.054</v>
      </c>
      <c r="G673">
        <v>-1.782</v>
      </c>
      <c r="H673">
        <v>-0.39100000000000001</v>
      </c>
      <c r="U673">
        <f t="shared" si="9"/>
        <v>1396</v>
      </c>
      <c r="V673" s="4">
        <v>365.11200000000002</v>
      </c>
      <c r="W673">
        <v>612</v>
      </c>
      <c r="X673">
        <v>0.214</v>
      </c>
      <c r="Y673">
        <v>478.24299999999999</v>
      </c>
      <c r="Z673">
        <v>213.745</v>
      </c>
      <c r="BD673" s="13">
        <v>1721</v>
      </c>
      <c r="BE673" s="14">
        <v>-1.0900000000000001</v>
      </c>
      <c r="BF673" s="14">
        <v>-1.23</v>
      </c>
    </row>
    <row r="674" spans="1:58" x14ac:dyDescent="0.25">
      <c r="A674" s="4">
        <v>171</v>
      </c>
      <c r="B674">
        <v>230.13</v>
      </c>
      <c r="C674">
        <v>191.43</v>
      </c>
      <c r="D674">
        <v>268.82</v>
      </c>
      <c r="E674">
        <v>-1.119</v>
      </c>
      <c r="G674">
        <v>-1.8460000000000001</v>
      </c>
      <c r="H674">
        <v>-0.73399999999999999</v>
      </c>
      <c r="U674">
        <f t="shared" si="9"/>
        <v>1395</v>
      </c>
      <c r="V674" s="4">
        <v>365.90300000000002</v>
      </c>
      <c r="W674">
        <v>613</v>
      </c>
      <c r="X674">
        <v>0.21</v>
      </c>
      <c r="Y674">
        <v>476.75599999999997</v>
      </c>
      <c r="Z674">
        <v>212.76599999999999</v>
      </c>
      <c r="BD674" s="13">
        <v>1722</v>
      </c>
      <c r="BE674" s="14">
        <v>-0.37</v>
      </c>
      <c r="BF674" s="14">
        <v>-0.34</v>
      </c>
    </row>
    <row r="675" spans="1:58" x14ac:dyDescent="0.25">
      <c r="A675" s="4">
        <v>172</v>
      </c>
      <c r="B675">
        <v>249.72</v>
      </c>
      <c r="C675">
        <v>211.02</v>
      </c>
      <c r="D675">
        <v>288.42</v>
      </c>
      <c r="E675">
        <v>-1.4610000000000001</v>
      </c>
      <c r="G675">
        <v>-2.1880000000000002</v>
      </c>
      <c r="H675">
        <v>-0.48099999999999998</v>
      </c>
      <c r="U675">
        <f t="shared" si="9"/>
        <v>1394</v>
      </c>
      <c r="V675" s="4">
        <v>366.38200000000001</v>
      </c>
      <c r="W675">
        <v>614</v>
      </c>
      <c r="X675">
        <v>0.32800000000000001</v>
      </c>
      <c r="Y675">
        <v>524.12699999999995</v>
      </c>
      <c r="Z675">
        <v>243.959</v>
      </c>
      <c r="BD675" s="13">
        <v>1723</v>
      </c>
      <c r="BE675" s="14">
        <v>-1.75</v>
      </c>
      <c r="BF675" s="14">
        <v>-1.73</v>
      </c>
    </row>
    <row r="676" spans="1:58" x14ac:dyDescent="0.25">
      <c r="A676" s="4">
        <v>173</v>
      </c>
      <c r="B676">
        <v>112.55</v>
      </c>
      <c r="C676">
        <v>73.86</v>
      </c>
      <c r="D676">
        <v>151.25</v>
      </c>
      <c r="E676">
        <v>-1.208</v>
      </c>
      <c r="G676">
        <v>-1.9350000000000001</v>
      </c>
      <c r="H676">
        <v>-0.67400000000000004</v>
      </c>
      <c r="U676">
        <f t="shared" si="9"/>
        <v>1393</v>
      </c>
      <c r="V676" s="4">
        <v>366.98399999999998</v>
      </c>
      <c r="W676">
        <v>615</v>
      </c>
      <c r="X676">
        <v>0.27400000000000002</v>
      </c>
      <c r="Y676">
        <v>502.59100000000001</v>
      </c>
      <c r="Z676">
        <v>229.77799999999999</v>
      </c>
      <c r="BD676" s="13">
        <v>1724</v>
      </c>
      <c r="BE676" s="14">
        <v>-0.02</v>
      </c>
      <c r="BF676" s="14">
        <v>0.28000000000000003</v>
      </c>
    </row>
    <row r="677" spans="1:58" x14ac:dyDescent="0.25">
      <c r="A677" s="4">
        <v>174</v>
      </c>
      <c r="B677">
        <v>198.07</v>
      </c>
      <c r="C677">
        <v>159.37</v>
      </c>
      <c r="D677">
        <v>236.77</v>
      </c>
      <c r="E677">
        <v>-1.4019999999999999</v>
      </c>
      <c r="G677">
        <v>-2.129</v>
      </c>
      <c r="H677">
        <v>-0.26700000000000002</v>
      </c>
      <c r="U677">
        <f t="shared" si="9"/>
        <v>1392</v>
      </c>
      <c r="V677" s="4">
        <v>367.19499999999999</v>
      </c>
      <c r="W677">
        <v>616</v>
      </c>
      <c r="X677">
        <v>0.21099999999999999</v>
      </c>
      <c r="Y677">
        <v>476.95699999999999</v>
      </c>
      <c r="Z677">
        <v>212.898</v>
      </c>
      <c r="BD677" s="13">
        <v>1725</v>
      </c>
      <c r="BE677" s="14">
        <v>-1.59</v>
      </c>
      <c r="BF677" s="14">
        <v>-1.85</v>
      </c>
    </row>
    <row r="678" spans="1:58" x14ac:dyDescent="0.25">
      <c r="A678" s="4">
        <v>175</v>
      </c>
      <c r="B678">
        <v>197.28</v>
      </c>
      <c r="C678">
        <v>158.58000000000001</v>
      </c>
      <c r="D678">
        <v>235.98</v>
      </c>
      <c r="E678">
        <v>-0.995</v>
      </c>
      <c r="G678">
        <v>-1.722</v>
      </c>
      <c r="H678">
        <v>-0.30199999999999999</v>
      </c>
      <c r="U678">
        <f t="shared" si="9"/>
        <v>1391</v>
      </c>
      <c r="V678" s="4">
        <v>367.56599999999997</v>
      </c>
      <c r="W678">
        <v>617</v>
      </c>
      <c r="X678">
        <v>0.20499999999999999</v>
      </c>
      <c r="Y678">
        <v>474.62700000000001</v>
      </c>
      <c r="Z678">
        <v>211.364</v>
      </c>
      <c r="BD678" s="13">
        <v>1726</v>
      </c>
      <c r="BE678" s="14">
        <v>-0.03</v>
      </c>
      <c r="BF678" s="14">
        <v>-0.01</v>
      </c>
    </row>
    <row r="679" spans="1:58" x14ac:dyDescent="0.25">
      <c r="A679" s="4">
        <v>176</v>
      </c>
      <c r="B679">
        <v>251.36</v>
      </c>
      <c r="C679">
        <v>212.66</v>
      </c>
      <c r="D679">
        <v>290.05</v>
      </c>
      <c r="E679">
        <v>-1.0289999999999999</v>
      </c>
      <c r="G679">
        <v>-1.7569999999999999</v>
      </c>
      <c r="H679">
        <v>-0.69899999999999995</v>
      </c>
      <c r="U679">
        <f t="shared" si="9"/>
        <v>1390</v>
      </c>
      <c r="V679" s="4">
        <v>368.95600000000002</v>
      </c>
      <c r="W679">
        <v>618</v>
      </c>
      <c r="X679">
        <v>0.23200000000000001</v>
      </c>
      <c r="Y679">
        <v>485.39499999999998</v>
      </c>
      <c r="Z679">
        <v>218.45400000000001</v>
      </c>
      <c r="BD679" s="13">
        <v>1727</v>
      </c>
      <c r="BE679" s="14">
        <v>0.39</v>
      </c>
      <c r="BF679" s="14">
        <v>0.5</v>
      </c>
    </row>
    <row r="680" spans="1:58" x14ac:dyDescent="0.25">
      <c r="A680" s="4">
        <v>177</v>
      </c>
      <c r="B680">
        <v>184.64</v>
      </c>
      <c r="C680">
        <v>145.94</v>
      </c>
      <c r="D680">
        <v>223.33</v>
      </c>
      <c r="E680">
        <v>-1.4259999999999999</v>
      </c>
      <c r="G680">
        <v>-2.1539999999999999</v>
      </c>
      <c r="H680">
        <v>-0.69399999999999995</v>
      </c>
      <c r="U680">
        <f t="shared" si="9"/>
        <v>1389</v>
      </c>
      <c r="V680" s="4">
        <v>369.53300000000002</v>
      </c>
      <c r="W680">
        <v>619</v>
      </c>
      <c r="X680">
        <v>0.57699999999999996</v>
      </c>
      <c r="Y680">
        <v>624.25300000000004</v>
      </c>
      <c r="Z680">
        <v>309.89</v>
      </c>
      <c r="BD680" s="13">
        <v>1728</v>
      </c>
      <c r="BE680" s="14">
        <v>0.32</v>
      </c>
      <c r="BF680" s="14">
        <v>0.28999999999999998</v>
      </c>
    </row>
    <row r="681" spans="1:58" x14ac:dyDescent="0.25">
      <c r="A681" s="4">
        <v>178</v>
      </c>
      <c r="B681">
        <v>201.99</v>
      </c>
      <c r="C681">
        <v>163.29</v>
      </c>
      <c r="D681">
        <v>240.68</v>
      </c>
      <c r="E681">
        <v>-1.421</v>
      </c>
      <c r="G681">
        <v>-2.149</v>
      </c>
      <c r="H681">
        <v>-1.151</v>
      </c>
      <c r="U681">
        <f t="shared" si="9"/>
        <v>1388</v>
      </c>
      <c r="V681" s="4">
        <v>370.38900000000001</v>
      </c>
      <c r="W681">
        <v>620</v>
      </c>
      <c r="X681">
        <v>0.32200000000000001</v>
      </c>
      <c r="Y681">
        <v>521.79700000000003</v>
      </c>
      <c r="Z681">
        <v>242.42400000000001</v>
      </c>
      <c r="BD681" s="13">
        <v>1729</v>
      </c>
      <c r="BE681" s="14">
        <v>0.49</v>
      </c>
      <c r="BF681" s="14">
        <v>0.44</v>
      </c>
    </row>
    <row r="682" spans="1:58" x14ac:dyDescent="0.25">
      <c r="A682" s="4">
        <v>179</v>
      </c>
      <c r="B682">
        <v>220.54</v>
      </c>
      <c r="C682">
        <v>181.85</v>
      </c>
      <c r="D682">
        <v>259.24</v>
      </c>
      <c r="E682">
        <v>-1.8779999999999999</v>
      </c>
      <c r="G682">
        <v>-2.605</v>
      </c>
      <c r="H682">
        <v>-0.47099999999999997</v>
      </c>
      <c r="U682">
        <f t="shared" si="9"/>
        <v>1387</v>
      </c>
      <c r="V682" s="4">
        <v>371.524</v>
      </c>
      <c r="W682">
        <v>621</v>
      </c>
      <c r="X682">
        <v>0.45500000000000002</v>
      </c>
      <c r="Y682">
        <v>575.154</v>
      </c>
      <c r="Z682">
        <v>277.55900000000003</v>
      </c>
      <c r="BD682" s="13">
        <v>1730</v>
      </c>
      <c r="BE682" s="14">
        <v>-0.66</v>
      </c>
      <c r="BF682" s="14">
        <v>-0.81</v>
      </c>
    </row>
    <row r="683" spans="1:58" x14ac:dyDescent="0.25">
      <c r="A683" s="4">
        <v>180</v>
      </c>
      <c r="B683">
        <v>216.98</v>
      </c>
      <c r="C683">
        <v>178.29</v>
      </c>
      <c r="D683">
        <v>255.68</v>
      </c>
      <c r="E683">
        <v>-1.198</v>
      </c>
      <c r="G683">
        <v>-1.925</v>
      </c>
      <c r="H683">
        <v>0.71</v>
      </c>
      <c r="U683">
        <f t="shared" si="9"/>
        <v>1386</v>
      </c>
      <c r="V683" s="4">
        <v>371.86500000000001</v>
      </c>
      <c r="W683">
        <v>622</v>
      </c>
      <c r="X683">
        <v>0.34100000000000003</v>
      </c>
      <c r="Y683">
        <v>529.19000000000005</v>
      </c>
      <c r="Z683">
        <v>247.29300000000001</v>
      </c>
      <c r="BD683" s="13">
        <v>1731</v>
      </c>
      <c r="BE683" s="14">
        <v>-0.02</v>
      </c>
      <c r="BF683" s="14">
        <v>0</v>
      </c>
    </row>
    <row r="684" spans="1:58" x14ac:dyDescent="0.25">
      <c r="A684" s="4">
        <v>181</v>
      </c>
      <c r="B684">
        <v>173.59</v>
      </c>
      <c r="C684">
        <v>134.88999999999999</v>
      </c>
      <c r="D684">
        <v>212.29</v>
      </c>
      <c r="E684">
        <v>-1.7000000000000001E-2</v>
      </c>
      <c r="G684">
        <v>-0.74399999999999999</v>
      </c>
      <c r="H684">
        <v>0.98799999999999999</v>
      </c>
      <c r="U684">
        <f t="shared" si="9"/>
        <v>1385</v>
      </c>
      <c r="V684" s="4">
        <v>372.14800000000002</v>
      </c>
      <c r="W684">
        <v>623</v>
      </c>
      <c r="X684">
        <v>0.28299999999999997</v>
      </c>
      <c r="Y684">
        <v>506.20699999999999</v>
      </c>
      <c r="Z684">
        <v>232.15899999999999</v>
      </c>
      <c r="BD684" s="13">
        <v>1732</v>
      </c>
      <c r="BE684" s="14">
        <v>-0.42</v>
      </c>
      <c r="BF684" s="14">
        <v>-0.61</v>
      </c>
    </row>
    <row r="685" spans="1:58" x14ac:dyDescent="0.25">
      <c r="A685" s="4">
        <v>182</v>
      </c>
      <c r="B685">
        <v>167.13</v>
      </c>
      <c r="C685">
        <v>128.44</v>
      </c>
      <c r="D685">
        <v>205.83</v>
      </c>
      <c r="E685">
        <v>0.26100000000000001</v>
      </c>
      <c r="G685">
        <v>-0.46600000000000003</v>
      </c>
      <c r="H685">
        <v>0.82899999999999996</v>
      </c>
      <c r="U685">
        <f t="shared" si="9"/>
        <v>1384</v>
      </c>
      <c r="V685" s="4">
        <v>372.53699999999998</v>
      </c>
      <c r="W685">
        <v>624</v>
      </c>
      <c r="X685">
        <v>0.25800000000000001</v>
      </c>
      <c r="Y685">
        <v>496.04199999999997</v>
      </c>
      <c r="Z685">
        <v>225.46600000000001</v>
      </c>
      <c r="BD685" s="13">
        <v>1733</v>
      </c>
      <c r="BE685" s="14">
        <v>7.0000000000000007E-2</v>
      </c>
      <c r="BF685" s="14">
        <v>0.16</v>
      </c>
    </row>
    <row r="686" spans="1:58" x14ac:dyDescent="0.25">
      <c r="A686" s="4">
        <v>183</v>
      </c>
      <c r="B686">
        <v>222.91</v>
      </c>
      <c r="C686">
        <v>184.22</v>
      </c>
      <c r="D686">
        <v>261.61</v>
      </c>
      <c r="E686">
        <v>0.10199999999999999</v>
      </c>
      <c r="G686">
        <v>-0.625</v>
      </c>
      <c r="H686">
        <v>0.442</v>
      </c>
      <c r="U686">
        <f t="shared" si="9"/>
        <v>1383</v>
      </c>
      <c r="V686" s="4">
        <v>373.322</v>
      </c>
      <c r="W686">
        <v>625</v>
      </c>
      <c r="X686">
        <v>0.23499999999999999</v>
      </c>
      <c r="Y686">
        <v>486.56</v>
      </c>
      <c r="Z686">
        <v>219.22200000000001</v>
      </c>
      <c r="BD686" s="13">
        <v>1734</v>
      </c>
      <c r="BE686" s="14">
        <v>-0.47</v>
      </c>
      <c r="BF686" s="14">
        <v>-0.4</v>
      </c>
    </row>
    <row r="687" spans="1:58" x14ac:dyDescent="0.25">
      <c r="A687" s="4">
        <v>184</v>
      </c>
      <c r="B687">
        <v>253.57</v>
      </c>
      <c r="C687">
        <v>214.87</v>
      </c>
      <c r="D687">
        <v>292.27</v>
      </c>
      <c r="E687">
        <v>-0.28499999999999998</v>
      </c>
      <c r="G687">
        <v>-1.012</v>
      </c>
      <c r="H687">
        <v>0.69</v>
      </c>
      <c r="U687">
        <f t="shared" si="9"/>
        <v>1382</v>
      </c>
      <c r="V687" s="4">
        <v>373.839</v>
      </c>
      <c r="W687">
        <v>626</v>
      </c>
      <c r="X687">
        <v>0.28299999999999997</v>
      </c>
      <c r="Y687">
        <v>505.846</v>
      </c>
      <c r="Z687">
        <v>231.92099999999999</v>
      </c>
      <c r="BD687" s="13">
        <v>1735</v>
      </c>
      <c r="BE687" s="14">
        <v>-0.81</v>
      </c>
      <c r="BF687" s="14">
        <v>-0.74</v>
      </c>
    </row>
    <row r="688" spans="1:58" x14ac:dyDescent="0.25">
      <c r="A688" s="4">
        <v>185</v>
      </c>
      <c r="B688">
        <v>255.45</v>
      </c>
      <c r="C688">
        <v>216.75</v>
      </c>
      <c r="D688">
        <v>294.14999999999998</v>
      </c>
      <c r="E688">
        <v>-3.6999999999999998E-2</v>
      </c>
      <c r="G688">
        <v>-0.76400000000000001</v>
      </c>
      <c r="H688">
        <v>1.6E-2</v>
      </c>
      <c r="U688">
        <f t="shared" si="9"/>
        <v>1381</v>
      </c>
      <c r="V688" s="4">
        <v>374.08300000000003</v>
      </c>
      <c r="W688">
        <v>627</v>
      </c>
      <c r="X688">
        <v>0.24399999999999999</v>
      </c>
      <c r="Y688">
        <v>490.33699999999999</v>
      </c>
      <c r="Z688">
        <v>221.709</v>
      </c>
      <c r="BD688" s="13">
        <v>1736</v>
      </c>
      <c r="BE688" s="14">
        <v>-0.76</v>
      </c>
      <c r="BF688" s="14">
        <v>-0.57999999999999996</v>
      </c>
    </row>
    <row r="689" spans="1:58" x14ac:dyDescent="0.25">
      <c r="A689" s="4">
        <v>186</v>
      </c>
      <c r="B689">
        <v>220.48</v>
      </c>
      <c r="C689">
        <v>181.78</v>
      </c>
      <c r="D689">
        <v>259.17</v>
      </c>
      <c r="E689">
        <v>-0.71199999999999997</v>
      </c>
      <c r="G689">
        <v>-1.4390000000000001</v>
      </c>
      <c r="H689">
        <v>-0.17299999999999999</v>
      </c>
      <c r="U689">
        <f t="shared" si="9"/>
        <v>1380</v>
      </c>
      <c r="V689" s="4">
        <v>374.31900000000002</v>
      </c>
      <c r="W689">
        <v>628</v>
      </c>
      <c r="X689">
        <v>0.23599999999999999</v>
      </c>
      <c r="Y689">
        <v>487.08199999999999</v>
      </c>
      <c r="Z689">
        <v>219.566</v>
      </c>
      <c r="BD689" s="13">
        <v>1737</v>
      </c>
      <c r="BE689" s="14">
        <v>-0.46</v>
      </c>
      <c r="BF689" s="14">
        <v>-0.5</v>
      </c>
    </row>
    <row r="690" spans="1:58" x14ac:dyDescent="0.25">
      <c r="A690" s="4">
        <v>187</v>
      </c>
      <c r="B690">
        <v>209.11</v>
      </c>
      <c r="C690">
        <v>170.41</v>
      </c>
      <c r="D690">
        <v>247.81</v>
      </c>
      <c r="E690">
        <v>-0.9</v>
      </c>
      <c r="G690">
        <v>-1.6279999999999999</v>
      </c>
      <c r="H690">
        <v>0.24399999999999999</v>
      </c>
      <c r="U690">
        <f t="shared" si="9"/>
        <v>1379</v>
      </c>
      <c r="V690" s="4">
        <v>374.68799999999999</v>
      </c>
      <c r="W690">
        <v>629</v>
      </c>
      <c r="X690">
        <v>0.36899999999999999</v>
      </c>
      <c r="Y690">
        <v>540.55999999999995</v>
      </c>
      <c r="Z690">
        <v>254.78</v>
      </c>
      <c r="BD690" s="13">
        <v>1738</v>
      </c>
      <c r="BE690" s="14">
        <v>-0.08</v>
      </c>
      <c r="BF690" s="14">
        <v>-0.26</v>
      </c>
    </row>
    <row r="691" spans="1:58" x14ac:dyDescent="0.25">
      <c r="A691" s="4">
        <v>188</v>
      </c>
      <c r="B691">
        <v>206.18</v>
      </c>
      <c r="C691">
        <v>167.49</v>
      </c>
      <c r="D691">
        <v>244.88</v>
      </c>
      <c r="E691">
        <v>-0.48299999999999998</v>
      </c>
      <c r="G691">
        <v>-1.2110000000000001</v>
      </c>
      <c r="H691">
        <v>0.95399999999999996</v>
      </c>
      <c r="U691">
        <f t="shared" si="9"/>
        <v>1378</v>
      </c>
      <c r="V691" s="4">
        <v>374.976</v>
      </c>
      <c r="W691">
        <v>630</v>
      </c>
      <c r="X691">
        <v>0.28799999999999998</v>
      </c>
      <c r="Y691">
        <v>508.21600000000001</v>
      </c>
      <c r="Z691">
        <v>233.482</v>
      </c>
      <c r="BD691" s="13">
        <v>1739</v>
      </c>
      <c r="BE691" s="14">
        <v>0.47</v>
      </c>
      <c r="BF691" s="14">
        <v>0.34</v>
      </c>
    </row>
    <row r="692" spans="1:58" x14ac:dyDescent="0.25">
      <c r="A692" s="4">
        <v>189</v>
      </c>
      <c r="B692">
        <v>227.64</v>
      </c>
      <c r="C692">
        <v>188.95</v>
      </c>
      <c r="D692">
        <v>266.33999999999997</v>
      </c>
      <c r="E692">
        <v>0.22600000000000001</v>
      </c>
      <c r="G692">
        <v>-0.501</v>
      </c>
      <c r="H692">
        <v>0.88900000000000001</v>
      </c>
      <c r="U692">
        <f t="shared" si="9"/>
        <v>1377</v>
      </c>
      <c r="V692" s="4">
        <v>375.49900000000002</v>
      </c>
      <c r="W692">
        <v>631</v>
      </c>
      <c r="X692">
        <v>0.35799999999999998</v>
      </c>
      <c r="Y692">
        <v>536.221</v>
      </c>
      <c r="Z692">
        <v>251.923</v>
      </c>
      <c r="BD692" s="13">
        <v>1740</v>
      </c>
      <c r="BE692" s="14">
        <v>-0.99</v>
      </c>
      <c r="BF692" s="14">
        <v>-1.25</v>
      </c>
    </row>
    <row r="693" spans="1:58" x14ac:dyDescent="0.25">
      <c r="A693" s="4">
        <v>190</v>
      </c>
      <c r="B693">
        <v>223.8</v>
      </c>
      <c r="C693">
        <v>185.11</v>
      </c>
      <c r="D693">
        <v>262.5</v>
      </c>
      <c r="E693">
        <v>0.16200000000000001</v>
      </c>
      <c r="G693">
        <v>-0.56599999999999995</v>
      </c>
      <c r="H693">
        <v>1.2410000000000001</v>
      </c>
      <c r="U693">
        <f t="shared" si="9"/>
        <v>1376</v>
      </c>
      <c r="V693" s="4">
        <v>376.82</v>
      </c>
      <c r="W693">
        <v>632</v>
      </c>
      <c r="X693">
        <v>0.46800000000000003</v>
      </c>
      <c r="Y693">
        <v>580.29700000000003</v>
      </c>
      <c r="Z693">
        <v>280.94600000000003</v>
      </c>
      <c r="BD693" s="13">
        <v>1741</v>
      </c>
      <c r="BE693" s="14">
        <v>-1.7</v>
      </c>
      <c r="BF693" s="14">
        <v>-1.75</v>
      </c>
    </row>
    <row r="694" spans="1:58" x14ac:dyDescent="0.25">
      <c r="A694" s="4">
        <v>191</v>
      </c>
      <c r="B694">
        <v>189.69</v>
      </c>
      <c r="C694">
        <v>151</v>
      </c>
      <c r="D694">
        <v>228.39</v>
      </c>
      <c r="E694">
        <v>0.51400000000000001</v>
      </c>
      <c r="G694">
        <v>-0.21299999999999999</v>
      </c>
      <c r="H694">
        <v>1.2509999999999999</v>
      </c>
      <c r="U694">
        <f t="shared" si="9"/>
        <v>1375</v>
      </c>
      <c r="V694" s="4">
        <v>377.28</v>
      </c>
      <c r="W694">
        <v>633</v>
      </c>
      <c r="X694">
        <v>0.18</v>
      </c>
      <c r="Y694">
        <v>464.58199999999999</v>
      </c>
      <c r="Z694">
        <v>204.75</v>
      </c>
      <c r="BD694" s="13">
        <v>1742</v>
      </c>
      <c r="BE694" s="14">
        <v>-1.24</v>
      </c>
      <c r="BF694" s="14">
        <v>-1.33</v>
      </c>
    </row>
    <row r="695" spans="1:58" x14ac:dyDescent="0.25">
      <c r="A695" s="4">
        <v>192</v>
      </c>
      <c r="B695">
        <v>212.47</v>
      </c>
      <c r="C695">
        <v>173.77</v>
      </c>
      <c r="D695">
        <v>251.16</v>
      </c>
      <c r="E695">
        <v>0.52400000000000002</v>
      </c>
      <c r="G695">
        <v>-0.20300000000000001</v>
      </c>
      <c r="H695">
        <v>1.177</v>
      </c>
      <c r="U695">
        <f t="shared" si="9"/>
        <v>1374</v>
      </c>
      <c r="V695" s="4">
        <v>378.39800000000002</v>
      </c>
      <c r="W695">
        <v>634</v>
      </c>
      <c r="X695">
        <v>0.23</v>
      </c>
      <c r="Y695">
        <v>484.91199999999998</v>
      </c>
      <c r="Z695">
        <v>218.137</v>
      </c>
      <c r="BD695" s="13">
        <v>1743</v>
      </c>
      <c r="BE695" s="14">
        <v>-1.29</v>
      </c>
      <c r="BF695" s="14">
        <v>-1.19</v>
      </c>
    </row>
    <row r="696" spans="1:58" x14ac:dyDescent="0.25">
      <c r="A696" s="4">
        <v>193</v>
      </c>
      <c r="B696">
        <v>173.77</v>
      </c>
      <c r="C696">
        <v>135.08000000000001</v>
      </c>
      <c r="D696">
        <v>212.47</v>
      </c>
      <c r="E696">
        <v>0.44900000000000001</v>
      </c>
      <c r="G696">
        <v>-0.27800000000000002</v>
      </c>
      <c r="H696">
        <v>1.2210000000000001</v>
      </c>
      <c r="U696">
        <f t="shared" si="9"/>
        <v>1373</v>
      </c>
      <c r="V696" s="4">
        <v>378.95600000000002</v>
      </c>
      <c r="W696">
        <v>635</v>
      </c>
      <c r="X696">
        <v>0.40100000000000002</v>
      </c>
      <c r="Y696">
        <v>553.37699999999995</v>
      </c>
      <c r="Z696">
        <v>263.22000000000003</v>
      </c>
      <c r="BD696" s="13">
        <v>1744</v>
      </c>
      <c r="BE696" s="14">
        <v>-1.64</v>
      </c>
      <c r="BF696" s="14">
        <v>-1.64</v>
      </c>
    </row>
    <row r="697" spans="1:58" x14ac:dyDescent="0.25">
      <c r="A697" s="4">
        <v>194</v>
      </c>
      <c r="B697">
        <v>217.39</v>
      </c>
      <c r="C697">
        <v>178.69</v>
      </c>
      <c r="D697">
        <v>256.08999999999997</v>
      </c>
      <c r="E697">
        <v>0.49399999999999999</v>
      </c>
      <c r="G697">
        <v>-0.23300000000000001</v>
      </c>
      <c r="H697">
        <v>1.8069999999999999</v>
      </c>
      <c r="U697">
        <f t="shared" si="9"/>
        <v>1372</v>
      </c>
      <c r="V697" s="4">
        <v>379.75200000000001</v>
      </c>
      <c r="W697">
        <v>636</v>
      </c>
      <c r="X697">
        <v>0.39500000000000002</v>
      </c>
      <c r="Y697">
        <v>551.12699999999995</v>
      </c>
      <c r="Z697">
        <v>261.738</v>
      </c>
      <c r="BD697" s="13">
        <v>1745</v>
      </c>
      <c r="BE697" s="14">
        <v>-0.97</v>
      </c>
      <c r="BF697" s="14">
        <v>-0.72</v>
      </c>
    </row>
    <row r="698" spans="1:58" x14ac:dyDescent="0.25">
      <c r="A698" s="4">
        <v>195</v>
      </c>
      <c r="B698">
        <v>249.59</v>
      </c>
      <c r="C698">
        <v>210.89</v>
      </c>
      <c r="D698">
        <v>288.29000000000002</v>
      </c>
      <c r="E698">
        <v>1.08</v>
      </c>
      <c r="G698">
        <v>0.35199999999999998</v>
      </c>
      <c r="H698">
        <v>1.9710000000000001</v>
      </c>
      <c r="U698">
        <f t="shared" si="9"/>
        <v>1371</v>
      </c>
      <c r="V698" s="4">
        <v>380.149</v>
      </c>
      <c r="W698">
        <v>637</v>
      </c>
      <c r="X698">
        <v>0.312</v>
      </c>
      <c r="Y698">
        <v>517.73900000000003</v>
      </c>
      <c r="Z698">
        <v>239.75200000000001</v>
      </c>
      <c r="BD698" s="13">
        <v>1746</v>
      </c>
      <c r="BE698" s="14">
        <v>0</v>
      </c>
      <c r="BF698" s="14">
        <v>0.3</v>
      </c>
    </row>
    <row r="699" spans="1:58" x14ac:dyDescent="0.25">
      <c r="A699" s="4">
        <v>196</v>
      </c>
      <c r="B699">
        <v>265.99</v>
      </c>
      <c r="C699">
        <v>227.29</v>
      </c>
      <c r="D699">
        <v>304.69</v>
      </c>
      <c r="E699">
        <v>1.244</v>
      </c>
      <c r="G699">
        <v>0.51600000000000001</v>
      </c>
      <c r="H699">
        <v>2.1890000000000001</v>
      </c>
      <c r="U699">
        <f t="shared" si="9"/>
        <v>1370</v>
      </c>
      <c r="V699" s="4">
        <v>380.72399999999999</v>
      </c>
      <c r="W699">
        <v>638</v>
      </c>
      <c r="X699">
        <v>0.26200000000000001</v>
      </c>
      <c r="Y699">
        <v>497.77</v>
      </c>
      <c r="Z699">
        <v>226.60300000000001</v>
      </c>
      <c r="BD699" s="13">
        <v>1747</v>
      </c>
      <c r="BE699" s="14">
        <v>-0.28999999999999998</v>
      </c>
      <c r="BF699" s="14">
        <v>-0.35</v>
      </c>
    </row>
    <row r="700" spans="1:58" x14ac:dyDescent="0.25">
      <c r="A700" s="4">
        <v>197</v>
      </c>
      <c r="B700">
        <v>248.37</v>
      </c>
      <c r="C700">
        <v>209.67</v>
      </c>
      <c r="D700">
        <v>287.06</v>
      </c>
      <c r="E700">
        <v>1.462</v>
      </c>
      <c r="G700">
        <v>0.73499999999999999</v>
      </c>
      <c r="H700">
        <v>0.94399999999999995</v>
      </c>
      <c r="U700">
        <f t="shared" si="9"/>
        <v>1369</v>
      </c>
      <c r="V700" s="4">
        <v>380.82400000000001</v>
      </c>
      <c r="W700">
        <v>639</v>
      </c>
      <c r="X700">
        <v>9.2999999999999999E-2</v>
      </c>
      <c r="Y700">
        <v>429.74700000000001</v>
      </c>
      <c r="Z700">
        <v>181.81100000000001</v>
      </c>
      <c r="BD700" s="13">
        <v>1748</v>
      </c>
      <c r="BE700" s="14">
        <v>0.66</v>
      </c>
      <c r="BF700" s="14">
        <v>0.55000000000000004</v>
      </c>
    </row>
    <row r="701" spans="1:58" x14ac:dyDescent="0.25">
      <c r="A701" s="4">
        <v>198</v>
      </c>
      <c r="B701">
        <v>236.63</v>
      </c>
      <c r="C701">
        <v>197.94</v>
      </c>
      <c r="D701">
        <v>275.33</v>
      </c>
      <c r="E701">
        <v>0.216</v>
      </c>
      <c r="G701">
        <v>-0.51100000000000001</v>
      </c>
      <c r="H701">
        <v>1.0580000000000001</v>
      </c>
      <c r="U701">
        <f t="shared" si="9"/>
        <v>1368</v>
      </c>
      <c r="V701" s="4">
        <v>381.00599999999997</v>
      </c>
      <c r="W701">
        <v>640</v>
      </c>
      <c r="X701">
        <v>8.8999999999999996E-2</v>
      </c>
      <c r="Y701">
        <v>428.26</v>
      </c>
      <c r="Z701">
        <v>180.833</v>
      </c>
      <c r="BD701" s="13">
        <v>1749</v>
      </c>
      <c r="BE701" s="14">
        <v>-0.56000000000000005</v>
      </c>
      <c r="BF701" s="14">
        <v>-0.85</v>
      </c>
    </row>
    <row r="702" spans="1:58" x14ac:dyDescent="0.25">
      <c r="A702" s="4">
        <v>199</v>
      </c>
      <c r="B702">
        <v>198.85</v>
      </c>
      <c r="C702">
        <v>160.15</v>
      </c>
      <c r="D702">
        <v>237.55</v>
      </c>
      <c r="E702">
        <v>0.33</v>
      </c>
      <c r="G702">
        <v>-0.39700000000000002</v>
      </c>
      <c r="H702">
        <v>0.29299999999999998</v>
      </c>
      <c r="U702">
        <f t="shared" si="9"/>
        <v>1367</v>
      </c>
      <c r="V702" s="4">
        <v>381.12900000000002</v>
      </c>
      <c r="W702">
        <v>641</v>
      </c>
      <c r="X702">
        <v>0.122</v>
      </c>
      <c r="Y702">
        <v>441.51900000000001</v>
      </c>
      <c r="Z702">
        <v>189.56299999999999</v>
      </c>
      <c r="BD702" s="13">
        <v>1750</v>
      </c>
      <c r="BE702" s="14">
        <v>-0.56999999999999995</v>
      </c>
      <c r="BF702" s="14">
        <v>-0.84</v>
      </c>
    </row>
    <row r="703" spans="1:58" x14ac:dyDescent="0.25">
      <c r="A703" s="4">
        <v>200</v>
      </c>
      <c r="B703">
        <v>215.7</v>
      </c>
      <c r="C703">
        <v>177.01</v>
      </c>
      <c r="D703">
        <v>254.4</v>
      </c>
      <c r="E703">
        <v>-0.434</v>
      </c>
      <c r="G703">
        <v>-1.161</v>
      </c>
      <c r="H703">
        <v>0.28399999999999997</v>
      </c>
      <c r="U703">
        <f t="shared" si="9"/>
        <v>1366</v>
      </c>
      <c r="V703" s="4">
        <v>381.19200000000001</v>
      </c>
      <c r="W703">
        <v>642</v>
      </c>
      <c r="X703">
        <v>6.3E-2</v>
      </c>
      <c r="Y703">
        <v>417.81299999999999</v>
      </c>
      <c r="Z703">
        <v>173.95400000000001</v>
      </c>
      <c r="BD703" s="13">
        <v>1751</v>
      </c>
      <c r="BE703" s="14">
        <v>-0.27</v>
      </c>
      <c r="BF703" s="14">
        <v>-0.06</v>
      </c>
    </row>
    <row r="704" spans="1:58" x14ac:dyDescent="0.25">
      <c r="A704" s="4">
        <v>201</v>
      </c>
      <c r="B704">
        <v>241.9</v>
      </c>
      <c r="C704">
        <v>203.2</v>
      </c>
      <c r="D704">
        <v>280.60000000000002</v>
      </c>
      <c r="E704">
        <v>-0.44400000000000001</v>
      </c>
      <c r="G704">
        <v>-1.171</v>
      </c>
      <c r="H704">
        <v>0.14499999999999999</v>
      </c>
      <c r="U704">
        <f t="shared" ref="U704:U767" si="10">$U$61-W704</f>
        <v>1365</v>
      </c>
      <c r="V704" s="4">
        <v>381.28100000000001</v>
      </c>
      <c r="W704">
        <v>643</v>
      </c>
      <c r="X704">
        <v>0.13100000000000001</v>
      </c>
      <c r="Y704">
        <v>444.89400000000001</v>
      </c>
      <c r="Z704">
        <v>191.786</v>
      </c>
      <c r="BD704" s="13">
        <v>1752</v>
      </c>
      <c r="BE704" s="14">
        <v>-0.18</v>
      </c>
      <c r="BF704" s="14">
        <v>-0.36</v>
      </c>
    </row>
    <row r="705" spans="1:58" x14ac:dyDescent="0.25">
      <c r="A705" s="4">
        <v>202</v>
      </c>
      <c r="B705">
        <v>235.92</v>
      </c>
      <c r="C705">
        <v>197.23</v>
      </c>
      <c r="D705">
        <v>274.62</v>
      </c>
      <c r="E705">
        <v>-0.58299999999999996</v>
      </c>
      <c r="G705">
        <v>-1.31</v>
      </c>
      <c r="H705">
        <v>-0.41599999999999998</v>
      </c>
      <c r="U705">
        <f t="shared" si="10"/>
        <v>1364</v>
      </c>
      <c r="V705" s="4">
        <v>381.57499999999999</v>
      </c>
      <c r="W705">
        <v>644</v>
      </c>
      <c r="X705">
        <v>9.9000000000000005E-2</v>
      </c>
      <c r="Y705">
        <v>432.19799999999998</v>
      </c>
      <c r="Z705">
        <v>183.42500000000001</v>
      </c>
      <c r="BD705" s="13">
        <v>1753</v>
      </c>
      <c r="BE705" s="14">
        <v>-0.68</v>
      </c>
      <c r="BF705" s="14">
        <v>-0.89</v>
      </c>
    </row>
    <row r="706" spans="1:58" x14ac:dyDescent="0.25">
      <c r="A706" s="4">
        <v>203</v>
      </c>
      <c r="B706">
        <v>223.57</v>
      </c>
      <c r="C706">
        <v>184.87</v>
      </c>
      <c r="D706">
        <v>262.26</v>
      </c>
      <c r="E706">
        <v>-1.1439999999999999</v>
      </c>
      <c r="G706">
        <v>-1.871</v>
      </c>
      <c r="H706">
        <v>-0.13800000000000001</v>
      </c>
      <c r="U706">
        <f t="shared" si="10"/>
        <v>1363</v>
      </c>
      <c r="V706" s="4">
        <v>381.88299999999998</v>
      </c>
      <c r="W706">
        <v>645</v>
      </c>
      <c r="X706">
        <v>0.20899999999999999</v>
      </c>
      <c r="Y706">
        <v>476.113</v>
      </c>
      <c r="Z706">
        <v>212.34299999999999</v>
      </c>
      <c r="BD706" s="13">
        <v>1754</v>
      </c>
      <c r="BE706" s="14">
        <v>-0.03</v>
      </c>
      <c r="BF706" s="14">
        <v>-0.04</v>
      </c>
    </row>
    <row r="707" spans="1:58" x14ac:dyDescent="0.25">
      <c r="A707" s="4">
        <v>204</v>
      </c>
      <c r="B707">
        <v>182.53</v>
      </c>
      <c r="C707">
        <v>143.83000000000001</v>
      </c>
      <c r="D707">
        <v>221.23</v>
      </c>
      <c r="E707">
        <v>-0.86599999999999999</v>
      </c>
      <c r="G707">
        <v>-1.593</v>
      </c>
      <c r="H707">
        <v>-0.60499999999999998</v>
      </c>
      <c r="U707">
        <f t="shared" si="10"/>
        <v>1362</v>
      </c>
      <c r="V707" s="4">
        <v>382.017</v>
      </c>
      <c r="W707">
        <v>646</v>
      </c>
      <c r="X707">
        <v>0.13400000000000001</v>
      </c>
      <c r="Y707">
        <v>446.18</v>
      </c>
      <c r="Z707">
        <v>192.63200000000001</v>
      </c>
      <c r="BD707" s="13">
        <v>1755</v>
      </c>
      <c r="BE707" s="14">
        <v>-0.53</v>
      </c>
      <c r="BF707" s="14">
        <v>-0.88</v>
      </c>
    </row>
    <row r="708" spans="1:58" x14ac:dyDescent="0.25">
      <c r="A708" s="4">
        <v>205</v>
      </c>
      <c r="B708">
        <v>182.7</v>
      </c>
      <c r="C708">
        <v>144</v>
      </c>
      <c r="D708">
        <v>221.4</v>
      </c>
      <c r="E708">
        <v>-1.3320000000000001</v>
      </c>
      <c r="G708">
        <v>-2.0590000000000002</v>
      </c>
      <c r="H708">
        <v>-0.70399999999999996</v>
      </c>
      <c r="U708">
        <f t="shared" si="10"/>
        <v>1361</v>
      </c>
      <c r="V708" s="4">
        <v>382.42200000000003</v>
      </c>
      <c r="W708">
        <v>647</v>
      </c>
      <c r="X708">
        <v>0.128</v>
      </c>
      <c r="Y708">
        <v>443.76900000000001</v>
      </c>
      <c r="Z708">
        <v>191.04499999999999</v>
      </c>
      <c r="BD708" s="13">
        <v>1756</v>
      </c>
      <c r="BE708" s="14">
        <v>-0.15</v>
      </c>
      <c r="BF708" s="14">
        <v>-0.37</v>
      </c>
    </row>
    <row r="709" spans="1:58" x14ac:dyDescent="0.25">
      <c r="A709" s="4">
        <v>206</v>
      </c>
      <c r="B709">
        <v>154.21</v>
      </c>
      <c r="C709">
        <v>115.51</v>
      </c>
      <c r="D709">
        <v>192.91</v>
      </c>
      <c r="E709">
        <v>-1.431</v>
      </c>
      <c r="G709">
        <v>-2.1589999999999998</v>
      </c>
      <c r="H709">
        <v>-1.0069999999999999</v>
      </c>
      <c r="U709">
        <f t="shared" si="10"/>
        <v>1360</v>
      </c>
      <c r="V709" s="4">
        <v>382.572</v>
      </c>
      <c r="W709">
        <v>648</v>
      </c>
      <c r="X709">
        <v>0.17899999999999999</v>
      </c>
      <c r="Y709">
        <v>464.38099999999997</v>
      </c>
      <c r="Z709">
        <v>204.61699999999999</v>
      </c>
      <c r="BD709" s="13">
        <v>1757</v>
      </c>
      <c r="BE709" s="14">
        <v>0.53</v>
      </c>
      <c r="BF709" s="14">
        <v>0.54</v>
      </c>
    </row>
    <row r="710" spans="1:58" x14ac:dyDescent="0.25">
      <c r="A710" s="4">
        <v>207</v>
      </c>
      <c r="B710">
        <v>199.18</v>
      </c>
      <c r="C710">
        <v>160.47999999999999</v>
      </c>
      <c r="D710">
        <v>237.88</v>
      </c>
      <c r="E710">
        <v>-1.734</v>
      </c>
      <c r="G710">
        <v>-2.4609999999999999</v>
      </c>
      <c r="H710">
        <v>-1.18</v>
      </c>
      <c r="U710">
        <f t="shared" si="10"/>
        <v>1359</v>
      </c>
      <c r="V710" s="4">
        <v>383.09800000000001</v>
      </c>
      <c r="W710">
        <v>649</v>
      </c>
      <c r="X710">
        <v>9.6000000000000002E-2</v>
      </c>
      <c r="Y710">
        <v>430.75099999999998</v>
      </c>
      <c r="Z710">
        <v>182.47300000000001</v>
      </c>
      <c r="BD710" s="13">
        <v>1758</v>
      </c>
      <c r="BE710" s="14">
        <v>-1.04</v>
      </c>
      <c r="BF710" s="14">
        <v>-1.36</v>
      </c>
    </row>
    <row r="711" spans="1:58" x14ac:dyDescent="0.25">
      <c r="A711" s="4">
        <v>208</v>
      </c>
      <c r="B711">
        <v>159.58000000000001</v>
      </c>
      <c r="C711">
        <v>120.88</v>
      </c>
      <c r="D711">
        <v>198.27</v>
      </c>
      <c r="E711">
        <v>-1.9079999999999999</v>
      </c>
      <c r="G711">
        <v>-2.6349999999999998</v>
      </c>
      <c r="H711">
        <v>0.755</v>
      </c>
      <c r="U711">
        <f t="shared" si="10"/>
        <v>1358</v>
      </c>
      <c r="V711" s="4">
        <v>383.27699999999999</v>
      </c>
      <c r="W711">
        <v>650</v>
      </c>
      <c r="X711">
        <v>0.17899999999999999</v>
      </c>
      <c r="Y711">
        <v>464.22</v>
      </c>
      <c r="Z711">
        <v>204.512</v>
      </c>
      <c r="BD711" s="13">
        <v>1759</v>
      </c>
      <c r="BE711" s="14">
        <v>-0.37</v>
      </c>
      <c r="BF711" s="14">
        <v>-0.28999999999999998</v>
      </c>
    </row>
    <row r="712" spans="1:58" x14ac:dyDescent="0.25">
      <c r="A712" s="4">
        <v>209</v>
      </c>
      <c r="B712">
        <v>223.53</v>
      </c>
      <c r="C712">
        <v>184.84</v>
      </c>
      <c r="D712">
        <v>262.23</v>
      </c>
      <c r="E712">
        <v>2.8000000000000001E-2</v>
      </c>
      <c r="G712">
        <v>-0.7</v>
      </c>
      <c r="H712">
        <v>0.04</v>
      </c>
      <c r="U712">
        <f t="shared" si="10"/>
        <v>1357</v>
      </c>
      <c r="V712" s="4">
        <v>383.42</v>
      </c>
      <c r="W712">
        <v>651</v>
      </c>
      <c r="X712">
        <v>0.14899999999999999</v>
      </c>
      <c r="Y712">
        <v>452.24700000000001</v>
      </c>
      <c r="Z712">
        <v>196.62700000000001</v>
      </c>
      <c r="BD712" s="13">
        <v>1760</v>
      </c>
      <c r="BE712" s="14">
        <v>-0.03</v>
      </c>
      <c r="BF712" s="14">
        <v>-0.37</v>
      </c>
    </row>
    <row r="713" spans="1:58" x14ac:dyDescent="0.25">
      <c r="A713" s="4">
        <v>210</v>
      </c>
      <c r="B713">
        <v>175.25</v>
      </c>
      <c r="C713">
        <v>136.55000000000001</v>
      </c>
      <c r="D713">
        <v>213.95</v>
      </c>
      <c r="E713">
        <v>-0.68700000000000006</v>
      </c>
      <c r="G713">
        <v>-1.4139999999999999</v>
      </c>
      <c r="H713">
        <v>0.48699999999999999</v>
      </c>
      <c r="U713">
        <f t="shared" si="10"/>
        <v>1356</v>
      </c>
      <c r="V713" s="4">
        <v>383.74099999999999</v>
      </c>
      <c r="W713">
        <v>652</v>
      </c>
      <c r="X713">
        <v>0.17199999999999999</v>
      </c>
      <c r="Y713">
        <v>461.28699999999998</v>
      </c>
      <c r="Z713">
        <v>202.58</v>
      </c>
      <c r="BD713" s="13">
        <v>1761</v>
      </c>
      <c r="BE713" s="14">
        <v>0.59</v>
      </c>
      <c r="BF713" s="14">
        <v>0.57999999999999996</v>
      </c>
    </row>
    <row r="714" spans="1:58" x14ac:dyDescent="0.25">
      <c r="A714" s="4">
        <v>211</v>
      </c>
      <c r="B714">
        <v>181.64</v>
      </c>
      <c r="C714">
        <v>142.94</v>
      </c>
      <c r="D714">
        <v>220.34</v>
      </c>
      <c r="E714">
        <v>-0.24</v>
      </c>
      <c r="G714">
        <v>-0.96799999999999997</v>
      </c>
      <c r="H714">
        <v>0.93899999999999995</v>
      </c>
      <c r="U714">
        <f t="shared" si="10"/>
        <v>1355</v>
      </c>
      <c r="V714" s="4">
        <v>383.87900000000002</v>
      </c>
      <c r="W714">
        <v>653</v>
      </c>
      <c r="X714">
        <v>0.13800000000000001</v>
      </c>
      <c r="Y714">
        <v>447.666</v>
      </c>
      <c r="Z714">
        <v>193.61099999999999</v>
      </c>
      <c r="BD714" s="13">
        <v>1762</v>
      </c>
      <c r="BE714" s="14">
        <v>-0.48</v>
      </c>
      <c r="BF714" s="14">
        <v>-0.34</v>
      </c>
    </row>
    <row r="715" spans="1:58" x14ac:dyDescent="0.25">
      <c r="A715" s="4">
        <v>212</v>
      </c>
      <c r="B715">
        <v>227.45</v>
      </c>
      <c r="C715">
        <v>188.75</v>
      </c>
      <c r="D715">
        <v>266.14999999999998</v>
      </c>
      <c r="E715">
        <v>0.21099999999999999</v>
      </c>
      <c r="G715">
        <v>-0.51600000000000001</v>
      </c>
      <c r="H715">
        <v>1.0920000000000001</v>
      </c>
      <c r="U715">
        <f t="shared" si="10"/>
        <v>1354</v>
      </c>
      <c r="V715" s="4">
        <v>384.05200000000002</v>
      </c>
      <c r="W715">
        <v>654</v>
      </c>
      <c r="X715">
        <v>0.17299999999999999</v>
      </c>
      <c r="Y715">
        <v>461.85</v>
      </c>
      <c r="Z715">
        <v>202.95099999999999</v>
      </c>
      <c r="BD715" s="13">
        <v>1763</v>
      </c>
      <c r="BE715" s="14">
        <v>0.12</v>
      </c>
      <c r="BF715" s="14">
        <v>0.09</v>
      </c>
    </row>
    <row r="716" spans="1:58" x14ac:dyDescent="0.25">
      <c r="A716" s="4">
        <v>213</v>
      </c>
      <c r="B716">
        <v>210.94</v>
      </c>
      <c r="C716">
        <v>172.24</v>
      </c>
      <c r="D716">
        <v>249.63</v>
      </c>
      <c r="E716">
        <v>0.36499999999999999</v>
      </c>
      <c r="G716">
        <v>-0.36199999999999999</v>
      </c>
      <c r="H716">
        <v>0.879</v>
      </c>
      <c r="U716">
        <f t="shared" si="10"/>
        <v>1353</v>
      </c>
      <c r="V716" s="4">
        <v>384.214</v>
      </c>
      <c r="W716">
        <v>655</v>
      </c>
      <c r="X716">
        <v>0.16300000000000001</v>
      </c>
      <c r="Y716">
        <v>457.67099999999999</v>
      </c>
      <c r="Z716">
        <v>200.19900000000001</v>
      </c>
      <c r="BD716" s="13">
        <v>1764</v>
      </c>
      <c r="BE716" s="14">
        <v>-0.11</v>
      </c>
      <c r="BF716" s="14">
        <v>-0.22</v>
      </c>
    </row>
    <row r="717" spans="1:58" x14ac:dyDescent="0.25">
      <c r="A717" s="4">
        <v>214</v>
      </c>
      <c r="B717">
        <v>185.06</v>
      </c>
      <c r="C717">
        <v>146.37</v>
      </c>
      <c r="D717">
        <v>223.76</v>
      </c>
      <c r="E717">
        <v>0.152</v>
      </c>
      <c r="G717">
        <v>-0.57599999999999996</v>
      </c>
      <c r="H717">
        <v>0.53700000000000003</v>
      </c>
      <c r="U717">
        <f t="shared" si="10"/>
        <v>1352</v>
      </c>
      <c r="V717" s="4">
        <v>384.38499999999999</v>
      </c>
      <c r="W717">
        <v>656</v>
      </c>
      <c r="X717">
        <v>0.17</v>
      </c>
      <c r="Y717">
        <v>460.80500000000001</v>
      </c>
      <c r="Z717">
        <v>202.26300000000001</v>
      </c>
      <c r="BD717" s="13">
        <v>1765</v>
      </c>
      <c r="BE717" s="14">
        <v>-0.86</v>
      </c>
      <c r="BF717" s="14">
        <v>-0.72</v>
      </c>
    </row>
    <row r="718" spans="1:58" x14ac:dyDescent="0.25">
      <c r="A718" s="4">
        <v>215</v>
      </c>
      <c r="B718">
        <v>166.66</v>
      </c>
      <c r="C718">
        <v>127.96</v>
      </c>
      <c r="D718">
        <v>205.36</v>
      </c>
      <c r="E718">
        <v>-0.191</v>
      </c>
      <c r="G718">
        <v>-0.91800000000000004</v>
      </c>
      <c r="H718">
        <v>0.497</v>
      </c>
      <c r="U718">
        <f t="shared" si="10"/>
        <v>1351</v>
      </c>
      <c r="V718" s="4">
        <v>384.52199999999999</v>
      </c>
      <c r="W718">
        <v>657</v>
      </c>
      <c r="X718">
        <v>0.13700000000000001</v>
      </c>
      <c r="Y718">
        <v>447.46600000000001</v>
      </c>
      <c r="Z718">
        <v>193.47900000000001</v>
      </c>
      <c r="BD718" s="13">
        <v>1766</v>
      </c>
      <c r="BE718" s="14">
        <v>-0.44</v>
      </c>
      <c r="BF718" s="14">
        <v>-0.43</v>
      </c>
    </row>
    <row r="719" spans="1:58" x14ac:dyDescent="0.25">
      <c r="A719" s="4">
        <v>216</v>
      </c>
      <c r="B719">
        <v>180.41</v>
      </c>
      <c r="C719">
        <v>141.72</v>
      </c>
      <c r="D719">
        <v>219.11</v>
      </c>
      <c r="E719">
        <v>-0.23</v>
      </c>
      <c r="G719">
        <v>-0.95799999999999996</v>
      </c>
      <c r="H719">
        <v>1.0629999999999999</v>
      </c>
      <c r="U719">
        <f t="shared" si="10"/>
        <v>1350</v>
      </c>
      <c r="V719" s="4">
        <v>384.72199999999998</v>
      </c>
      <c r="W719">
        <v>658</v>
      </c>
      <c r="X719">
        <v>0.20100000000000001</v>
      </c>
      <c r="Y719">
        <v>472.899</v>
      </c>
      <c r="Z719">
        <v>210.226</v>
      </c>
      <c r="BD719" s="13">
        <v>1767</v>
      </c>
      <c r="BE719" s="14">
        <v>-0.55000000000000004</v>
      </c>
      <c r="BF719" s="14">
        <v>-0.62</v>
      </c>
    </row>
    <row r="720" spans="1:58" x14ac:dyDescent="0.25">
      <c r="A720" s="4">
        <v>217</v>
      </c>
      <c r="B720">
        <v>155.51</v>
      </c>
      <c r="C720">
        <v>116.81</v>
      </c>
      <c r="D720">
        <v>194.2</v>
      </c>
      <c r="E720">
        <v>0.33500000000000002</v>
      </c>
      <c r="G720">
        <v>-0.39200000000000002</v>
      </c>
      <c r="H720">
        <v>0.373</v>
      </c>
      <c r="U720">
        <f t="shared" si="10"/>
        <v>1349</v>
      </c>
      <c r="V720" s="4">
        <v>385.63400000000001</v>
      </c>
      <c r="W720">
        <v>659</v>
      </c>
      <c r="X720">
        <v>0.20699999999999999</v>
      </c>
      <c r="Y720">
        <v>475.51100000000002</v>
      </c>
      <c r="Z720">
        <v>211.946</v>
      </c>
      <c r="BD720" s="13">
        <v>1768</v>
      </c>
      <c r="BE720" s="14">
        <v>-0.49</v>
      </c>
      <c r="BF720" s="14">
        <v>-0.59</v>
      </c>
    </row>
    <row r="721" spans="1:58" x14ac:dyDescent="0.25">
      <c r="A721" s="4">
        <v>218</v>
      </c>
      <c r="B721">
        <v>180.62</v>
      </c>
      <c r="C721">
        <v>141.91999999999999</v>
      </c>
      <c r="D721">
        <v>219.31</v>
      </c>
      <c r="E721">
        <v>-0.35399999999999998</v>
      </c>
      <c r="G721">
        <v>-1.0820000000000001</v>
      </c>
      <c r="H721">
        <v>-0.58499999999999996</v>
      </c>
      <c r="U721">
        <f t="shared" si="10"/>
        <v>1348</v>
      </c>
      <c r="V721" s="4">
        <v>386.14499999999998</v>
      </c>
      <c r="W721">
        <v>660</v>
      </c>
      <c r="X721">
        <v>0.30399999999999999</v>
      </c>
      <c r="Y721">
        <v>514.64499999999998</v>
      </c>
      <c r="Z721">
        <v>237.715</v>
      </c>
      <c r="BD721" s="13">
        <v>1769</v>
      </c>
      <c r="BE721" s="14">
        <v>-0.42</v>
      </c>
      <c r="BF721" s="14">
        <v>-0.52</v>
      </c>
    </row>
    <row r="722" spans="1:58" x14ac:dyDescent="0.25">
      <c r="A722" s="4">
        <v>219</v>
      </c>
      <c r="B722">
        <v>167.74</v>
      </c>
      <c r="C722">
        <v>129.04</v>
      </c>
      <c r="D722">
        <v>206.43</v>
      </c>
      <c r="E722">
        <v>-1.3120000000000001</v>
      </c>
      <c r="G722">
        <v>-2.04</v>
      </c>
      <c r="H722">
        <v>-0.16800000000000001</v>
      </c>
      <c r="U722">
        <f t="shared" si="10"/>
        <v>1347</v>
      </c>
      <c r="V722" s="4">
        <v>386.363</v>
      </c>
      <c r="W722">
        <v>661</v>
      </c>
      <c r="X722">
        <v>0.218</v>
      </c>
      <c r="Y722">
        <v>479.77</v>
      </c>
      <c r="Z722">
        <v>214.75</v>
      </c>
      <c r="BD722" s="13">
        <v>1770</v>
      </c>
      <c r="BE722" s="14">
        <v>-0.66</v>
      </c>
      <c r="BF722" s="14">
        <v>-0.72</v>
      </c>
    </row>
    <row r="723" spans="1:58" x14ac:dyDescent="0.25">
      <c r="A723" s="4">
        <v>220</v>
      </c>
      <c r="B723">
        <v>141.6</v>
      </c>
      <c r="C723">
        <v>102.9</v>
      </c>
      <c r="D723">
        <v>180.29</v>
      </c>
      <c r="E723">
        <v>-0.89500000000000002</v>
      </c>
      <c r="G723">
        <v>-1.623</v>
      </c>
      <c r="H723">
        <v>-0.317</v>
      </c>
      <c r="U723">
        <f t="shared" si="10"/>
        <v>1346</v>
      </c>
      <c r="V723" s="4">
        <v>386.61399999999998</v>
      </c>
      <c r="W723">
        <v>662</v>
      </c>
      <c r="X723">
        <v>0.251</v>
      </c>
      <c r="Y723">
        <v>493.06900000000002</v>
      </c>
      <c r="Z723">
        <v>223.50800000000001</v>
      </c>
      <c r="BD723" s="13">
        <v>1771</v>
      </c>
      <c r="BE723" s="14">
        <v>-0.9</v>
      </c>
      <c r="BF723" s="14">
        <v>-1.1499999999999999</v>
      </c>
    </row>
    <row r="724" spans="1:58" x14ac:dyDescent="0.25">
      <c r="A724" s="4">
        <v>221</v>
      </c>
      <c r="B724">
        <v>146.94999999999999</v>
      </c>
      <c r="C724">
        <v>108.25</v>
      </c>
      <c r="D724">
        <v>185.64</v>
      </c>
      <c r="E724">
        <v>-1.044</v>
      </c>
      <c r="G724">
        <v>-1.772</v>
      </c>
      <c r="H724">
        <v>0.57099999999999995</v>
      </c>
      <c r="U724">
        <f t="shared" si="10"/>
        <v>1345</v>
      </c>
      <c r="V724" s="4">
        <v>386.79899999999998</v>
      </c>
      <c r="W724">
        <v>663</v>
      </c>
      <c r="X724">
        <v>0.376</v>
      </c>
      <c r="Y724">
        <v>543.25199999999995</v>
      </c>
      <c r="Z724">
        <v>256.55200000000002</v>
      </c>
      <c r="BD724" s="13">
        <v>1772</v>
      </c>
      <c r="BE724" s="14">
        <v>-0.17</v>
      </c>
      <c r="BF724" s="14">
        <v>0.02</v>
      </c>
    </row>
    <row r="725" spans="1:58" x14ac:dyDescent="0.25">
      <c r="A725" s="4">
        <v>222</v>
      </c>
      <c r="B725">
        <v>141.18</v>
      </c>
      <c r="C725">
        <v>102.48</v>
      </c>
      <c r="D725">
        <v>179.88</v>
      </c>
      <c r="E725">
        <v>-0.156</v>
      </c>
      <c r="G725">
        <v>-0.88300000000000001</v>
      </c>
      <c r="H725">
        <v>-0.312</v>
      </c>
      <c r="U725">
        <f t="shared" si="10"/>
        <v>1344</v>
      </c>
      <c r="V725" s="4">
        <v>387.37200000000001</v>
      </c>
      <c r="W725">
        <v>664</v>
      </c>
      <c r="X725">
        <v>0.19700000000000001</v>
      </c>
      <c r="Y725">
        <v>471.53300000000002</v>
      </c>
      <c r="Z725">
        <v>209.327</v>
      </c>
      <c r="BD725" s="13">
        <v>1773</v>
      </c>
      <c r="BE725" s="14">
        <v>-0.41</v>
      </c>
      <c r="BF725" s="14">
        <v>-0.67</v>
      </c>
    </row>
    <row r="726" spans="1:58" x14ac:dyDescent="0.25">
      <c r="A726" s="4">
        <v>223</v>
      </c>
      <c r="B726">
        <v>156.22999999999999</v>
      </c>
      <c r="C726">
        <v>117.54</v>
      </c>
      <c r="D726">
        <v>194.93</v>
      </c>
      <c r="E726">
        <v>-1.0389999999999999</v>
      </c>
      <c r="G726">
        <v>-1.7669999999999999</v>
      </c>
      <c r="H726">
        <v>0.49199999999999999</v>
      </c>
      <c r="U726">
        <f t="shared" si="10"/>
        <v>1343</v>
      </c>
      <c r="V726" s="4">
        <v>387.57499999999999</v>
      </c>
      <c r="W726">
        <v>665</v>
      </c>
      <c r="X726">
        <v>0.20300000000000001</v>
      </c>
      <c r="Y726">
        <v>473.94400000000002</v>
      </c>
      <c r="Z726">
        <v>210.91399999999999</v>
      </c>
      <c r="BD726" s="13">
        <v>1774</v>
      </c>
      <c r="BE726" s="14">
        <v>0.1</v>
      </c>
      <c r="BF726" s="14">
        <v>0.19</v>
      </c>
    </row>
    <row r="727" spans="1:58" x14ac:dyDescent="0.25">
      <c r="A727" s="4">
        <v>224</v>
      </c>
      <c r="B727">
        <v>164.96</v>
      </c>
      <c r="C727">
        <v>126.27</v>
      </c>
      <c r="D727">
        <v>203.66</v>
      </c>
      <c r="E727">
        <v>-0.23499999999999999</v>
      </c>
      <c r="G727">
        <v>-0.96299999999999997</v>
      </c>
      <c r="H727">
        <v>1.137</v>
      </c>
      <c r="U727">
        <f t="shared" si="10"/>
        <v>1342</v>
      </c>
      <c r="V727" s="4">
        <v>387.75400000000002</v>
      </c>
      <c r="W727">
        <v>666</v>
      </c>
      <c r="X727">
        <v>0.192</v>
      </c>
      <c r="Y727">
        <v>469.60399999999998</v>
      </c>
      <c r="Z727">
        <v>208.05699999999999</v>
      </c>
      <c r="BD727" s="13">
        <v>1775</v>
      </c>
      <c r="BE727" s="14">
        <v>0.35</v>
      </c>
      <c r="BF727" s="14">
        <v>0.25</v>
      </c>
    </row>
    <row r="728" spans="1:58" x14ac:dyDescent="0.25">
      <c r="A728" s="4">
        <v>225</v>
      </c>
      <c r="B728">
        <v>165.33</v>
      </c>
      <c r="C728">
        <v>126.64</v>
      </c>
      <c r="D728">
        <v>204.03</v>
      </c>
      <c r="E728">
        <v>0.41</v>
      </c>
      <c r="G728">
        <v>-0.318</v>
      </c>
      <c r="H728">
        <v>1.47</v>
      </c>
      <c r="U728">
        <f t="shared" si="10"/>
        <v>1341</v>
      </c>
      <c r="V728" s="4">
        <v>388.108</v>
      </c>
      <c r="W728">
        <v>667</v>
      </c>
      <c r="X728">
        <v>0.161</v>
      </c>
      <c r="Y728">
        <v>457.18900000000002</v>
      </c>
      <c r="Z728">
        <v>199.88200000000001</v>
      </c>
      <c r="BD728" s="13">
        <v>1776</v>
      </c>
      <c r="BE728" s="14">
        <v>-0.45</v>
      </c>
      <c r="BF728" s="14">
        <v>-0.56999999999999995</v>
      </c>
    </row>
    <row r="729" spans="1:58" x14ac:dyDescent="0.25">
      <c r="A729" s="4">
        <v>226</v>
      </c>
      <c r="B729">
        <v>180.05</v>
      </c>
      <c r="C729">
        <v>141.36000000000001</v>
      </c>
      <c r="D729">
        <v>218.75</v>
      </c>
      <c r="E729">
        <v>0.74199999999999999</v>
      </c>
      <c r="G729">
        <v>1.4999999999999999E-2</v>
      </c>
      <c r="H729">
        <v>0.61599999999999999</v>
      </c>
      <c r="U729">
        <f t="shared" si="10"/>
        <v>1340</v>
      </c>
      <c r="V729" s="4">
        <v>388.29500000000002</v>
      </c>
      <c r="W729">
        <v>668</v>
      </c>
      <c r="X729">
        <v>0.126</v>
      </c>
      <c r="Y729">
        <v>442.88499999999999</v>
      </c>
      <c r="Z729">
        <v>190.46299999999999</v>
      </c>
      <c r="BD729" s="13">
        <v>1777</v>
      </c>
      <c r="BE729" s="14">
        <v>-0.61</v>
      </c>
      <c r="BF729" s="14">
        <v>-0.73</v>
      </c>
    </row>
    <row r="730" spans="1:58" x14ac:dyDescent="0.25">
      <c r="A730" s="4">
        <v>227</v>
      </c>
      <c r="B730">
        <v>163.31</v>
      </c>
      <c r="C730">
        <v>124.61</v>
      </c>
      <c r="D730">
        <v>202.01</v>
      </c>
      <c r="E730">
        <v>-0.111</v>
      </c>
      <c r="G730">
        <v>-0.83899999999999997</v>
      </c>
      <c r="H730">
        <v>0.69</v>
      </c>
      <c r="U730">
        <f t="shared" si="10"/>
        <v>1339</v>
      </c>
      <c r="V730" s="4">
        <v>388.62599999999998</v>
      </c>
      <c r="W730">
        <v>669</v>
      </c>
      <c r="X730">
        <v>0.20499999999999999</v>
      </c>
      <c r="Y730">
        <v>474.66699999999997</v>
      </c>
      <c r="Z730">
        <v>211.39</v>
      </c>
      <c r="BD730" s="13">
        <v>1778</v>
      </c>
      <c r="BE730" s="14">
        <v>0.28999999999999998</v>
      </c>
      <c r="BF730" s="14">
        <v>0.03</v>
      </c>
    </row>
    <row r="731" spans="1:58" x14ac:dyDescent="0.25">
      <c r="A731" s="4">
        <v>228</v>
      </c>
      <c r="B731">
        <v>142.57</v>
      </c>
      <c r="C731">
        <v>103.87</v>
      </c>
      <c r="D731">
        <v>181.27</v>
      </c>
      <c r="E731">
        <v>-3.6999999999999998E-2</v>
      </c>
      <c r="G731">
        <v>-0.76400000000000001</v>
      </c>
      <c r="H731">
        <v>0.61599999999999999</v>
      </c>
      <c r="U731">
        <f t="shared" si="10"/>
        <v>1338</v>
      </c>
      <c r="V731" s="4">
        <v>389.017</v>
      </c>
      <c r="W731">
        <v>670</v>
      </c>
      <c r="X731">
        <v>0.16700000000000001</v>
      </c>
      <c r="Y731">
        <v>459.6</v>
      </c>
      <c r="Z731">
        <v>201.46899999999999</v>
      </c>
      <c r="BD731" s="13">
        <v>1779</v>
      </c>
      <c r="BE731" s="14">
        <v>-0.56999999999999995</v>
      </c>
      <c r="BF731" s="14">
        <v>-0.42</v>
      </c>
    </row>
    <row r="732" spans="1:58" x14ac:dyDescent="0.25">
      <c r="A732" s="4">
        <v>229</v>
      </c>
      <c r="B732">
        <v>126.79</v>
      </c>
      <c r="C732">
        <v>88.1</v>
      </c>
      <c r="D732">
        <v>165.49</v>
      </c>
      <c r="E732">
        <v>-0.111</v>
      </c>
      <c r="G732">
        <v>-0.83899999999999997</v>
      </c>
      <c r="H732">
        <v>0.14000000000000001</v>
      </c>
      <c r="U732">
        <f t="shared" si="10"/>
        <v>1337</v>
      </c>
      <c r="V732" s="4">
        <v>389.245</v>
      </c>
      <c r="W732">
        <v>671</v>
      </c>
      <c r="X732">
        <v>0.22800000000000001</v>
      </c>
      <c r="Y732">
        <v>483.90800000000002</v>
      </c>
      <c r="Z732">
        <v>217.476</v>
      </c>
      <c r="BD732" s="13">
        <v>1780</v>
      </c>
      <c r="BE732" s="14">
        <v>0.6</v>
      </c>
      <c r="BF732" s="14">
        <v>0.5</v>
      </c>
    </row>
    <row r="733" spans="1:58" x14ac:dyDescent="0.25">
      <c r="A733" s="4">
        <v>230</v>
      </c>
      <c r="B733">
        <v>176.54</v>
      </c>
      <c r="C733">
        <v>137.84</v>
      </c>
      <c r="D733">
        <v>215.24</v>
      </c>
      <c r="E733">
        <v>-0.58799999999999997</v>
      </c>
      <c r="G733">
        <v>-1.3149999999999999</v>
      </c>
      <c r="H733">
        <v>0.50700000000000001</v>
      </c>
      <c r="U733">
        <f t="shared" si="10"/>
        <v>1336</v>
      </c>
      <c r="V733" s="4">
        <v>389.53199999999998</v>
      </c>
      <c r="W733">
        <v>672</v>
      </c>
      <c r="X733">
        <v>0.28699999999999998</v>
      </c>
      <c r="Y733">
        <v>507.57299999999998</v>
      </c>
      <c r="Z733">
        <v>233.059</v>
      </c>
      <c r="BD733" s="13">
        <v>1781</v>
      </c>
      <c r="BE733" s="14">
        <v>0.34</v>
      </c>
      <c r="BF733" s="14">
        <v>0.37</v>
      </c>
    </row>
    <row r="734" spans="1:58" x14ac:dyDescent="0.25">
      <c r="A734" s="4">
        <v>231</v>
      </c>
      <c r="B734">
        <v>151.21</v>
      </c>
      <c r="C734">
        <v>112.51</v>
      </c>
      <c r="D734">
        <v>189.91</v>
      </c>
      <c r="E734">
        <v>-0.22</v>
      </c>
      <c r="G734">
        <v>-0.94799999999999995</v>
      </c>
      <c r="H734">
        <v>0.03</v>
      </c>
      <c r="U734">
        <f t="shared" si="10"/>
        <v>1335</v>
      </c>
      <c r="V734" s="4">
        <v>389.71100000000001</v>
      </c>
      <c r="W734">
        <v>673</v>
      </c>
      <c r="X734">
        <v>0.156</v>
      </c>
      <c r="Y734">
        <v>455.05900000000003</v>
      </c>
      <c r="Z734">
        <v>198.47900000000001</v>
      </c>
      <c r="BD734" s="13">
        <v>1782</v>
      </c>
      <c r="BE734" s="14">
        <v>0.26</v>
      </c>
      <c r="BF734" s="14">
        <v>0.44</v>
      </c>
    </row>
    <row r="735" spans="1:58" x14ac:dyDescent="0.25">
      <c r="A735" s="4">
        <v>232</v>
      </c>
      <c r="B735">
        <v>151.36000000000001</v>
      </c>
      <c r="C735">
        <v>112.67</v>
      </c>
      <c r="D735">
        <v>190.06</v>
      </c>
      <c r="E735">
        <v>-0.69699999999999995</v>
      </c>
      <c r="G735">
        <v>-1.4239999999999999</v>
      </c>
      <c r="H735">
        <v>0.621</v>
      </c>
      <c r="U735">
        <f t="shared" si="10"/>
        <v>1334</v>
      </c>
      <c r="V735" s="4">
        <v>390.20299999999997</v>
      </c>
      <c r="W735">
        <v>674</v>
      </c>
      <c r="X735">
        <v>0.33500000000000002</v>
      </c>
      <c r="Y735">
        <v>527.1</v>
      </c>
      <c r="Z735">
        <v>245.917</v>
      </c>
      <c r="BD735" s="13">
        <v>1783</v>
      </c>
      <c r="BE735" s="14">
        <v>-0.93</v>
      </c>
      <c r="BF735" s="14">
        <v>-1.03</v>
      </c>
    </row>
    <row r="736" spans="1:58" x14ac:dyDescent="0.25">
      <c r="A736" s="4">
        <v>233</v>
      </c>
      <c r="B736">
        <v>195.93</v>
      </c>
      <c r="C736">
        <v>157.22999999999999</v>
      </c>
      <c r="D736">
        <v>234.63</v>
      </c>
      <c r="E736">
        <v>-0.106</v>
      </c>
      <c r="G736">
        <v>-0.83399999999999996</v>
      </c>
      <c r="H736">
        <v>1.3360000000000001</v>
      </c>
      <c r="U736">
        <f t="shared" si="10"/>
        <v>1333</v>
      </c>
      <c r="V736" s="4">
        <v>390.34399999999999</v>
      </c>
      <c r="W736">
        <v>675</v>
      </c>
      <c r="X736">
        <v>0.14099999999999999</v>
      </c>
      <c r="Y736">
        <v>448.87200000000001</v>
      </c>
      <c r="Z736">
        <v>194.405</v>
      </c>
      <c r="BD736" s="13">
        <v>1784</v>
      </c>
      <c r="BE736" s="14">
        <v>0.22</v>
      </c>
      <c r="BF736" s="14">
        <v>-0.09</v>
      </c>
    </row>
    <row r="737" spans="1:58" x14ac:dyDescent="0.25">
      <c r="A737" s="4">
        <v>234</v>
      </c>
      <c r="B737">
        <v>214.71</v>
      </c>
      <c r="C737">
        <v>176.01</v>
      </c>
      <c r="D737">
        <v>253.41</v>
      </c>
      <c r="E737">
        <v>0.60799999999999998</v>
      </c>
      <c r="G737">
        <v>-0.11899999999999999</v>
      </c>
      <c r="H737">
        <v>2.125</v>
      </c>
      <c r="U737">
        <f t="shared" si="10"/>
        <v>1332</v>
      </c>
      <c r="V737" s="4">
        <v>390.47399999999999</v>
      </c>
      <c r="W737">
        <v>676</v>
      </c>
      <c r="X737">
        <v>0.13100000000000001</v>
      </c>
      <c r="Y737">
        <v>444.89400000000001</v>
      </c>
      <c r="Z737">
        <v>191.786</v>
      </c>
      <c r="BD737" s="13">
        <v>1785</v>
      </c>
      <c r="BE737" s="14">
        <v>-0.98</v>
      </c>
      <c r="BF737" s="14">
        <v>-1.2</v>
      </c>
    </row>
    <row r="738" spans="1:58" x14ac:dyDescent="0.25">
      <c r="A738" s="4">
        <v>235</v>
      </c>
      <c r="B738">
        <v>243.27</v>
      </c>
      <c r="C738">
        <v>204.57</v>
      </c>
      <c r="D738">
        <v>281.97000000000003</v>
      </c>
      <c r="E738">
        <v>1.397</v>
      </c>
      <c r="G738">
        <v>0.67</v>
      </c>
      <c r="H738">
        <v>1.7130000000000001</v>
      </c>
      <c r="U738">
        <f t="shared" si="10"/>
        <v>1331</v>
      </c>
      <c r="V738" s="4">
        <v>390.62</v>
      </c>
      <c r="W738">
        <v>677</v>
      </c>
      <c r="X738">
        <v>0.14599999999999999</v>
      </c>
      <c r="Y738">
        <v>450.84100000000001</v>
      </c>
      <c r="Z738">
        <v>195.70099999999999</v>
      </c>
      <c r="BD738" s="13">
        <v>1786</v>
      </c>
      <c r="BE738" s="14">
        <v>-1.29</v>
      </c>
      <c r="BF738" s="14">
        <v>-1.39</v>
      </c>
    </row>
    <row r="739" spans="1:58" x14ac:dyDescent="0.25">
      <c r="A739" s="4">
        <v>236</v>
      </c>
      <c r="B739">
        <v>192.43</v>
      </c>
      <c r="C739">
        <v>153.72999999999999</v>
      </c>
      <c r="D739">
        <v>231.13</v>
      </c>
      <c r="E739">
        <v>0.98499999999999999</v>
      </c>
      <c r="G739">
        <v>0.25800000000000001</v>
      </c>
      <c r="H739">
        <v>0.46200000000000002</v>
      </c>
      <c r="U739">
        <f t="shared" si="10"/>
        <v>1330</v>
      </c>
      <c r="V739" s="4">
        <v>390.78300000000002</v>
      </c>
      <c r="W739">
        <v>678</v>
      </c>
      <c r="X739">
        <v>0.16300000000000001</v>
      </c>
      <c r="Y739">
        <v>457.79199999999997</v>
      </c>
      <c r="Z739">
        <v>200.27799999999999</v>
      </c>
      <c r="BD739" s="13">
        <v>1787</v>
      </c>
      <c r="BE739" s="14">
        <v>-0.63</v>
      </c>
      <c r="BF739" s="14">
        <v>-0.61</v>
      </c>
    </row>
    <row r="740" spans="1:58" x14ac:dyDescent="0.25">
      <c r="A740" s="4">
        <v>237</v>
      </c>
      <c r="B740">
        <v>112.95</v>
      </c>
      <c r="C740">
        <v>74.260000000000005</v>
      </c>
      <c r="D740">
        <v>151.65</v>
      </c>
      <c r="E740">
        <v>-0.26500000000000001</v>
      </c>
      <c r="G740">
        <v>-0.99199999999999999</v>
      </c>
      <c r="H740">
        <v>0.92900000000000005</v>
      </c>
      <c r="U740">
        <f t="shared" si="10"/>
        <v>1329</v>
      </c>
      <c r="V740" s="4">
        <v>390.916</v>
      </c>
      <c r="W740">
        <v>679</v>
      </c>
      <c r="X740">
        <v>0.13300000000000001</v>
      </c>
      <c r="Y740">
        <v>445.899</v>
      </c>
      <c r="Z740">
        <v>192.447</v>
      </c>
      <c r="BD740" s="13">
        <v>1788</v>
      </c>
      <c r="BE740" s="14">
        <v>0.21</v>
      </c>
      <c r="BF740" s="14">
        <v>0.34</v>
      </c>
    </row>
    <row r="741" spans="1:58" x14ac:dyDescent="0.25">
      <c r="A741" s="4">
        <v>238</v>
      </c>
      <c r="B741">
        <v>161.84</v>
      </c>
      <c r="C741">
        <v>123.14</v>
      </c>
      <c r="D741">
        <v>200.53</v>
      </c>
      <c r="E741">
        <v>0.20100000000000001</v>
      </c>
      <c r="G741">
        <v>-0.52600000000000002</v>
      </c>
      <c r="H741">
        <v>1.837</v>
      </c>
      <c r="U741">
        <f t="shared" si="10"/>
        <v>1328</v>
      </c>
      <c r="V741" s="4">
        <v>391.10500000000002</v>
      </c>
      <c r="W741">
        <v>680</v>
      </c>
      <c r="X741">
        <v>0.189</v>
      </c>
      <c r="Y741">
        <v>468.19799999999998</v>
      </c>
      <c r="Z741">
        <v>207.131</v>
      </c>
      <c r="BD741" s="13">
        <v>1789</v>
      </c>
      <c r="BE741" s="14">
        <v>-0.56000000000000005</v>
      </c>
      <c r="BF741" s="14">
        <v>-0.9</v>
      </c>
    </row>
    <row r="742" spans="1:58" x14ac:dyDescent="0.25">
      <c r="A742" s="4">
        <v>239</v>
      </c>
      <c r="B742">
        <v>175.63</v>
      </c>
      <c r="C742">
        <v>136.93</v>
      </c>
      <c r="D742">
        <v>214.33</v>
      </c>
      <c r="E742">
        <v>1.1100000000000001</v>
      </c>
      <c r="G742">
        <v>0.38200000000000001</v>
      </c>
      <c r="H742">
        <v>1.609</v>
      </c>
      <c r="U742">
        <f t="shared" si="10"/>
        <v>1327</v>
      </c>
      <c r="V742" s="4">
        <v>391.25099999999998</v>
      </c>
      <c r="W742">
        <v>681</v>
      </c>
      <c r="X742">
        <v>0.14599999999999999</v>
      </c>
      <c r="Y742">
        <v>451.12200000000001</v>
      </c>
      <c r="Z742">
        <v>195.887</v>
      </c>
      <c r="BD742" s="13">
        <v>1790</v>
      </c>
      <c r="BE742" s="14">
        <v>0.11</v>
      </c>
      <c r="BF742" s="14">
        <v>-0.06</v>
      </c>
    </row>
    <row r="743" spans="1:58" x14ac:dyDescent="0.25">
      <c r="A743" s="4">
        <v>240</v>
      </c>
      <c r="B743">
        <v>170.34</v>
      </c>
      <c r="C743">
        <v>131.65</v>
      </c>
      <c r="D743">
        <v>209.04</v>
      </c>
      <c r="E743">
        <v>0.88100000000000001</v>
      </c>
      <c r="G743">
        <v>0.154</v>
      </c>
      <c r="H743">
        <v>0.879</v>
      </c>
      <c r="U743">
        <f t="shared" si="10"/>
        <v>1326</v>
      </c>
      <c r="V743" s="4">
        <v>391.38799999999998</v>
      </c>
      <c r="W743">
        <v>682</v>
      </c>
      <c r="X743">
        <v>0.13600000000000001</v>
      </c>
      <c r="Y743">
        <v>447.06400000000002</v>
      </c>
      <c r="Z743">
        <v>193.214</v>
      </c>
      <c r="BD743" s="13">
        <v>1791</v>
      </c>
      <c r="BE743" s="14">
        <v>0.23</v>
      </c>
      <c r="BF743" s="14">
        <v>0.14000000000000001</v>
      </c>
    </row>
    <row r="744" spans="1:58" x14ac:dyDescent="0.25">
      <c r="A744" s="4">
        <v>241</v>
      </c>
      <c r="B744">
        <v>128.63</v>
      </c>
      <c r="C744">
        <v>89.93</v>
      </c>
      <c r="D744">
        <v>167.33</v>
      </c>
      <c r="E744">
        <v>0.152</v>
      </c>
      <c r="G744">
        <v>-0.57599999999999996</v>
      </c>
      <c r="H744">
        <v>1.901</v>
      </c>
      <c r="U744">
        <f t="shared" si="10"/>
        <v>1325</v>
      </c>
      <c r="V744" s="4">
        <v>391.53899999999999</v>
      </c>
      <c r="W744">
        <v>683</v>
      </c>
      <c r="X744">
        <v>0.152</v>
      </c>
      <c r="Y744">
        <v>453.33199999999999</v>
      </c>
      <c r="Z744">
        <v>197.34200000000001</v>
      </c>
      <c r="BD744" s="13">
        <v>1792</v>
      </c>
      <c r="BE744" s="14">
        <v>-0.1</v>
      </c>
      <c r="BF744" s="14">
        <v>-0.06</v>
      </c>
    </row>
    <row r="745" spans="1:58" x14ac:dyDescent="0.25">
      <c r="A745" s="4">
        <v>242</v>
      </c>
      <c r="B745">
        <v>122.18</v>
      </c>
      <c r="C745">
        <v>83.48</v>
      </c>
      <c r="D745">
        <v>160.87</v>
      </c>
      <c r="E745">
        <v>1.1739999999999999</v>
      </c>
      <c r="G745">
        <v>0.44700000000000001</v>
      </c>
      <c r="H745">
        <v>1.1970000000000001</v>
      </c>
      <c r="U745">
        <f t="shared" si="10"/>
        <v>1324</v>
      </c>
      <c r="V745" s="4">
        <v>391.76799999999997</v>
      </c>
      <c r="W745">
        <v>684</v>
      </c>
      <c r="X745">
        <v>0.19400000000000001</v>
      </c>
      <c r="Y745">
        <v>470.08600000000001</v>
      </c>
      <c r="Z745">
        <v>208.374</v>
      </c>
      <c r="BD745" s="13">
        <v>1793</v>
      </c>
      <c r="BE745" s="14">
        <v>-0.23</v>
      </c>
      <c r="BF745" s="14">
        <v>0</v>
      </c>
    </row>
    <row r="746" spans="1:58" x14ac:dyDescent="0.25">
      <c r="A746" s="4">
        <v>243</v>
      </c>
      <c r="B746">
        <v>195.66</v>
      </c>
      <c r="C746">
        <v>156.96</v>
      </c>
      <c r="D746">
        <v>234.35</v>
      </c>
      <c r="E746">
        <v>0.46899999999999997</v>
      </c>
      <c r="G746">
        <v>-0.25800000000000001</v>
      </c>
      <c r="H746">
        <v>0.61099999999999999</v>
      </c>
      <c r="U746">
        <f t="shared" si="10"/>
        <v>1323</v>
      </c>
      <c r="V746" s="4">
        <v>392.11099999999999</v>
      </c>
      <c r="W746">
        <v>685</v>
      </c>
      <c r="X746">
        <v>0.26500000000000001</v>
      </c>
      <c r="Y746">
        <v>498.73399999999998</v>
      </c>
      <c r="Z746">
        <v>227.238</v>
      </c>
      <c r="BD746" s="13">
        <v>1794</v>
      </c>
      <c r="BE746" s="14">
        <v>-0.3</v>
      </c>
      <c r="BF746" s="14">
        <v>-0.19</v>
      </c>
    </row>
    <row r="747" spans="1:58" x14ac:dyDescent="0.25">
      <c r="A747" s="4">
        <v>244</v>
      </c>
      <c r="B747">
        <v>182.79</v>
      </c>
      <c r="C747">
        <v>144.09</v>
      </c>
      <c r="D747">
        <v>221.49</v>
      </c>
      <c r="E747">
        <v>-0.11600000000000001</v>
      </c>
      <c r="G747">
        <v>-0.84399999999999997</v>
      </c>
      <c r="H747">
        <v>1.996</v>
      </c>
      <c r="U747">
        <f t="shared" si="10"/>
        <v>1322</v>
      </c>
      <c r="V747" s="4">
        <v>392.61700000000002</v>
      </c>
      <c r="W747">
        <v>686</v>
      </c>
      <c r="X747">
        <v>0.24199999999999999</v>
      </c>
      <c r="Y747">
        <v>489.45299999999997</v>
      </c>
      <c r="Z747">
        <v>221.12700000000001</v>
      </c>
      <c r="BD747" s="13">
        <v>1795</v>
      </c>
      <c r="BE747" s="14">
        <v>-0.77</v>
      </c>
      <c r="BF747" s="14">
        <v>-0.59</v>
      </c>
    </row>
    <row r="748" spans="1:58" x14ac:dyDescent="0.25">
      <c r="A748" s="4">
        <v>245</v>
      </c>
      <c r="B748">
        <v>164.77</v>
      </c>
      <c r="C748">
        <v>126.07</v>
      </c>
      <c r="D748">
        <v>203.47</v>
      </c>
      <c r="E748">
        <v>1.268</v>
      </c>
      <c r="G748">
        <v>0.54100000000000004</v>
      </c>
      <c r="H748">
        <v>1.623</v>
      </c>
      <c r="U748">
        <f t="shared" si="10"/>
        <v>1321</v>
      </c>
      <c r="V748" s="4">
        <v>392.81400000000002</v>
      </c>
      <c r="W748">
        <v>687</v>
      </c>
      <c r="X748">
        <v>0.19700000000000001</v>
      </c>
      <c r="Y748">
        <v>471.33199999999999</v>
      </c>
      <c r="Z748">
        <v>209.19399999999999</v>
      </c>
      <c r="BD748" s="13">
        <v>1796</v>
      </c>
      <c r="BE748" s="14">
        <v>-0.05</v>
      </c>
      <c r="BF748" s="14">
        <v>0.05</v>
      </c>
    </row>
    <row r="749" spans="1:58" x14ac:dyDescent="0.25">
      <c r="A749" s="4">
        <v>246</v>
      </c>
      <c r="B749">
        <v>183.51</v>
      </c>
      <c r="C749">
        <v>144.82</v>
      </c>
      <c r="D749">
        <v>222.21</v>
      </c>
      <c r="E749">
        <v>0.89600000000000002</v>
      </c>
      <c r="G749">
        <v>0.16900000000000001</v>
      </c>
      <c r="H749">
        <v>1.246</v>
      </c>
      <c r="U749">
        <f t="shared" si="10"/>
        <v>1320</v>
      </c>
      <c r="V749" s="4">
        <v>392.98700000000002</v>
      </c>
      <c r="W749">
        <v>688</v>
      </c>
      <c r="X749">
        <v>0.17299999999999999</v>
      </c>
      <c r="Y749">
        <v>461.89</v>
      </c>
      <c r="Z749">
        <v>202.977</v>
      </c>
      <c r="BD749" s="13">
        <v>1797</v>
      </c>
      <c r="BE749" s="14">
        <v>0.42</v>
      </c>
      <c r="BF749" s="14">
        <v>0.55000000000000004</v>
      </c>
    </row>
    <row r="750" spans="1:58" x14ac:dyDescent="0.25">
      <c r="A750" s="4">
        <v>247</v>
      </c>
      <c r="B750">
        <v>188.11</v>
      </c>
      <c r="C750">
        <v>149.41</v>
      </c>
      <c r="D750">
        <v>226.81</v>
      </c>
      <c r="E750">
        <v>0.51900000000000002</v>
      </c>
      <c r="G750">
        <v>-0.20799999999999999</v>
      </c>
      <c r="H750">
        <v>1.663</v>
      </c>
      <c r="U750">
        <f t="shared" si="10"/>
        <v>1319</v>
      </c>
      <c r="V750" s="4">
        <v>393.62700000000001</v>
      </c>
      <c r="W750">
        <v>689</v>
      </c>
      <c r="X750">
        <v>0.157</v>
      </c>
      <c r="Y750">
        <v>455.38099999999997</v>
      </c>
      <c r="Z750">
        <v>198.691</v>
      </c>
      <c r="BD750" s="13">
        <v>1798</v>
      </c>
      <c r="BE750" s="14">
        <v>0.91</v>
      </c>
      <c r="BF750" s="14">
        <v>0.85</v>
      </c>
    </row>
    <row r="751" spans="1:58" x14ac:dyDescent="0.25">
      <c r="A751" s="4">
        <v>248</v>
      </c>
      <c r="B751">
        <v>195.77</v>
      </c>
      <c r="C751">
        <v>157.07</v>
      </c>
      <c r="D751">
        <v>234.46</v>
      </c>
      <c r="E751">
        <v>0.93600000000000005</v>
      </c>
      <c r="G751">
        <v>0.20799999999999999</v>
      </c>
      <c r="H751">
        <v>1.986</v>
      </c>
      <c r="U751">
        <f t="shared" si="10"/>
        <v>1318</v>
      </c>
      <c r="V751" s="4">
        <v>393.95100000000002</v>
      </c>
      <c r="W751">
        <v>690</v>
      </c>
      <c r="X751">
        <v>0.16700000000000001</v>
      </c>
      <c r="Y751">
        <v>459.6</v>
      </c>
      <c r="Z751">
        <v>201.46899999999999</v>
      </c>
      <c r="BD751" s="13">
        <v>1799</v>
      </c>
      <c r="BE751" s="14">
        <v>-0.51</v>
      </c>
      <c r="BF751" s="14">
        <v>-0.28999999999999998</v>
      </c>
    </row>
    <row r="752" spans="1:58" x14ac:dyDescent="0.25">
      <c r="A752" s="4">
        <v>249</v>
      </c>
      <c r="B752">
        <v>215.51</v>
      </c>
      <c r="C752">
        <v>176.81</v>
      </c>
      <c r="D752">
        <v>254.21</v>
      </c>
      <c r="E752">
        <v>1.258</v>
      </c>
      <c r="G752">
        <v>0.53100000000000003</v>
      </c>
      <c r="H752">
        <v>1.37</v>
      </c>
      <c r="U752">
        <f t="shared" si="10"/>
        <v>1317</v>
      </c>
      <c r="V752" s="4">
        <v>394.327</v>
      </c>
      <c r="W752">
        <v>691</v>
      </c>
      <c r="X752">
        <v>0.29799999999999999</v>
      </c>
      <c r="Y752">
        <v>512.23400000000004</v>
      </c>
      <c r="Z752">
        <v>236.12799999999999</v>
      </c>
      <c r="BD752" s="13">
        <v>1800</v>
      </c>
      <c r="BE752" s="14">
        <v>-0.21</v>
      </c>
      <c r="BF752" s="14">
        <v>-0.13</v>
      </c>
    </row>
    <row r="753" spans="1:58" x14ac:dyDescent="0.25">
      <c r="A753" s="4">
        <v>250</v>
      </c>
      <c r="B753">
        <v>176.62</v>
      </c>
      <c r="C753">
        <v>137.93</v>
      </c>
      <c r="D753">
        <v>215.32</v>
      </c>
      <c r="E753">
        <v>0.64300000000000002</v>
      </c>
      <c r="G753">
        <v>-8.4000000000000005E-2</v>
      </c>
      <c r="H753">
        <v>-0.63</v>
      </c>
      <c r="U753">
        <f t="shared" si="10"/>
        <v>1316</v>
      </c>
      <c r="V753" s="4">
        <v>394.91300000000001</v>
      </c>
      <c r="W753">
        <v>692</v>
      </c>
      <c r="X753">
        <v>0.28699999999999998</v>
      </c>
      <c r="Y753">
        <v>507.73399999999998</v>
      </c>
      <c r="Z753">
        <v>233.16499999999999</v>
      </c>
      <c r="BD753" s="13">
        <v>1801</v>
      </c>
      <c r="BE753" s="14">
        <v>-1.18</v>
      </c>
      <c r="BF753" s="14">
        <v>-1.1499999999999999</v>
      </c>
    </row>
    <row r="754" spans="1:58" x14ac:dyDescent="0.25">
      <c r="A754" s="4">
        <v>251</v>
      </c>
      <c r="B754">
        <v>157.63</v>
      </c>
      <c r="C754">
        <v>118.94</v>
      </c>
      <c r="D754">
        <v>196.33</v>
      </c>
      <c r="E754">
        <v>-1.357</v>
      </c>
      <c r="G754">
        <v>-2.0840000000000001</v>
      </c>
      <c r="H754">
        <v>0.94399999999999995</v>
      </c>
      <c r="U754">
        <f t="shared" si="10"/>
        <v>1315</v>
      </c>
      <c r="V754" s="4">
        <v>396.54</v>
      </c>
      <c r="W754">
        <v>693</v>
      </c>
      <c r="X754">
        <v>8.3000000000000004E-2</v>
      </c>
      <c r="Y754">
        <v>425.56799999999998</v>
      </c>
      <c r="Z754">
        <v>179.06</v>
      </c>
      <c r="BD754" s="13">
        <v>1802</v>
      </c>
      <c r="BE754" s="14">
        <v>0.35</v>
      </c>
      <c r="BF754" s="14">
        <v>0.5</v>
      </c>
    </row>
    <row r="755" spans="1:58" x14ac:dyDescent="0.25">
      <c r="A755" s="4">
        <v>252</v>
      </c>
      <c r="B755">
        <v>116.88</v>
      </c>
      <c r="C755">
        <v>78.180000000000007</v>
      </c>
      <c r="D755">
        <v>155.58000000000001</v>
      </c>
      <c r="E755">
        <v>0.216</v>
      </c>
      <c r="G755">
        <v>-0.51100000000000001</v>
      </c>
      <c r="H755">
        <v>0.50700000000000001</v>
      </c>
      <c r="U755">
        <f t="shared" si="10"/>
        <v>1314</v>
      </c>
      <c r="V755" s="4">
        <v>396.947</v>
      </c>
      <c r="W755">
        <v>694</v>
      </c>
      <c r="X755">
        <v>0.215</v>
      </c>
      <c r="Y755">
        <v>478.524</v>
      </c>
      <c r="Z755">
        <v>213.93</v>
      </c>
      <c r="BD755" s="13">
        <v>1803</v>
      </c>
      <c r="BE755" s="14">
        <v>-0.91</v>
      </c>
      <c r="BF755" s="14">
        <v>-0.72</v>
      </c>
    </row>
    <row r="756" spans="1:58" x14ac:dyDescent="0.25">
      <c r="A756" s="4">
        <v>253</v>
      </c>
      <c r="B756">
        <v>131.99</v>
      </c>
      <c r="C756">
        <v>93.3</v>
      </c>
      <c r="D756">
        <v>170.69</v>
      </c>
      <c r="E756">
        <v>-0.22</v>
      </c>
      <c r="G756">
        <v>-0.94799999999999995</v>
      </c>
      <c r="H756">
        <v>0.73</v>
      </c>
      <c r="U756">
        <f t="shared" si="10"/>
        <v>1313</v>
      </c>
      <c r="V756" s="4">
        <v>397.15800000000002</v>
      </c>
      <c r="W756">
        <v>695</v>
      </c>
      <c r="X756">
        <v>0.21099999999999999</v>
      </c>
      <c r="Y756">
        <v>477.03699999999998</v>
      </c>
      <c r="Z756">
        <v>212.95099999999999</v>
      </c>
      <c r="BD756" s="13">
        <v>1804</v>
      </c>
      <c r="BE756" s="14">
        <v>-0.15</v>
      </c>
      <c r="BF756" s="14">
        <v>-0.14000000000000001</v>
      </c>
    </row>
    <row r="757" spans="1:58" x14ac:dyDescent="0.25">
      <c r="A757" s="4">
        <v>254</v>
      </c>
      <c r="B757">
        <v>136.36000000000001</v>
      </c>
      <c r="C757">
        <v>97.66</v>
      </c>
      <c r="D757">
        <v>175.05</v>
      </c>
      <c r="E757">
        <v>3.0000000000000001E-3</v>
      </c>
      <c r="G757">
        <v>-0.72399999999999998</v>
      </c>
      <c r="H757">
        <v>1.0529999999999999</v>
      </c>
      <c r="U757">
        <f t="shared" si="10"/>
        <v>1312</v>
      </c>
      <c r="V757" s="4">
        <v>398.00299999999999</v>
      </c>
      <c r="W757">
        <v>696</v>
      </c>
      <c r="X757">
        <v>0.189</v>
      </c>
      <c r="Y757">
        <v>468.11799999999999</v>
      </c>
      <c r="Z757">
        <v>207.078</v>
      </c>
      <c r="BD757" s="13">
        <v>1805</v>
      </c>
      <c r="BE757" s="14">
        <v>-1.22</v>
      </c>
      <c r="BF757" s="14">
        <v>-1.37</v>
      </c>
    </row>
    <row r="758" spans="1:58" x14ac:dyDescent="0.25">
      <c r="A758" s="4">
        <v>255</v>
      </c>
      <c r="B758">
        <v>202.81</v>
      </c>
      <c r="C758">
        <v>164.12</v>
      </c>
      <c r="D758">
        <v>241.51</v>
      </c>
      <c r="E758">
        <v>0.32500000000000001</v>
      </c>
      <c r="G758">
        <v>-0.40200000000000002</v>
      </c>
      <c r="H758">
        <v>0.56100000000000005</v>
      </c>
      <c r="U758">
        <f t="shared" si="10"/>
        <v>1311</v>
      </c>
      <c r="V758" s="4">
        <v>398.48099999999999</v>
      </c>
      <c r="W758">
        <v>697</v>
      </c>
      <c r="X758">
        <v>0.159</v>
      </c>
      <c r="Y758">
        <v>456.26499999999999</v>
      </c>
      <c r="Z758">
        <v>199.273</v>
      </c>
      <c r="BD758" s="13">
        <v>1806</v>
      </c>
      <c r="BE758" s="14">
        <v>-0.39</v>
      </c>
      <c r="BF758" s="14">
        <v>-0.46</v>
      </c>
    </row>
    <row r="759" spans="1:58" x14ac:dyDescent="0.25">
      <c r="A759" s="4">
        <v>256</v>
      </c>
      <c r="B759">
        <v>192.31</v>
      </c>
      <c r="C759">
        <v>153.61000000000001</v>
      </c>
      <c r="D759">
        <v>231.01</v>
      </c>
      <c r="E759">
        <v>-0.16600000000000001</v>
      </c>
      <c r="G759">
        <v>-0.89300000000000002</v>
      </c>
      <c r="H759">
        <v>0.79</v>
      </c>
      <c r="U759">
        <f t="shared" si="10"/>
        <v>1310</v>
      </c>
      <c r="V759" s="4">
        <v>398.81799999999998</v>
      </c>
      <c r="W759">
        <v>698</v>
      </c>
      <c r="X759">
        <v>0.14199999999999999</v>
      </c>
      <c r="Y759">
        <v>449.274</v>
      </c>
      <c r="Z759">
        <v>194.67</v>
      </c>
      <c r="BD759" s="13">
        <v>1807</v>
      </c>
      <c r="BE759" s="14">
        <v>1.3</v>
      </c>
      <c r="BF759" s="14">
        <v>1.41</v>
      </c>
    </row>
    <row r="760" spans="1:58" x14ac:dyDescent="0.25">
      <c r="A760" s="4">
        <v>257</v>
      </c>
      <c r="B760">
        <v>173.44</v>
      </c>
      <c r="C760">
        <v>134.74</v>
      </c>
      <c r="D760">
        <v>212.14</v>
      </c>
      <c r="E760">
        <v>6.2E-2</v>
      </c>
      <c r="G760">
        <v>-0.66500000000000004</v>
      </c>
      <c r="H760">
        <v>-0.40100000000000002</v>
      </c>
      <c r="U760">
        <f t="shared" si="10"/>
        <v>1309</v>
      </c>
      <c r="V760" s="4">
        <v>399.214</v>
      </c>
      <c r="W760">
        <v>699</v>
      </c>
      <c r="X760">
        <v>0.254</v>
      </c>
      <c r="Y760">
        <v>494.35399999999998</v>
      </c>
      <c r="Z760">
        <v>224.35400000000001</v>
      </c>
      <c r="BD760" s="13">
        <v>1808</v>
      </c>
      <c r="BE760" s="14">
        <v>0.46</v>
      </c>
      <c r="BF760" s="14">
        <v>0.27</v>
      </c>
    </row>
    <row r="761" spans="1:58" x14ac:dyDescent="0.25">
      <c r="A761" s="4">
        <v>258</v>
      </c>
      <c r="B761">
        <v>188.25</v>
      </c>
      <c r="C761">
        <v>149.55000000000001</v>
      </c>
      <c r="D761">
        <v>226.95</v>
      </c>
      <c r="E761">
        <v>-1.129</v>
      </c>
      <c r="G761">
        <v>-1.8560000000000001</v>
      </c>
      <c r="H761">
        <v>0.03</v>
      </c>
      <c r="U761">
        <f t="shared" si="10"/>
        <v>1308</v>
      </c>
      <c r="V761" s="4">
        <v>399.53300000000002</v>
      </c>
      <c r="W761">
        <v>700</v>
      </c>
      <c r="X761">
        <v>0.23899999999999999</v>
      </c>
      <c r="Y761">
        <v>488.24700000000001</v>
      </c>
      <c r="Z761">
        <v>220.333</v>
      </c>
      <c r="BD761" s="13">
        <v>1809</v>
      </c>
      <c r="BE761" s="14">
        <v>0.13</v>
      </c>
      <c r="BF761" s="14">
        <v>-0.19</v>
      </c>
    </row>
    <row r="762" spans="1:58" x14ac:dyDescent="0.25">
      <c r="A762" s="4">
        <v>259</v>
      </c>
      <c r="B762">
        <v>194.14</v>
      </c>
      <c r="C762">
        <v>155.44999999999999</v>
      </c>
      <c r="D762">
        <v>232.84</v>
      </c>
      <c r="E762">
        <v>-0.69699999999999995</v>
      </c>
      <c r="G762">
        <v>-1.4239999999999999</v>
      </c>
      <c r="H762">
        <v>-0.47099999999999997</v>
      </c>
      <c r="U762">
        <f t="shared" si="10"/>
        <v>1307</v>
      </c>
      <c r="V762" s="4">
        <v>400.589</v>
      </c>
      <c r="W762">
        <v>701</v>
      </c>
      <c r="X762">
        <v>0.31900000000000001</v>
      </c>
      <c r="Y762">
        <v>520.43100000000004</v>
      </c>
      <c r="Z762">
        <v>241.52500000000001</v>
      </c>
      <c r="BD762" s="13">
        <v>1810</v>
      </c>
      <c r="BE762" s="14">
        <v>-0.93</v>
      </c>
      <c r="BF762" s="14">
        <v>-1.26</v>
      </c>
    </row>
    <row r="763" spans="1:58" x14ac:dyDescent="0.25">
      <c r="A763" s="4">
        <v>260</v>
      </c>
      <c r="B763">
        <v>152.25</v>
      </c>
      <c r="C763">
        <v>113.56</v>
      </c>
      <c r="D763">
        <v>190.95</v>
      </c>
      <c r="E763">
        <v>-1.198</v>
      </c>
      <c r="G763">
        <v>-1.925</v>
      </c>
      <c r="H763">
        <v>0.59599999999999997</v>
      </c>
      <c r="U763">
        <f t="shared" si="10"/>
        <v>1306</v>
      </c>
      <c r="V763" s="4">
        <v>400.88200000000001</v>
      </c>
      <c r="W763">
        <v>702</v>
      </c>
      <c r="X763">
        <v>0.29299999999999998</v>
      </c>
      <c r="Y763">
        <v>510.14499999999998</v>
      </c>
      <c r="Z763">
        <v>234.75200000000001</v>
      </c>
      <c r="BD763" s="13">
        <v>1811</v>
      </c>
      <c r="BE763" s="14">
        <v>1.1299999999999999</v>
      </c>
      <c r="BF763" s="14">
        <v>0.82</v>
      </c>
    </row>
    <row r="764" spans="1:58" x14ac:dyDescent="0.25">
      <c r="A764" s="4">
        <v>261</v>
      </c>
      <c r="B764">
        <v>172.31</v>
      </c>
      <c r="C764">
        <v>133.61000000000001</v>
      </c>
      <c r="D764">
        <v>211.01</v>
      </c>
      <c r="E764">
        <v>-0.13100000000000001</v>
      </c>
      <c r="G764">
        <v>-0.85799999999999998</v>
      </c>
      <c r="H764">
        <v>0.745</v>
      </c>
      <c r="U764">
        <f t="shared" si="10"/>
        <v>1305</v>
      </c>
      <c r="V764" s="4">
        <v>401.15699999999998</v>
      </c>
      <c r="W764">
        <v>703</v>
      </c>
      <c r="X764">
        <v>0.28699999999999998</v>
      </c>
      <c r="Y764">
        <v>507.57299999999998</v>
      </c>
      <c r="Z764">
        <v>233.059</v>
      </c>
      <c r="BD764" s="13">
        <v>1812</v>
      </c>
      <c r="BE764" s="14">
        <v>-0.11</v>
      </c>
      <c r="BF764" s="14">
        <v>-0.51</v>
      </c>
    </row>
    <row r="765" spans="1:58" x14ac:dyDescent="0.25">
      <c r="A765" s="4">
        <v>262</v>
      </c>
      <c r="B765">
        <v>173.06</v>
      </c>
      <c r="C765">
        <v>134.37</v>
      </c>
      <c r="D765">
        <v>211.76</v>
      </c>
      <c r="E765">
        <v>1.7999999999999999E-2</v>
      </c>
      <c r="G765">
        <v>-0.71</v>
      </c>
      <c r="H765">
        <v>-0.218</v>
      </c>
      <c r="U765">
        <f t="shared" si="10"/>
        <v>1304</v>
      </c>
      <c r="V765" s="4">
        <v>402.02800000000002</v>
      </c>
      <c r="W765">
        <v>704</v>
      </c>
      <c r="X765">
        <v>0.28100000000000003</v>
      </c>
      <c r="Y765">
        <v>505.04199999999997</v>
      </c>
      <c r="Z765">
        <v>231.392</v>
      </c>
      <c r="BD765" s="13">
        <v>1813</v>
      </c>
      <c r="BE765" s="14">
        <v>-2.2200000000000002</v>
      </c>
      <c r="BF765" s="14">
        <v>-2.74</v>
      </c>
    </row>
    <row r="766" spans="1:58" x14ac:dyDescent="0.25">
      <c r="A766" s="4">
        <v>263</v>
      </c>
      <c r="B766">
        <v>185.6</v>
      </c>
      <c r="C766">
        <v>146.9</v>
      </c>
      <c r="D766">
        <v>224.3</v>
      </c>
      <c r="E766">
        <v>-0.94499999999999995</v>
      </c>
      <c r="G766">
        <v>-1.6719999999999999</v>
      </c>
      <c r="H766">
        <v>-0.28199999999999997</v>
      </c>
      <c r="U766">
        <f t="shared" si="10"/>
        <v>1303</v>
      </c>
      <c r="V766" s="4">
        <v>402.44600000000003</v>
      </c>
      <c r="W766">
        <v>705</v>
      </c>
      <c r="X766">
        <v>0.185</v>
      </c>
      <c r="Y766">
        <v>466.63099999999997</v>
      </c>
      <c r="Z766">
        <v>206.09899999999999</v>
      </c>
      <c r="BD766" s="13">
        <v>1814</v>
      </c>
      <c r="BE766" s="14">
        <v>-1.82</v>
      </c>
      <c r="BF766" s="14">
        <v>-1.67</v>
      </c>
    </row>
    <row r="767" spans="1:58" x14ac:dyDescent="0.25">
      <c r="A767" s="4">
        <v>264</v>
      </c>
      <c r="B767">
        <v>161.35</v>
      </c>
      <c r="C767">
        <v>122.65</v>
      </c>
      <c r="D767">
        <v>200.05</v>
      </c>
      <c r="E767">
        <v>-1.01</v>
      </c>
      <c r="G767">
        <v>-1.7370000000000001</v>
      </c>
      <c r="H767">
        <v>-0.104</v>
      </c>
      <c r="U767">
        <f t="shared" si="10"/>
        <v>1302</v>
      </c>
      <c r="V767" s="4">
        <v>402.911</v>
      </c>
      <c r="W767">
        <v>706</v>
      </c>
      <c r="X767">
        <v>0.28000000000000003</v>
      </c>
      <c r="Y767">
        <v>504.96199999999999</v>
      </c>
      <c r="Z767">
        <v>231.339</v>
      </c>
      <c r="BD767" s="13">
        <v>1815</v>
      </c>
      <c r="BE767" s="14">
        <v>-2.8</v>
      </c>
      <c r="BF767" s="14">
        <v>-2.95</v>
      </c>
    </row>
    <row r="768" spans="1:58" x14ac:dyDescent="0.25">
      <c r="A768" s="4">
        <v>265</v>
      </c>
      <c r="B768">
        <v>153.86000000000001</v>
      </c>
      <c r="C768">
        <v>115.16</v>
      </c>
      <c r="D768">
        <v>192.56</v>
      </c>
      <c r="E768">
        <v>-0.83099999999999996</v>
      </c>
      <c r="G768">
        <v>-1.5580000000000001</v>
      </c>
      <c r="H768">
        <v>-0.64400000000000002</v>
      </c>
      <c r="U768">
        <f t="shared" ref="U768:U831" si="11">$U$61-W768</f>
        <v>1301</v>
      </c>
      <c r="V768" s="4">
        <v>403.16199999999998</v>
      </c>
      <c r="W768">
        <v>707</v>
      </c>
      <c r="X768">
        <v>0.251</v>
      </c>
      <c r="Y768">
        <v>492.988</v>
      </c>
      <c r="Z768">
        <v>223.45500000000001</v>
      </c>
      <c r="BD768" s="13">
        <v>1816</v>
      </c>
      <c r="BE768" s="14">
        <v>-3.16</v>
      </c>
      <c r="BF768" s="14">
        <v>-3.34</v>
      </c>
    </row>
    <row r="769" spans="1:58" x14ac:dyDescent="0.25">
      <c r="A769" s="4">
        <v>266</v>
      </c>
      <c r="B769">
        <v>207.3</v>
      </c>
      <c r="C769">
        <v>168.6</v>
      </c>
      <c r="D769">
        <v>245.99</v>
      </c>
      <c r="E769">
        <v>-1.3720000000000001</v>
      </c>
      <c r="G769">
        <v>-2.0990000000000002</v>
      </c>
      <c r="H769">
        <v>-6.9000000000000006E-2</v>
      </c>
      <c r="U769">
        <f t="shared" si="11"/>
        <v>1300</v>
      </c>
      <c r="V769" s="4">
        <v>403.41199999999998</v>
      </c>
      <c r="W769">
        <v>708</v>
      </c>
      <c r="X769">
        <v>0.251</v>
      </c>
      <c r="Y769">
        <v>492.988</v>
      </c>
      <c r="Z769">
        <v>223.45500000000001</v>
      </c>
      <c r="BD769" s="13">
        <v>1817</v>
      </c>
      <c r="BE769" s="14">
        <v>-0.93</v>
      </c>
      <c r="BF769" s="14">
        <v>-0.45</v>
      </c>
    </row>
    <row r="770" spans="1:58" x14ac:dyDescent="0.25">
      <c r="A770" s="4">
        <v>267</v>
      </c>
      <c r="B770">
        <v>164.39</v>
      </c>
      <c r="C770">
        <v>125.69</v>
      </c>
      <c r="D770">
        <v>203.08</v>
      </c>
      <c r="E770">
        <v>-0.79600000000000004</v>
      </c>
      <c r="G770">
        <v>-1.5229999999999999</v>
      </c>
      <c r="H770">
        <v>-0.83299999999999996</v>
      </c>
      <c r="U770">
        <f t="shared" si="11"/>
        <v>1299</v>
      </c>
      <c r="V770" s="4">
        <v>404.42700000000002</v>
      </c>
      <c r="W770">
        <v>709</v>
      </c>
      <c r="X770">
        <v>0.23899999999999999</v>
      </c>
      <c r="Y770">
        <v>488.20699999999999</v>
      </c>
      <c r="Z770">
        <v>220.30600000000001</v>
      </c>
      <c r="BD770" s="13">
        <v>1818</v>
      </c>
      <c r="BE770" s="14">
        <v>-1.06</v>
      </c>
      <c r="BF770" s="14">
        <v>-0.18</v>
      </c>
    </row>
    <row r="771" spans="1:58" x14ac:dyDescent="0.25">
      <c r="A771" s="4">
        <v>268</v>
      </c>
      <c r="B771">
        <v>164.99</v>
      </c>
      <c r="C771">
        <v>126.29</v>
      </c>
      <c r="D771">
        <v>203.69</v>
      </c>
      <c r="E771">
        <v>-1.56</v>
      </c>
      <c r="G771">
        <v>-2.2879999999999998</v>
      </c>
      <c r="H771">
        <v>-1.26</v>
      </c>
      <c r="U771">
        <f t="shared" si="11"/>
        <v>1298</v>
      </c>
      <c r="V771" s="4">
        <v>404.80599999999998</v>
      </c>
      <c r="W771">
        <v>710</v>
      </c>
      <c r="X771">
        <v>0.379</v>
      </c>
      <c r="Y771">
        <v>544.49800000000005</v>
      </c>
      <c r="Z771">
        <v>257.37299999999999</v>
      </c>
      <c r="BD771" s="13">
        <v>1819</v>
      </c>
      <c r="BE771" s="14">
        <v>-1.0900000000000001</v>
      </c>
      <c r="BF771" s="14">
        <v>-0.72</v>
      </c>
    </row>
    <row r="772" spans="1:58" x14ac:dyDescent="0.25">
      <c r="A772" s="4">
        <v>269</v>
      </c>
      <c r="B772">
        <v>177.19</v>
      </c>
      <c r="C772">
        <v>138.49</v>
      </c>
      <c r="D772">
        <v>215.89</v>
      </c>
      <c r="E772">
        <v>-1.9870000000000001</v>
      </c>
      <c r="G772">
        <v>-2.7149999999999999</v>
      </c>
      <c r="H772">
        <v>-0.79800000000000004</v>
      </c>
      <c r="U772">
        <f t="shared" si="11"/>
        <v>1297</v>
      </c>
      <c r="V772" s="4">
        <v>408.69900000000001</v>
      </c>
      <c r="W772">
        <v>711</v>
      </c>
      <c r="X772">
        <v>0.25700000000000001</v>
      </c>
      <c r="Y772">
        <v>495.399</v>
      </c>
      <c r="Z772">
        <v>225.042</v>
      </c>
      <c r="BD772" s="13">
        <v>1820</v>
      </c>
      <c r="BE772" s="14">
        <v>-1.28</v>
      </c>
      <c r="BF772" s="14">
        <v>-0.71</v>
      </c>
    </row>
    <row r="773" spans="1:58" x14ac:dyDescent="0.25">
      <c r="A773" s="4">
        <v>270</v>
      </c>
      <c r="B773">
        <v>162.02000000000001</v>
      </c>
      <c r="C773">
        <v>123.32</v>
      </c>
      <c r="D773">
        <v>200.72</v>
      </c>
      <c r="E773">
        <v>-1.526</v>
      </c>
      <c r="G773">
        <v>-2.2530000000000001</v>
      </c>
      <c r="H773">
        <v>-0.34200000000000003</v>
      </c>
      <c r="U773">
        <f t="shared" si="11"/>
        <v>1296</v>
      </c>
      <c r="V773" s="4">
        <v>409.17099999999999</v>
      </c>
      <c r="W773">
        <v>712</v>
      </c>
      <c r="X773">
        <v>0.215</v>
      </c>
      <c r="Y773">
        <v>478.72500000000002</v>
      </c>
      <c r="Z773">
        <v>214.06299999999999</v>
      </c>
      <c r="BD773" s="13">
        <v>1821</v>
      </c>
      <c r="BE773" s="14">
        <v>-2.66</v>
      </c>
      <c r="BF773" s="14">
        <v>-2.63</v>
      </c>
    </row>
    <row r="774" spans="1:58" x14ac:dyDescent="0.25">
      <c r="A774" s="4">
        <v>271</v>
      </c>
      <c r="B774">
        <v>161.61000000000001</v>
      </c>
      <c r="C774">
        <v>122.91</v>
      </c>
      <c r="D774">
        <v>200.31</v>
      </c>
      <c r="E774">
        <v>-1.069</v>
      </c>
      <c r="G774">
        <v>-1.796</v>
      </c>
      <c r="H774">
        <v>1E-3</v>
      </c>
      <c r="U774">
        <f t="shared" si="11"/>
        <v>1295</v>
      </c>
      <c r="V774" s="4">
        <v>409.35</v>
      </c>
      <c r="W774">
        <v>713</v>
      </c>
      <c r="X774">
        <v>0.17899999999999999</v>
      </c>
      <c r="Y774">
        <v>464.38099999999997</v>
      </c>
      <c r="Z774">
        <v>204.61699999999999</v>
      </c>
      <c r="BD774" s="13">
        <v>1822</v>
      </c>
      <c r="BE774" s="14">
        <v>0.49</v>
      </c>
      <c r="BF774" s="14">
        <v>0.89</v>
      </c>
    </row>
    <row r="775" spans="1:58" x14ac:dyDescent="0.25">
      <c r="A775" s="4">
        <v>272</v>
      </c>
      <c r="B775">
        <v>139.62</v>
      </c>
      <c r="C775">
        <v>100.92</v>
      </c>
      <c r="D775">
        <v>178.32</v>
      </c>
      <c r="E775">
        <v>-0.72699999999999998</v>
      </c>
      <c r="G775">
        <v>-1.454</v>
      </c>
      <c r="H775">
        <v>0.17899999999999999</v>
      </c>
      <c r="U775">
        <f t="shared" si="11"/>
        <v>1294</v>
      </c>
      <c r="V775" s="4">
        <v>409.52300000000002</v>
      </c>
      <c r="W775">
        <v>714</v>
      </c>
      <c r="X775">
        <v>0.20899999999999999</v>
      </c>
      <c r="Y775">
        <v>476.23399999999998</v>
      </c>
      <c r="Z775">
        <v>212.422</v>
      </c>
      <c r="BD775" s="13">
        <v>1823</v>
      </c>
      <c r="BE775" s="14">
        <v>0.22</v>
      </c>
      <c r="BF775" s="14">
        <v>0.34</v>
      </c>
    </row>
    <row r="776" spans="1:58" x14ac:dyDescent="0.25">
      <c r="A776" s="4">
        <v>273</v>
      </c>
      <c r="B776">
        <v>102</v>
      </c>
      <c r="C776">
        <v>63.3</v>
      </c>
      <c r="D776">
        <v>140.69999999999999</v>
      </c>
      <c r="E776">
        <v>-0.54800000000000004</v>
      </c>
      <c r="G776">
        <v>-1.2749999999999999</v>
      </c>
      <c r="H776">
        <v>0.17399999999999999</v>
      </c>
      <c r="U776">
        <f t="shared" si="11"/>
        <v>1293</v>
      </c>
      <c r="V776" s="4">
        <v>409.98200000000003</v>
      </c>
      <c r="W776">
        <v>715</v>
      </c>
      <c r="X776">
        <v>0.251</v>
      </c>
      <c r="Y776">
        <v>492.988</v>
      </c>
      <c r="Z776">
        <v>223.45500000000001</v>
      </c>
      <c r="BD776" s="13">
        <v>1824</v>
      </c>
      <c r="BE776" s="14">
        <v>-0.13</v>
      </c>
      <c r="BF776" s="14">
        <v>-0.05</v>
      </c>
    </row>
    <row r="777" spans="1:58" x14ac:dyDescent="0.25">
      <c r="A777" s="4">
        <v>274</v>
      </c>
      <c r="B777">
        <v>189.51</v>
      </c>
      <c r="C777">
        <v>150.82</v>
      </c>
      <c r="D777">
        <v>228.21</v>
      </c>
      <c r="E777">
        <v>-0.55300000000000005</v>
      </c>
      <c r="G777">
        <v>-1.28</v>
      </c>
      <c r="H777">
        <v>1.1619999999999999</v>
      </c>
      <c r="U777">
        <f t="shared" si="11"/>
        <v>1292</v>
      </c>
      <c r="V777" s="4">
        <v>410.63900000000001</v>
      </c>
      <c r="W777">
        <v>716</v>
      </c>
      <c r="X777">
        <v>0.245</v>
      </c>
      <c r="Y777">
        <v>490.81900000000002</v>
      </c>
      <c r="Z777">
        <v>222.02600000000001</v>
      </c>
      <c r="BD777" s="13">
        <v>1825</v>
      </c>
      <c r="BE777" s="14">
        <v>-0.25</v>
      </c>
      <c r="BF777" s="14">
        <v>-0.28000000000000003</v>
      </c>
    </row>
    <row r="778" spans="1:58" x14ac:dyDescent="0.25">
      <c r="A778" s="4">
        <v>275</v>
      </c>
      <c r="B778">
        <v>188.65</v>
      </c>
      <c r="C778">
        <v>149.94999999999999</v>
      </c>
      <c r="D778">
        <v>227.35</v>
      </c>
      <c r="E778">
        <v>0.435</v>
      </c>
      <c r="G778">
        <v>-0.29299999999999998</v>
      </c>
      <c r="H778">
        <v>1.7030000000000001</v>
      </c>
      <c r="U778">
        <f t="shared" si="11"/>
        <v>1291</v>
      </c>
      <c r="V778" s="4">
        <v>410.87700000000001</v>
      </c>
      <c r="W778">
        <v>717</v>
      </c>
      <c r="X778">
        <v>0.23899999999999999</v>
      </c>
      <c r="Y778">
        <v>488.20699999999999</v>
      </c>
      <c r="Z778">
        <v>220.30600000000001</v>
      </c>
      <c r="BD778" s="13">
        <v>1826</v>
      </c>
      <c r="BE778" s="14">
        <v>-7.0000000000000007E-2</v>
      </c>
      <c r="BF778" s="14">
        <v>0.11</v>
      </c>
    </row>
    <row r="779" spans="1:58" x14ac:dyDescent="0.25">
      <c r="A779" s="4">
        <v>276</v>
      </c>
      <c r="B779">
        <v>161.09</v>
      </c>
      <c r="C779">
        <v>122.39</v>
      </c>
      <c r="D779">
        <v>199.79</v>
      </c>
      <c r="E779">
        <v>0.97599999999999998</v>
      </c>
      <c r="G779">
        <v>0.248</v>
      </c>
      <c r="H779">
        <v>1.4750000000000001</v>
      </c>
      <c r="U779">
        <f t="shared" si="11"/>
        <v>1290</v>
      </c>
      <c r="V779" s="4">
        <v>411.17</v>
      </c>
      <c r="W779">
        <v>718</v>
      </c>
      <c r="X779">
        <v>0.29199999999999998</v>
      </c>
      <c r="Y779">
        <v>509.82299999999998</v>
      </c>
      <c r="Z779">
        <v>234.54</v>
      </c>
      <c r="BD779" s="13">
        <v>1827</v>
      </c>
      <c r="BE779" s="14">
        <v>0.12</v>
      </c>
      <c r="BF779" s="14">
        <v>0.24</v>
      </c>
    </row>
    <row r="780" spans="1:58" x14ac:dyDescent="0.25">
      <c r="A780" s="4">
        <v>277</v>
      </c>
      <c r="B780">
        <v>138.38</v>
      </c>
      <c r="C780">
        <v>99.68</v>
      </c>
      <c r="D780">
        <v>177.07</v>
      </c>
      <c r="E780">
        <v>0.747</v>
      </c>
      <c r="G780">
        <v>0.02</v>
      </c>
      <c r="H780">
        <v>1.351</v>
      </c>
      <c r="U780">
        <f t="shared" si="11"/>
        <v>1289</v>
      </c>
      <c r="V780" s="4">
        <v>413.03500000000003</v>
      </c>
      <c r="W780">
        <v>719</v>
      </c>
      <c r="X780">
        <v>0.28100000000000003</v>
      </c>
      <c r="Y780">
        <v>505.04199999999997</v>
      </c>
      <c r="Z780">
        <v>231.392</v>
      </c>
      <c r="BD780" s="13">
        <v>1828</v>
      </c>
      <c r="BE780" s="14">
        <v>0.06</v>
      </c>
      <c r="BF780" s="14">
        <v>0.1</v>
      </c>
    </row>
    <row r="781" spans="1:58" x14ac:dyDescent="0.25">
      <c r="A781" s="4">
        <v>278</v>
      </c>
      <c r="B781">
        <v>178.29</v>
      </c>
      <c r="C781">
        <v>139.59</v>
      </c>
      <c r="D781">
        <v>216.99</v>
      </c>
      <c r="E781">
        <v>0.623</v>
      </c>
      <c r="G781">
        <v>-0.104</v>
      </c>
      <c r="H781">
        <v>0.93899999999999995</v>
      </c>
      <c r="U781">
        <f t="shared" si="11"/>
        <v>1288</v>
      </c>
      <c r="V781" s="4">
        <v>414.06200000000001</v>
      </c>
      <c r="W781">
        <v>720</v>
      </c>
      <c r="X781">
        <v>0.45400000000000001</v>
      </c>
      <c r="Y781">
        <v>574.67200000000003</v>
      </c>
      <c r="Z781">
        <v>277.24200000000002</v>
      </c>
      <c r="BD781" s="13">
        <v>1829</v>
      </c>
      <c r="BE781" s="14">
        <v>-1.41</v>
      </c>
      <c r="BF781" s="14">
        <v>-1.8</v>
      </c>
    </row>
    <row r="782" spans="1:58" x14ac:dyDescent="0.25">
      <c r="A782" s="4">
        <v>279</v>
      </c>
      <c r="B782">
        <v>127.28</v>
      </c>
      <c r="C782">
        <v>88.58</v>
      </c>
      <c r="D782">
        <v>165.98</v>
      </c>
      <c r="E782">
        <v>0.21099999999999999</v>
      </c>
      <c r="G782">
        <v>-0.51600000000000001</v>
      </c>
      <c r="H782">
        <v>0.73</v>
      </c>
      <c r="U782">
        <f t="shared" si="11"/>
        <v>1287</v>
      </c>
      <c r="V782" s="4">
        <v>414.32400000000001</v>
      </c>
      <c r="W782">
        <v>721</v>
      </c>
      <c r="X782">
        <v>0.26200000000000001</v>
      </c>
      <c r="Y782">
        <v>497.77</v>
      </c>
      <c r="Z782">
        <v>226.60300000000001</v>
      </c>
      <c r="BD782" s="13">
        <v>1830</v>
      </c>
      <c r="BE782" s="14">
        <v>-0.53</v>
      </c>
      <c r="BF782" s="14">
        <v>-0.56999999999999995</v>
      </c>
    </row>
    <row r="783" spans="1:58" x14ac:dyDescent="0.25">
      <c r="A783" s="4">
        <v>280</v>
      </c>
      <c r="B783">
        <v>136.09</v>
      </c>
      <c r="C783">
        <v>97.39</v>
      </c>
      <c r="D783">
        <v>174.79</v>
      </c>
      <c r="E783">
        <v>3.0000000000000001E-3</v>
      </c>
      <c r="G783">
        <v>-0.72399999999999998</v>
      </c>
      <c r="H783">
        <v>1.331</v>
      </c>
      <c r="U783">
        <f t="shared" si="11"/>
        <v>1286</v>
      </c>
      <c r="V783" s="4">
        <v>414.64600000000002</v>
      </c>
      <c r="W783">
        <v>722</v>
      </c>
      <c r="X783">
        <v>0.32200000000000001</v>
      </c>
      <c r="Y783">
        <v>521.71600000000001</v>
      </c>
      <c r="Z783">
        <v>242.37200000000001</v>
      </c>
      <c r="BD783" s="13">
        <v>1831</v>
      </c>
      <c r="BE783" s="14">
        <v>-0.93</v>
      </c>
      <c r="BF783" s="14">
        <v>-0.63</v>
      </c>
    </row>
    <row r="784" spans="1:58" x14ac:dyDescent="0.25">
      <c r="A784" s="4">
        <v>281</v>
      </c>
      <c r="B784">
        <v>196.95</v>
      </c>
      <c r="C784">
        <v>158.26</v>
      </c>
      <c r="D784">
        <v>235.65</v>
      </c>
      <c r="E784">
        <v>0.60299999999999998</v>
      </c>
      <c r="G784">
        <v>-0.124</v>
      </c>
      <c r="H784">
        <v>1.891</v>
      </c>
      <c r="U784">
        <f t="shared" si="11"/>
        <v>1285</v>
      </c>
      <c r="V784" s="4">
        <v>415.37400000000002</v>
      </c>
      <c r="W784">
        <v>723</v>
      </c>
      <c r="X784">
        <v>0.26800000000000002</v>
      </c>
      <c r="Y784">
        <v>500.14</v>
      </c>
      <c r="Z784">
        <v>228.16399999999999</v>
      </c>
      <c r="BD784" s="13">
        <v>1832</v>
      </c>
      <c r="BE784" s="14">
        <v>-1.18</v>
      </c>
      <c r="BF784" s="14">
        <v>-0.86</v>
      </c>
    </row>
    <row r="785" spans="1:58" x14ac:dyDescent="0.25">
      <c r="A785" s="4">
        <v>282</v>
      </c>
      <c r="B785">
        <v>181.02</v>
      </c>
      <c r="C785">
        <v>142.32</v>
      </c>
      <c r="D785">
        <v>219.72</v>
      </c>
      <c r="E785">
        <v>1.1639999999999999</v>
      </c>
      <c r="G785">
        <v>0.437</v>
      </c>
      <c r="H785">
        <v>0.73</v>
      </c>
      <c r="U785">
        <f t="shared" si="11"/>
        <v>1284</v>
      </c>
      <c r="V785" s="4">
        <v>416.096</v>
      </c>
      <c r="W785">
        <v>724</v>
      </c>
      <c r="X785">
        <v>0.32100000000000001</v>
      </c>
      <c r="Y785">
        <v>521.19399999999996</v>
      </c>
      <c r="Z785">
        <v>242.02799999999999</v>
      </c>
      <c r="BD785" s="13">
        <v>1833</v>
      </c>
      <c r="BE785" s="14">
        <v>-0.8</v>
      </c>
      <c r="BF785" s="14">
        <v>-0.89</v>
      </c>
    </row>
    <row r="786" spans="1:58" x14ac:dyDescent="0.25">
      <c r="A786" s="4">
        <v>283</v>
      </c>
      <c r="B786">
        <v>194.85</v>
      </c>
      <c r="C786">
        <v>156.15</v>
      </c>
      <c r="D786">
        <v>233.54</v>
      </c>
      <c r="E786">
        <v>3.0000000000000001E-3</v>
      </c>
      <c r="G786">
        <v>-0.72399999999999998</v>
      </c>
      <c r="H786">
        <v>0.71499999999999997</v>
      </c>
      <c r="U786">
        <f t="shared" si="11"/>
        <v>1283</v>
      </c>
      <c r="V786" s="4">
        <v>417.29300000000001</v>
      </c>
      <c r="W786">
        <v>725</v>
      </c>
      <c r="X786">
        <v>0.28100000000000003</v>
      </c>
      <c r="Y786">
        <v>505.24299999999999</v>
      </c>
      <c r="Z786">
        <v>231.524</v>
      </c>
      <c r="BD786" s="13">
        <v>1834</v>
      </c>
      <c r="BE786" s="14">
        <v>1.35</v>
      </c>
      <c r="BF786" s="14">
        <v>1.51</v>
      </c>
    </row>
    <row r="787" spans="1:58" x14ac:dyDescent="0.25">
      <c r="A787" s="4">
        <v>284</v>
      </c>
      <c r="B787">
        <v>182.72</v>
      </c>
      <c r="C787">
        <v>144.02000000000001</v>
      </c>
      <c r="D787">
        <v>221.42</v>
      </c>
      <c r="E787">
        <v>-1.2E-2</v>
      </c>
      <c r="G787">
        <v>-0.73899999999999999</v>
      </c>
      <c r="H787">
        <v>0.65100000000000002</v>
      </c>
      <c r="U787">
        <f t="shared" si="11"/>
        <v>1282</v>
      </c>
      <c r="V787" s="4">
        <v>417.52300000000002</v>
      </c>
      <c r="W787">
        <v>726</v>
      </c>
      <c r="X787">
        <v>0.23</v>
      </c>
      <c r="Y787">
        <v>484.59100000000001</v>
      </c>
      <c r="Z787">
        <v>217.92500000000001</v>
      </c>
      <c r="BD787" s="13">
        <v>1835</v>
      </c>
      <c r="BE787" s="14">
        <v>-0.16</v>
      </c>
      <c r="BF787" s="14">
        <v>-0.34</v>
      </c>
    </row>
    <row r="788" spans="1:58" x14ac:dyDescent="0.25">
      <c r="A788" s="4">
        <v>285</v>
      </c>
      <c r="B788">
        <v>198.62</v>
      </c>
      <c r="C788">
        <v>159.91999999999999</v>
      </c>
      <c r="D788">
        <v>237.32</v>
      </c>
      <c r="E788">
        <v>-7.6999999999999999E-2</v>
      </c>
      <c r="G788">
        <v>-0.80400000000000005</v>
      </c>
      <c r="H788">
        <v>0.67100000000000004</v>
      </c>
      <c r="U788">
        <f t="shared" si="11"/>
        <v>1281</v>
      </c>
      <c r="V788" s="4">
        <v>417.72699999999998</v>
      </c>
      <c r="W788">
        <v>727</v>
      </c>
      <c r="X788">
        <v>0.20399999999999999</v>
      </c>
      <c r="Y788">
        <v>474.34500000000003</v>
      </c>
      <c r="Z788">
        <v>211.179</v>
      </c>
      <c r="BD788" s="13">
        <v>1836</v>
      </c>
      <c r="BE788" s="14">
        <v>-0.53</v>
      </c>
      <c r="BF788" s="14">
        <v>-0.38</v>
      </c>
    </row>
    <row r="789" spans="1:58" x14ac:dyDescent="0.25">
      <c r="A789" s="4">
        <v>286</v>
      </c>
      <c r="B789">
        <v>175.8</v>
      </c>
      <c r="C789">
        <v>137.1</v>
      </c>
      <c r="D789">
        <v>214.49</v>
      </c>
      <c r="E789">
        <v>-5.7000000000000002E-2</v>
      </c>
      <c r="G789">
        <v>-0.78400000000000003</v>
      </c>
      <c r="H789">
        <v>0.57099999999999995</v>
      </c>
      <c r="U789">
        <f t="shared" si="11"/>
        <v>1280</v>
      </c>
      <c r="V789" s="4">
        <v>417.93799999999999</v>
      </c>
      <c r="W789">
        <v>728</v>
      </c>
      <c r="X789">
        <v>0.21</v>
      </c>
      <c r="Y789">
        <v>476.87700000000001</v>
      </c>
      <c r="Z789">
        <v>212.846</v>
      </c>
      <c r="BD789" s="13">
        <v>1837</v>
      </c>
      <c r="BE789" s="14">
        <v>-0.81</v>
      </c>
      <c r="BF789" s="14">
        <v>-0.8</v>
      </c>
    </row>
    <row r="790" spans="1:58" x14ac:dyDescent="0.25">
      <c r="A790" s="4">
        <v>287</v>
      </c>
      <c r="B790">
        <v>190.71</v>
      </c>
      <c r="C790">
        <v>152.01</v>
      </c>
      <c r="D790">
        <v>229.41</v>
      </c>
      <c r="E790">
        <v>-0.156</v>
      </c>
      <c r="G790">
        <v>-0.88300000000000001</v>
      </c>
      <c r="H790">
        <v>0.26900000000000002</v>
      </c>
      <c r="U790">
        <f t="shared" si="11"/>
        <v>1279</v>
      </c>
      <c r="V790" s="4">
        <v>418.57400000000001</v>
      </c>
      <c r="W790">
        <v>729</v>
      </c>
      <c r="X790">
        <v>0.22700000000000001</v>
      </c>
      <c r="Y790">
        <v>483.66699999999997</v>
      </c>
      <c r="Z790">
        <v>217.31700000000001</v>
      </c>
      <c r="BD790" s="13">
        <v>1838</v>
      </c>
      <c r="BE790" s="14">
        <v>-1.52</v>
      </c>
      <c r="BF790" s="14">
        <v>-1.62</v>
      </c>
    </row>
    <row r="791" spans="1:58" x14ac:dyDescent="0.25">
      <c r="A791" s="4">
        <v>288</v>
      </c>
      <c r="B791">
        <v>161.38</v>
      </c>
      <c r="C791">
        <v>122.69</v>
      </c>
      <c r="D791">
        <v>200.08</v>
      </c>
      <c r="E791">
        <v>-0.45900000000000002</v>
      </c>
      <c r="G791">
        <v>-1.1859999999999999</v>
      </c>
      <c r="H791">
        <v>0.96799999999999997</v>
      </c>
      <c r="U791">
        <f t="shared" si="11"/>
        <v>1278</v>
      </c>
      <c r="V791" s="4">
        <v>420.892</v>
      </c>
      <c r="W791">
        <v>730</v>
      </c>
      <c r="X791">
        <v>0.4</v>
      </c>
      <c r="Y791">
        <v>552.93499999999995</v>
      </c>
      <c r="Z791">
        <v>262.92899999999997</v>
      </c>
      <c r="BD791" s="13">
        <v>1839</v>
      </c>
      <c r="BE791" s="14">
        <v>-0.54</v>
      </c>
      <c r="BF791" s="14">
        <v>-0.24</v>
      </c>
    </row>
    <row r="792" spans="1:58" x14ac:dyDescent="0.25">
      <c r="A792" s="4">
        <v>289</v>
      </c>
      <c r="B792">
        <v>187.73</v>
      </c>
      <c r="C792">
        <v>149.03</v>
      </c>
      <c r="D792">
        <v>226.42</v>
      </c>
      <c r="E792">
        <v>0.24099999999999999</v>
      </c>
      <c r="G792">
        <v>-0.48599999999999999</v>
      </c>
      <c r="H792">
        <v>0.16400000000000001</v>
      </c>
      <c r="U792">
        <f t="shared" si="11"/>
        <v>1277</v>
      </c>
      <c r="V792" s="4">
        <v>421.76299999999998</v>
      </c>
      <c r="W792">
        <v>731</v>
      </c>
      <c r="X792">
        <v>0.224</v>
      </c>
      <c r="Y792">
        <v>482.14</v>
      </c>
      <c r="Z792">
        <v>216.31100000000001</v>
      </c>
      <c r="BD792" s="13">
        <v>1840</v>
      </c>
      <c r="BE792" s="14">
        <v>-0.94</v>
      </c>
      <c r="BF792" s="14">
        <v>-0.78</v>
      </c>
    </row>
    <row r="793" spans="1:58" x14ac:dyDescent="0.25">
      <c r="A793" s="4">
        <v>290</v>
      </c>
      <c r="B793">
        <v>170.74</v>
      </c>
      <c r="C793">
        <v>132.04</v>
      </c>
      <c r="D793">
        <v>209.43</v>
      </c>
      <c r="E793">
        <v>-0.56299999999999994</v>
      </c>
      <c r="G793">
        <v>-1.29</v>
      </c>
      <c r="H793">
        <v>0.72499999999999998</v>
      </c>
      <c r="U793">
        <f t="shared" si="11"/>
        <v>1276</v>
      </c>
      <c r="V793" s="4">
        <v>422.166</v>
      </c>
      <c r="W793">
        <v>732</v>
      </c>
      <c r="X793">
        <v>0.17899999999999999</v>
      </c>
      <c r="Y793">
        <v>464.42099999999999</v>
      </c>
      <c r="Z793">
        <v>204.64400000000001</v>
      </c>
      <c r="BD793" s="13">
        <v>1841</v>
      </c>
      <c r="BE793" s="14">
        <v>-0.78</v>
      </c>
      <c r="BF793" s="14">
        <v>-0.8</v>
      </c>
    </row>
    <row r="794" spans="1:58" x14ac:dyDescent="0.25">
      <c r="A794" s="4">
        <v>291</v>
      </c>
      <c r="B794">
        <v>146.63999999999999</v>
      </c>
      <c r="C794">
        <v>107.94</v>
      </c>
      <c r="D794">
        <v>185.33</v>
      </c>
      <c r="E794">
        <v>-2E-3</v>
      </c>
      <c r="G794">
        <v>-0.72899999999999998</v>
      </c>
      <c r="H794">
        <v>1.0229999999999999</v>
      </c>
      <c r="U794">
        <f t="shared" si="11"/>
        <v>1275</v>
      </c>
      <c r="V794" s="4">
        <v>422.363</v>
      </c>
      <c r="W794">
        <v>733</v>
      </c>
      <c r="X794">
        <v>0.19700000000000001</v>
      </c>
      <c r="Y794">
        <v>471.53300000000002</v>
      </c>
      <c r="Z794">
        <v>209.327</v>
      </c>
      <c r="BD794" s="13">
        <v>1842</v>
      </c>
      <c r="BE794" s="14">
        <v>0.89</v>
      </c>
      <c r="BF794" s="14">
        <v>1.1100000000000001</v>
      </c>
    </row>
    <row r="795" spans="1:58" x14ac:dyDescent="0.25">
      <c r="A795" s="4">
        <v>292</v>
      </c>
      <c r="B795">
        <v>141.07</v>
      </c>
      <c r="C795">
        <v>102.37</v>
      </c>
      <c r="D795">
        <v>179.76</v>
      </c>
      <c r="E795">
        <v>0.29599999999999999</v>
      </c>
      <c r="G795">
        <v>-0.432</v>
      </c>
      <c r="H795">
        <v>-0.16300000000000001</v>
      </c>
      <c r="U795">
        <f t="shared" si="11"/>
        <v>1274</v>
      </c>
      <c r="V795" s="4">
        <v>422.56599999999997</v>
      </c>
      <c r="W795">
        <v>734</v>
      </c>
      <c r="X795">
        <v>0.20300000000000001</v>
      </c>
      <c r="Y795">
        <v>473.82299999999998</v>
      </c>
      <c r="Z795">
        <v>210.83500000000001</v>
      </c>
      <c r="BD795" s="13">
        <v>1843</v>
      </c>
      <c r="BE795" s="14">
        <v>-1.1499999999999999</v>
      </c>
      <c r="BF795" s="14">
        <v>-1.01</v>
      </c>
    </row>
    <row r="796" spans="1:58" x14ac:dyDescent="0.25">
      <c r="A796" s="4">
        <v>293</v>
      </c>
      <c r="B796">
        <v>165.29</v>
      </c>
      <c r="C796">
        <v>126.59</v>
      </c>
      <c r="D796">
        <v>203.99</v>
      </c>
      <c r="E796">
        <v>-0.89</v>
      </c>
      <c r="G796">
        <v>-1.6180000000000001</v>
      </c>
      <c r="H796">
        <v>-6.9000000000000006E-2</v>
      </c>
      <c r="U796">
        <f t="shared" si="11"/>
        <v>1273</v>
      </c>
      <c r="V796" s="4">
        <v>422.77600000000001</v>
      </c>
      <c r="W796">
        <v>735</v>
      </c>
      <c r="X796">
        <v>0.21</v>
      </c>
      <c r="Y796">
        <v>476.51499999999999</v>
      </c>
      <c r="Z796">
        <v>212.607</v>
      </c>
      <c r="BD796" s="13">
        <v>1844</v>
      </c>
      <c r="BE796" s="14">
        <v>-0.77</v>
      </c>
      <c r="BF796" s="14">
        <v>-0.98</v>
      </c>
    </row>
    <row r="797" spans="1:58" x14ac:dyDescent="0.25">
      <c r="A797" s="4">
        <v>294</v>
      </c>
      <c r="B797">
        <v>138.16</v>
      </c>
      <c r="C797">
        <v>99.46</v>
      </c>
      <c r="D797">
        <v>176.86</v>
      </c>
      <c r="E797">
        <v>-0.79600000000000004</v>
      </c>
      <c r="G797">
        <v>-1.5229999999999999</v>
      </c>
      <c r="H797">
        <v>0.80500000000000005</v>
      </c>
      <c r="U797">
        <f t="shared" si="11"/>
        <v>1272</v>
      </c>
      <c r="V797" s="4">
        <v>422.96600000000001</v>
      </c>
      <c r="W797">
        <v>736</v>
      </c>
      <c r="X797">
        <v>0.191</v>
      </c>
      <c r="Y797">
        <v>469.04199999999997</v>
      </c>
      <c r="Z797">
        <v>207.68600000000001</v>
      </c>
      <c r="BD797" s="13">
        <v>1845</v>
      </c>
      <c r="BE797" s="14">
        <v>-0.67</v>
      </c>
      <c r="BF797" s="14">
        <v>-0.95</v>
      </c>
    </row>
    <row r="798" spans="1:58" x14ac:dyDescent="0.25">
      <c r="A798" s="4">
        <v>295</v>
      </c>
      <c r="B798">
        <v>150.65</v>
      </c>
      <c r="C798">
        <v>111.96</v>
      </c>
      <c r="D798">
        <v>189.35</v>
      </c>
      <c r="E798">
        <v>7.6999999999999999E-2</v>
      </c>
      <c r="G798">
        <v>-0.65</v>
      </c>
      <c r="H798">
        <v>0.98299999999999998</v>
      </c>
      <c r="U798">
        <f t="shared" si="11"/>
        <v>1271</v>
      </c>
      <c r="V798" s="4">
        <v>424.05500000000001</v>
      </c>
      <c r="W798">
        <v>737</v>
      </c>
      <c r="X798">
        <v>0.32300000000000001</v>
      </c>
      <c r="Y798">
        <v>522.279</v>
      </c>
      <c r="Z798">
        <v>242.74199999999999</v>
      </c>
      <c r="BD798" s="13">
        <v>1846</v>
      </c>
      <c r="BE798" s="14">
        <v>0.96</v>
      </c>
      <c r="BF798" s="14">
        <v>1.08</v>
      </c>
    </row>
    <row r="799" spans="1:58" x14ac:dyDescent="0.25">
      <c r="A799" s="4">
        <v>296</v>
      </c>
      <c r="B799">
        <v>161.81</v>
      </c>
      <c r="C799">
        <v>123.12</v>
      </c>
      <c r="D799">
        <v>200.51</v>
      </c>
      <c r="E799">
        <v>0.25600000000000001</v>
      </c>
      <c r="G799">
        <v>-0.47099999999999997</v>
      </c>
      <c r="H799">
        <v>0.91400000000000003</v>
      </c>
      <c r="U799">
        <f t="shared" si="11"/>
        <v>1270</v>
      </c>
      <c r="V799" s="4">
        <v>424.375</v>
      </c>
      <c r="W799">
        <v>738</v>
      </c>
      <c r="X799">
        <v>0.158</v>
      </c>
      <c r="Y799">
        <v>455.78300000000002</v>
      </c>
      <c r="Z799">
        <v>198.95599999999999</v>
      </c>
      <c r="BD799" s="13">
        <v>1847</v>
      </c>
      <c r="BE799" s="14">
        <v>-0.04</v>
      </c>
      <c r="BF799" s="14">
        <v>-0.35</v>
      </c>
    </row>
    <row r="800" spans="1:58" x14ac:dyDescent="0.25">
      <c r="A800" s="4">
        <v>297</v>
      </c>
      <c r="B800">
        <v>171.59</v>
      </c>
      <c r="C800">
        <v>132.88999999999999</v>
      </c>
      <c r="D800">
        <v>210.29</v>
      </c>
      <c r="E800">
        <v>0.186</v>
      </c>
      <c r="G800">
        <v>-0.54100000000000004</v>
      </c>
      <c r="H800">
        <v>-4.0000000000000001E-3</v>
      </c>
      <c r="U800">
        <f t="shared" si="11"/>
        <v>1269</v>
      </c>
      <c r="V800" s="4">
        <v>424.702</v>
      </c>
      <c r="W800">
        <v>739</v>
      </c>
      <c r="X800">
        <v>0.16900000000000001</v>
      </c>
      <c r="Y800">
        <v>460.28300000000002</v>
      </c>
      <c r="Z800">
        <v>201.91900000000001</v>
      </c>
      <c r="BD800" s="13">
        <v>1848</v>
      </c>
      <c r="BE800" s="14">
        <v>-0.02</v>
      </c>
      <c r="BF800" s="14">
        <v>-0.08</v>
      </c>
    </row>
    <row r="801" spans="1:58" x14ac:dyDescent="0.25">
      <c r="A801" s="4">
        <v>298</v>
      </c>
      <c r="B801">
        <v>166.12</v>
      </c>
      <c r="C801">
        <v>127.42</v>
      </c>
      <c r="D801">
        <v>204.82</v>
      </c>
      <c r="E801">
        <v>-0.73199999999999998</v>
      </c>
      <c r="G801">
        <v>-1.4590000000000001</v>
      </c>
      <c r="H801">
        <v>-0.29699999999999999</v>
      </c>
      <c r="U801">
        <f t="shared" si="11"/>
        <v>1268</v>
      </c>
      <c r="V801" s="4">
        <v>424.87</v>
      </c>
      <c r="W801">
        <v>740</v>
      </c>
      <c r="X801">
        <v>0.16900000000000001</v>
      </c>
      <c r="Y801">
        <v>460.12200000000001</v>
      </c>
      <c r="Z801">
        <v>201.81299999999999</v>
      </c>
      <c r="BD801" s="13">
        <v>1849</v>
      </c>
      <c r="BE801" s="14">
        <v>0.47</v>
      </c>
      <c r="BF801" s="14">
        <v>0.28000000000000003</v>
      </c>
    </row>
    <row r="802" spans="1:58" x14ac:dyDescent="0.25">
      <c r="A802" s="4">
        <v>299</v>
      </c>
      <c r="B802">
        <v>160.53</v>
      </c>
      <c r="C802">
        <v>121.83</v>
      </c>
      <c r="D802">
        <v>199.23</v>
      </c>
      <c r="E802">
        <v>-1.024</v>
      </c>
      <c r="G802">
        <v>-1.752</v>
      </c>
      <c r="H802">
        <v>0.189</v>
      </c>
      <c r="U802">
        <f t="shared" si="11"/>
        <v>1267</v>
      </c>
      <c r="V802" s="4">
        <v>425.09300000000002</v>
      </c>
      <c r="W802">
        <v>741</v>
      </c>
      <c r="X802">
        <v>0.223</v>
      </c>
      <c r="Y802">
        <v>481.77800000000002</v>
      </c>
      <c r="Z802">
        <v>216.07300000000001</v>
      </c>
      <c r="BD802" s="13">
        <v>1850</v>
      </c>
      <c r="BE802" s="14">
        <v>-0.46</v>
      </c>
      <c r="BF802" s="14">
        <v>-0.62</v>
      </c>
    </row>
    <row r="803" spans="1:58" x14ac:dyDescent="0.25">
      <c r="A803" s="4">
        <v>300</v>
      </c>
      <c r="B803">
        <v>137.66</v>
      </c>
      <c r="C803">
        <v>98.96</v>
      </c>
      <c r="D803">
        <v>176.35</v>
      </c>
      <c r="E803">
        <v>-0.53800000000000003</v>
      </c>
      <c r="G803">
        <v>-1.2649999999999999</v>
      </c>
      <c r="H803">
        <v>0.81499999999999995</v>
      </c>
      <c r="U803">
        <f t="shared" si="11"/>
        <v>1266</v>
      </c>
      <c r="V803" s="4">
        <v>425.315</v>
      </c>
      <c r="W803">
        <v>742</v>
      </c>
      <c r="X803">
        <v>0.223</v>
      </c>
      <c r="Y803">
        <v>481.77800000000002</v>
      </c>
      <c r="Z803">
        <v>216.07300000000001</v>
      </c>
      <c r="BD803" s="13">
        <v>1851</v>
      </c>
      <c r="BE803" s="14">
        <v>-1.66</v>
      </c>
      <c r="BF803" s="14">
        <v>-1.53</v>
      </c>
    </row>
    <row r="804" spans="1:58" x14ac:dyDescent="0.25">
      <c r="A804" s="4">
        <v>301</v>
      </c>
      <c r="B804">
        <v>135.28</v>
      </c>
      <c r="C804">
        <v>96.58</v>
      </c>
      <c r="D804">
        <v>173.98</v>
      </c>
      <c r="E804">
        <v>8.6999999999999994E-2</v>
      </c>
      <c r="G804">
        <v>-0.64</v>
      </c>
      <c r="H804">
        <v>-0.13800000000000001</v>
      </c>
      <c r="U804">
        <f t="shared" si="11"/>
        <v>1265</v>
      </c>
      <c r="V804" s="4">
        <v>426.88799999999998</v>
      </c>
      <c r="W804">
        <v>743</v>
      </c>
      <c r="X804">
        <v>0.33500000000000002</v>
      </c>
      <c r="Y804">
        <v>526.73900000000003</v>
      </c>
      <c r="Z804">
        <v>245.679</v>
      </c>
      <c r="BD804" s="13">
        <v>1852</v>
      </c>
      <c r="BE804" s="14">
        <v>-0.53</v>
      </c>
      <c r="BF804" s="14">
        <v>-0.42</v>
      </c>
    </row>
    <row r="805" spans="1:58" x14ac:dyDescent="0.25">
      <c r="A805" s="4">
        <v>302</v>
      </c>
      <c r="B805">
        <v>119.63</v>
      </c>
      <c r="C805">
        <v>80.930000000000007</v>
      </c>
      <c r="D805">
        <v>158.33000000000001</v>
      </c>
      <c r="E805">
        <v>-0.86599999999999999</v>
      </c>
      <c r="G805">
        <v>-1.593</v>
      </c>
      <c r="H805">
        <v>0.50700000000000001</v>
      </c>
      <c r="U805">
        <f t="shared" si="11"/>
        <v>1264</v>
      </c>
      <c r="V805" s="4">
        <v>427.39499999999998</v>
      </c>
      <c r="W805">
        <v>744</v>
      </c>
      <c r="X805">
        <v>0.32</v>
      </c>
      <c r="Y805">
        <v>521.03300000000002</v>
      </c>
      <c r="Z805">
        <v>241.922</v>
      </c>
      <c r="BD805" s="13">
        <v>1853</v>
      </c>
      <c r="BE805" s="14">
        <v>-0.4</v>
      </c>
      <c r="BF805" s="14">
        <v>-0.13</v>
      </c>
    </row>
    <row r="806" spans="1:58" x14ac:dyDescent="0.25">
      <c r="A806" s="4">
        <v>303</v>
      </c>
      <c r="B806">
        <v>183.03</v>
      </c>
      <c r="C806">
        <v>144.34</v>
      </c>
      <c r="D806">
        <v>221.73</v>
      </c>
      <c r="E806">
        <v>-0.22</v>
      </c>
      <c r="G806">
        <v>-0.94799999999999995</v>
      </c>
      <c r="H806">
        <v>0.57099999999999995</v>
      </c>
      <c r="U806">
        <f t="shared" si="11"/>
        <v>1263</v>
      </c>
      <c r="V806" s="4">
        <v>427.995</v>
      </c>
      <c r="W806">
        <v>745</v>
      </c>
      <c r="X806">
        <v>0.28000000000000003</v>
      </c>
      <c r="Y806">
        <v>504.96199999999999</v>
      </c>
      <c r="Z806">
        <v>231.339</v>
      </c>
      <c r="BD806" s="13">
        <v>1854</v>
      </c>
      <c r="BE806" s="14">
        <v>-0.72</v>
      </c>
      <c r="BF806" s="14">
        <v>-0.47</v>
      </c>
    </row>
    <row r="807" spans="1:58" x14ac:dyDescent="0.25">
      <c r="A807" s="4">
        <v>304</v>
      </c>
      <c r="B807">
        <v>155.79</v>
      </c>
      <c r="C807">
        <v>117.09</v>
      </c>
      <c r="D807">
        <v>194.49</v>
      </c>
      <c r="E807">
        <v>-0.156</v>
      </c>
      <c r="G807">
        <v>-0.88300000000000001</v>
      </c>
      <c r="H807">
        <v>0.159</v>
      </c>
      <c r="U807">
        <f t="shared" si="11"/>
        <v>1262</v>
      </c>
      <c r="V807" s="4">
        <v>428.53800000000001</v>
      </c>
      <c r="W807">
        <v>746</v>
      </c>
      <c r="X807">
        <v>0.155</v>
      </c>
      <c r="Y807">
        <v>454.53699999999998</v>
      </c>
      <c r="Z807">
        <v>198.13499999999999</v>
      </c>
      <c r="BD807" s="13">
        <v>1855</v>
      </c>
      <c r="BE807" s="14">
        <v>-0.26</v>
      </c>
      <c r="BF807" s="14">
        <v>0.18</v>
      </c>
    </row>
    <row r="808" spans="1:58" x14ac:dyDescent="0.25">
      <c r="A808" s="4">
        <v>305</v>
      </c>
      <c r="B808">
        <v>136.94999999999999</v>
      </c>
      <c r="C808">
        <v>98.25</v>
      </c>
      <c r="D808">
        <v>175.64</v>
      </c>
      <c r="E808">
        <v>-0.56799999999999995</v>
      </c>
      <c r="G808">
        <v>-1.2949999999999999</v>
      </c>
      <c r="H808">
        <v>0.27400000000000002</v>
      </c>
      <c r="U808">
        <f t="shared" si="11"/>
        <v>1261</v>
      </c>
      <c r="V808" s="4">
        <v>428.75400000000002</v>
      </c>
      <c r="W808">
        <v>747</v>
      </c>
      <c r="X808">
        <v>0.216</v>
      </c>
      <c r="Y808">
        <v>478.92599999999999</v>
      </c>
      <c r="Z808">
        <v>214.19499999999999</v>
      </c>
      <c r="BD808" s="13">
        <v>1856</v>
      </c>
      <c r="BE808" s="14">
        <v>0.05</v>
      </c>
      <c r="BF808" s="14">
        <v>0.13</v>
      </c>
    </row>
    <row r="809" spans="1:58" x14ac:dyDescent="0.25">
      <c r="A809" s="4">
        <v>306</v>
      </c>
      <c r="B809">
        <v>124.99</v>
      </c>
      <c r="C809">
        <v>86.29</v>
      </c>
      <c r="D809">
        <v>163.68</v>
      </c>
      <c r="E809">
        <v>-0.45400000000000001</v>
      </c>
      <c r="G809">
        <v>-1.181</v>
      </c>
      <c r="H809">
        <v>0.29799999999999999</v>
      </c>
      <c r="U809">
        <f t="shared" si="11"/>
        <v>1260</v>
      </c>
      <c r="V809" s="4">
        <v>430.03</v>
      </c>
      <c r="W809">
        <v>748</v>
      </c>
      <c r="X809">
        <v>0.11899999999999999</v>
      </c>
      <c r="Y809">
        <v>439.952</v>
      </c>
      <c r="Z809">
        <v>188.53200000000001</v>
      </c>
      <c r="BD809" s="13">
        <v>1857</v>
      </c>
      <c r="BE809" s="14">
        <v>-0.11</v>
      </c>
      <c r="BF809" s="14">
        <v>-0.34</v>
      </c>
    </row>
    <row r="810" spans="1:58" x14ac:dyDescent="0.25">
      <c r="A810" s="4">
        <v>307</v>
      </c>
      <c r="B810">
        <v>186.56</v>
      </c>
      <c r="C810">
        <v>147.87</v>
      </c>
      <c r="D810">
        <v>225.26</v>
      </c>
      <c r="E810">
        <v>-0.42899999999999999</v>
      </c>
      <c r="G810">
        <v>-1.1559999999999999</v>
      </c>
      <c r="H810">
        <v>-0.41599999999999998</v>
      </c>
      <c r="U810">
        <f t="shared" si="11"/>
        <v>1259</v>
      </c>
      <c r="V810" s="4">
        <v>430.25099999999998</v>
      </c>
      <c r="W810">
        <v>749</v>
      </c>
      <c r="X810">
        <v>0.10199999999999999</v>
      </c>
      <c r="Y810">
        <v>433.363</v>
      </c>
      <c r="Z810">
        <v>184.19300000000001</v>
      </c>
      <c r="BD810" s="13">
        <v>1858</v>
      </c>
      <c r="BE810" s="14">
        <v>-0.45</v>
      </c>
      <c r="BF810" s="14">
        <v>-0.48</v>
      </c>
    </row>
    <row r="811" spans="1:58" x14ac:dyDescent="0.25">
      <c r="A811" s="4">
        <v>308</v>
      </c>
      <c r="B811">
        <v>109.77</v>
      </c>
      <c r="C811">
        <v>71.069999999999993</v>
      </c>
      <c r="D811">
        <v>148.47</v>
      </c>
      <c r="E811">
        <v>-1.1439999999999999</v>
      </c>
      <c r="G811">
        <v>-1.871</v>
      </c>
      <c r="H811">
        <v>-0.51500000000000001</v>
      </c>
      <c r="U811">
        <f t="shared" si="11"/>
        <v>1258</v>
      </c>
      <c r="V811" s="4">
        <v>430.58300000000003</v>
      </c>
      <c r="W811">
        <v>750</v>
      </c>
      <c r="X811">
        <v>0.17899999999999999</v>
      </c>
      <c r="Y811">
        <v>464.14</v>
      </c>
      <c r="Z811">
        <v>204.459</v>
      </c>
      <c r="BD811" s="13">
        <v>1859</v>
      </c>
      <c r="BE811" s="14">
        <v>0.35</v>
      </c>
      <c r="BF811" s="14">
        <v>0.52</v>
      </c>
    </row>
    <row r="812" spans="1:58" x14ac:dyDescent="0.25">
      <c r="A812" s="4">
        <v>309</v>
      </c>
      <c r="B812">
        <v>158.22999999999999</v>
      </c>
      <c r="C812">
        <v>119.53</v>
      </c>
      <c r="D812">
        <v>196.93</v>
      </c>
      <c r="E812">
        <v>-1.2430000000000001</v>
      </c>
      <c r="G812">
        <v>-1.97</v>
      </c>
      <c r="H812">
        <v>0.1</v>
      </c>
      <c r="U812">
        <f t="shared" si="11"/>
        <v>1257</v>
      </c>
      <c r="V812" s="4">
        <v>431.41899999999998</v>
      </c>
      <c r="W812">
        <v>751</v>
      </c>
      <c r="X812">
        <v>0.28000000000000003</v>
      </c>
      <c r="Y812">
        <v>504.96199999999999</v>
      </c>
      <c r="Z812">
        <v>231.339</v>
      </c>
      <c r="BD812" s="13">
        <v>1860</v>
      </c>
      <c r="BE812" s="14">
        <v>-0.69</v>
      </c>
      <c r="BF812" s="14">
        <v>-0.9</v>
      </c>
    </row>
    <row r="813" spans="1:58" x14ac:dyDescent="0.25">
      <c r="A813" s="4">
        <v>310</v>
      </c>
      <c r="B813">
        <v>126.07</v>
      </c>
      <c r="C813">
        <v>87.37</v>
      </c>
      <c r="D813">
        <v>164.76</v>
      </c>
      <c r="E813">
        <v>-0.627</v>
      </c>
      <c r="G813">
        <v>-1.355</v>
      </c>
      <c r="H813">
        <v>0.36799999999999999</v>
      </c>
      <c r="U813">
        <f t="shared" si="11"/>
        <v>1256</v>
      </c>
      <c r="V813" s="4">
        <v>435.50200000000001</v>
      </c>
      <c r="W813">
        <v>752</v>
      </c>
      <c r="X813">
        <v>0.37</v>
      </c>
      <c r="Y813">
        <v>540.96199999999999</v>
      </c>
      <c r="Z813">
        <v>255.04400000000001</v>
      </c>
      <c r="BD813" s="13">
        <v>1861</v>
      </c>
      <c r="BE813" s="14">
        <v>0.82</v>
      </c>
      <c r="BF813" s="14">
        <v>0.9</v>
      </c>
    </row>
    <row r="814" spans="1:58" x14ac:dyDescent="0.25">
      <c r="A814" s="4">
        <v>311</v>
      </c>
      <c r="B814">
        <v>158.46</v>
      </c>
      <c r="C814">
        <v>119.76</v>
      </c>
      <c r="D814">
        <v>197.16</v>
      </c>
      <c r="E814">
        <v>-0.35899999999999999</v>
      </c>
      <c r="G814">
        <v>-1.087</v>
      </c>
      <c r="H814">
        <v>0.378</v>
      </c>
      <c r="U814">
        <f t="shared" si="11"/>
        <v>1255</v>
      </c>
      <c r="V814" s="4">
        <v>435.80700000000002</v>
      </c>
      <c r="W814">
        <v>753</v>
      </c>
      <c r="X814">
        <v>0.30499999999999999</v>
      </c>
      <c r="Y814">
        <v>514.92600000000004</v>
      </c>
      <c r="Z814">
        <v>237.9</v>
      </c>
      <c r="BD814" s="13">
        <v>1862</v>
      </c>
      <c r="BE814" s="14">
        <v>0.66</v>
      </c>
      <c r="BF814" s="14">
        <v>0.52</v>
      </c>
    </row>
    <row r="815" spans="1:58" x14ac:dyDescent="0.25">
      <c r="A815" s="4">
        <v>312</v>
      </c>
      <c r="B815">
        <v>148.41</v>
      </c>
      <c r="C815">
        <v>109.71</v>
      </c>
      <c r="D815">
        <v>187.11</v>
      </c>
      <c r="E815">
        <v>-0.34899999999999998</v>
      </c>
      <c r="G815">
        <v>-1.077</v>
      </c>
      <c r="H815">
        <v>0.219</v>
      </c>
      <c r="U815">
        <f t="shared" si="11"/>
        <v>1254</v>
      </c>
      <c r="V815" s="4">
        <v>436.09800000000001</v>
      </c>
      <c r="W815">
        <v>754</v>
      </c>
      <c r="X815">
        <v>0.29099999999999998</v>
      </c>
      <c r="Y815">
        <v>509.18099999999998</v>
      </c>
      <c r="Z815">
        <v>234.11699999999999</v>
      </c>
      <c r="BD815" s="13">
        <v>1863</v>
      </c>
      <c r="BE815" s="14">
        <v>0.94</v>
      </c>
      <c r="BF815" s="14">
        <v>0.76</v>
      </c>
    </row>
    <row r="816" spans="1:58" x14ac:dyDescent="0.25">
      <c r="A816" s="4">
        <v>313</v>
      </c>
      <c r="B816">
        <v>178.47</v>
      </c>
      <c r="C816">
        <v>139.77000000000001</v>
      </c>
      <c r="D816">
        <v>217.16</v>
      </c>
      <c r="E816">
        <v>-0.50800000000000001</v>
      </c>
      <c r="G816">
        <v>-1.236</v>
      </c>
      <c r="H816">
        <v>0.89400000000000002</v>
      </c>
      <c r="U816">
        <f t="shared" si="11"/>
        <v>1253</v>
      </c>
      <c r="V816" s="4">
        <v>436.93400000000003</v>
      </c>
      <c r="W816">
        <v>755</v>
      </c>
      <c r="X816">
        <v>0.41199999999999998</v>
      </c>
      <c r="Y816">
        <v>557.79700000000003</v>
      </c>
      <c r="Z816">
        <v>266.13</v>
      </c>
      <c r="BD816" s="13">
        <v>1864</v>
      </c>
      <c r="BE816" s="14">
        <v>-0.61</v>
      </c>
      <c r="BF816" s="14">
        <v>-0.68</v>
      </c>
    </row>
    <row r="817" spans="1:58" x14ac:dyDescent="0.25">
      <c r="A817" s="4">
        <v>314</v>
      </c>
      <c r="B817">
        <v>178.91</v>
      </c>
      <c r="C817">
        <v>140.21</v>
      </c>
      <c r="D817">
        <v>217.61</v>
      </c>
      <c r="E817">
        <v>0.16700000000000001</v>
      </c>
      <c r="G817">
        <v>-0.56100000000000005</v>
      </c>
      <c r="H817">
        <v>0.52200000000000002</v>
      </c>
      <c r="U817">
        <f t="shared" si="11"/>
        <v>1252</v>
      </c>
      <c r="V817" s="4">
        <v>437.23200000000003</v>
      </c>
      <c r="W817">
        <v>756</v>
      </c>
      <c r="X817">
        <v>0.29799999999999999</v>
      </c>
      <c r="Y817">
        <v>512.23400000000004</v>
      </c>
      <c r="Z817">
        <v>236.12799999999999</v>
      </c>
      <c r="BD817" s="13">
        <v>1865</v>
      </c>
      <c r="BE817" s="14">
        <v>0</v>
      </c>
      <c r="BF817" s="14">
        <v>-0.13</v>
      </c>
    </row>
    <row r="818" spans="1:58" x14ac:dyDescent="0.25">
      <c r="A818" s="4">
        <v>315</v>
      </c>
      <c r="B818">
        <v>167.76</v>
      </c>
      <c r="C818">
        <v>129.06</v>
      </c>
      <c r="D818">
        <v>206.46</v>
      </c>
      <c r="E818">
        <v>-0.20599999999999999</v>
      </c>
      <c r="G818">
        <v>-0.93300000000000005</v>
      </c>
      <c r="H818">
        <v>-0.32700000000000001</v>
      </c>
      <c r="U818">
        <f t="shared" si="11"/>
        <v>1251</v>
      </c>
      <c r="V818" s="4">
        <v>437.584</v>
      </c>
      <c r="W818">
        <v>757</v>
      </c>
      <c r="X818">
        <v>0.35199999999999998</v>
      </c>
      <c r="Y818">
        <v>533.77</v>
      </c>
      <c r="Z818">
        <v>250.309</v>
      </c>
      <c r="BD818" s="13">
        <v>1866</v>
      </c>
      <c r="BE818" s="14">
        <v>-0.45</v>
      </c>
      <c r="BF818" s="14">
        <v>-0.77</v>
      </c>
    </row>
    <row r="819" spans="1:58" x14ac:dyDescent="0.25">
      <c r="A819" s="4">
        <v>316</v>
      </c>
      <c r="B819">
        <v>150.9</v>
      </c>
      <c r="C819">
        <v>112.2</v>
      </c>
      <c r="D819">
        <v>189.6</v>
      </c>
      <c r="E819">
        <v>-1.054</v>
      </c>
      <c r="G819">
        <v>-1.782</v>
      </c>
      <c r="H819">
        <v>0.35799999999999998</v>
      </c>
      <c r="U819">
        <f t="shared" si="11"/>
        <v>1250</v>
      </c>
      <c r="V819" s="4">
        <v>437.84699999999998</v>
      </c>
      <c r="W819">
        <v>758</v>
      </c>
      <c r="X819">
        <v>0.26300000000000001</v>
      </c>
      <c r="Y819">
        <v>497.89</v>
      </c>
      <c r="Z819">
        <v>226.68299999999999</v>
      </c>
      <c r="BD819" s="13">
        <v>1867</v>
      </c>
      <c r="BE819" s="14">
        <v>0.62</v>
      </c>
      <c r="BF819" s="14">
        <v>0.59</v>
      </c>
    </row>
    <row r="820" spans="1:58" x14ac:dyDescent="0.25">
      <c r="A820" s="4">
        <v>317</v>
      </c>
      <c r="B820">
        <v>201</v>
      </c>
      <c r="C820">
        <v>162.30000000000001</v>
      </c>
      <c r="D820">
        <v>239.7</v>
      </c>
      <c r="E820">
        <v>-0.36899999999999999</v>
      </c>
      <c r="G820">
        <v>-1.097</v>
      </c>
      <c r="H820">
        <v>0.29799999999999999</v>
      </c>
      <c r="U820">
        <f t="shared" si="11"/>
        <v>1249</v>
      </c>
      <c r="V820" s="4">
        <v>438.19900000000001</v>
      </c>
      <c r="W820">
        <v>759</v>
      </c>
      <c r="X820">
        <v>0.35199999999999998</v>
      </c>
      <c r="Y820">
        <v>533.77</v>
      </c>
      <c r="Z820">
        <v>250.309</v>
      </c>
      <c r="BD820" s="13">
        <v>1868</v>
      </c>
      <c r="BE820" s="14">
        <v>0.54</v>
      </c>
      <c r="BF820" s="14">
        <v>0.83</v>
      </c>
    </row>
    <row r="821" spans="1:58" x14ac:dyDescent="0.25">
      <c r="A821" s="4">
        <v>318</v>
      </c>
      <c r="B821">
        <v>177.73</v>
      </c>
      <c r="C821">
        <v>139.03</v>
      </c>
      <c r="D821">
        <v>216.43</v>
      </c>
      <c r="E821">
        <v>-0.42899999999999999</v>
      </c>
      <c r="G821">
        <v>-1.1559999999999999</v>
      </c>
      <c r="H821">
        <v>0.32300000000000001</v>
      </c>
      <c r="U821">
        <f t="shared" si="11"/>
        <v>1248</v>
      </c>
      <c r="V821" s="4">
        <v>438.50900000000001</v>
      </c>
      <c r="W821">
        <v>760</v>
      </c>
      <c r="X821">
        <v>0.31</v>
      </c>
      <c r="Y821">
        <v>517.01499999999999</v>
      </c>
      <c r="Z821">
        <v>239.27600000000001</v>
      </c>
      <c r="BD821" s="13">
        <v>1869</v>
      </c>
      <c r="BE821" s="14">
        <v>-0.56000000000000005</v>
      </c>
      <c r="BF821" s="14">
        <v>-0.4</v>
      </c>
    </row>
    <row r="822" spans="1:58" x14ac:dyDescent="0.25">
      <c r="A822" s="4">
        <v>319</v>
      </c>
      <c r="B822">
        <v>174</v>
      </c>
      <c r="C822">
        <v>135.31</v>
      </c>
      <c r="D822">
        <v>212.7</v>
      </c>
      <c r="E822">
        <v>-0.40400000000000003</v>
      </c>
      <c r="G822">
        <v>-1.131</v>
      </c>
      <c r="H822">
        <v>0.05</v>
      </c>
      <c r="U822">
        <f t="shared" si="11"/>
        <v>1247</v>
      </c>
      <c r="V822" s="4">
        <v>438.82</v>
      </c>
      <c r="W822">
        <v>761</v>
      </c>
      <c r="X822">
        <v>0.311</v>
      </c>
      <c r="Y822">
        <v>517.13599999999997</v>
      </c>
      <c r="Z822">
        <v>239.35499999999999</v>
      </c>
      <c r="BD822" s="13">
        <v>1870</v>
      </c>
      <c r="BE822" s="14">
        <v>-0.38</v>
      </c>
      <c r="BF822" s="14">
        <v>-0.19</v>
      </c>
    </row>
    <row r="823" spans="1:58" x14ac:dyDescent="0.25">
      <c r="A823" s="4">
        <v>320</v>
      </c>
      <c r="B823">
        <v>147.49</v>
      </c>
      <c r="C823">
        <v>108.79</v>
      </c>
      <c r="D823">
        <v>186.19</v>
      </c>
      <c r="E823">
        <v>-0.67700000000000005</v>
      </c>
      <c r="G823">
        <v>-1.4039999999999999</v>
      </c>
      <c r="H823">
        <v>0.03</v>
      </c>
      <c r="U823">
        <f t="shared" si="11"/>
        <v>1246</v>
      </c>
      <c r="V823" s="4">
        <v>439.13</v>
      </c>
      <c r="W823">
        <v>762</v>
      </c>
      <c r="X823">
        <v>0.253</v>
      </c>
      <c r="Y823">
        <v>493.79199999999997</v>
      </c>
      <c r="Z823">
        <v>223.98400000000001</v>
      </c>
      <c r="BD823" s="13">
        <v>1871</v>
      </c>
      <c r="BE823" s="14">
        <v>-0.67</v>
      </c>
      <c r="BF823" s="14">
        <v>-0.44</v>
      </c>
    </row>
    <row r="824" spans="1:58" x14ac:dyDescent="0.25">
      <c r="A824" s="4">
        <v>321</v>
      </c>
      <c r="B824">
        <v>166.74</v>
      </c>
      <c r="C824">
        <v>128.04</v>
      </c>
      <c r="D824">
        <v>205.44</v>
      </c>
      <c r="E824">
        <v>-0.69699999999999995</v>
      </c>
      <c r="G824">
        <v>-1.4239999999999999</v>
      </c>
      <c r="H824">
        <v>0.159</v>
      </c>
      <c r="U824">
        <f t="shared" si="11"/>
        <v>1245</v>
      </c>
      <c r="V824" s="4">
        <v>439.56700000000001</v>
      </c>
      <c r="W824">
        <v>763</v>
      </c>
      <c r="X824">
        <v>0.185</v>
      </c>
      <c r="Y824">
        <v>466.63099999999997</v>
      </c>
      <c r="Z824">
        <v>206.09899999999999</v>
      </c>
      <c r="BD824" s="13">
        <v>1872</v>
      </c>
      <c r="BE824" s="14">
        <v>-0.64</v>
      </c>
      <c r="BF824" s="14">
        <v>-0.59</v>
      </c>
    </row>
    <row r="825" spans="1:58" x14ac:dyDescent="0.25">
      <c r="A825" s="4">
        <v>322</v>
      </c>
      <c r="B825">
        <v>193.88</v>
      </c>
      <c r="C825">
        <v>155.18</v>
      </c>
      <c r="D825">
        <v>232.58</v>
      </c>
      <c r="E825">
        <v>-0.56799999999999995</v>
      </c>
      <c r="G825">
        <v>-1.2949999999999999</v>
      </c>
      <c r="H825">
        <v>-0.19800000000000001</v>
      </c>
      <c r="U825">
        <f t="shared" si="11"/>
        <v>1244</v>
      </c>
      <c r="V825" s="4">
        <v>439.74599999999998</v>
      </c>
      <c r="W825">
        <v>764</v>
      </c>
      <c r="X825">
        <v>0.17899999999999999</v>
      </c>
      <c r="Y825">
        <v>464.26</v>
      </c>
      <c r="Z825">
        <v>204.53800000000001</v>
      </c>
      <c r="BD825" s="13">
        <v>1873</v>
      </c>
      <c r="BE825" s="14">
        <v>0.12</v>
      </c>
      <c r="BF825" s="14">
        <v>0.3</v>
      </c>
    </row>
    <row r="826" spans="1:58" x14ac:dyDescent="0.25">
      <c r="A826" s="4">
        <v>323</v>
      </c>
      <c r="B826">
        <v>155.27000000000001</v>
      </c>
      <c r="C826">
        <v>116.57</v>
      </c>
      <c r="D826">
        <v>193.97</v>
      </c>
      <c r="E826">
        <v>-0.92500000000000004</v>
      </c>
      <c r="G826">
        <v>-1.653</v>
      </c>
      <c r="H826">
        <v>1.1919999999999999</v>
      </c>
      <c r="U826">
        <f t="shared" si="11"/>
        <v>1243</v>
      </c>
      <c r="V826" s="4">
        <v>439.95499999999998</v>
      </c>
      <c r="W826">
        <v>765</v>
      </c>
      <c r="X826">
        <v>0.20899999999999999</v>
      </c>
      <c r="Y826">
        <v>476.35399999999998</v>
      </c>
      <c r="Z826">
        <v>212.50200000000001</v>
      </c>
      <c r="BD826" s="13">
        <v>1874</v>
      </c>
      <c r="BE826" s="14">
        <v>0.45</v>
      </c>
      <c r="BF826" s="14">
        <v>0.21</v>
      </c>
    </row>
    <row r="827" spans="1:58" x14ac:dyDescent="0.25">
      <c r="A827" s="4">
        <v>324</v>
      </c>
      <c r="B827">
        <v>209.54</v>
      </c>
      <c r="C827">
        <v>170.85</v>
      </c>
      <c r="D827">
        <v>248.24</v>
      </c>
      <c r="E827">
        <v>0.46400000000000002</v>
      </c>
      <c r="G827">
        <v>-0.26300000000000001</v>
      </c>
      <c r="H827">
        <v>0.51200000000000001</v>
      </c>
      <c r="U827">
        <f t="shared" si="11"/>
        <v>1242</v>
      </c>
      <c r="V827" s="4">
        <v>440.19600000000003</v>
      </c>
      <c r="W827">
        <v>766</v>
      </c>
      <c r="X827">
        <v>0.24099999999999999</v>
      </c>
      <c r="Y827">
        <v>489.05099999999999</v>
      </c>
      <c r="Z827">
        <v>220.86199999999999</v>
      </c>
      <c r="BD827" s="13">
        <v>1875</v>
      </c>
      <c r="BE827" s="14">
        <v>1.1399999999999999</v>
      </c>
      <c r="BF827" s="14">
        <v>0.98</v>
      </c>
    </row>
    <row r="828" spans="1:58" x14ac:dyDescent="0.25">
      <c r="A828" s="4">
        <v>325</v>
      </c>
      <c r="B828">
        <v>180.84</v>
      </c>
      <c r="C828">
        <v>142.13999999999999</v>
      </c>
      <c r="D828">
        <v>219.54</v>
      </c>
      <c r="E828">
        <v>-0.216</v>
      </c>
      <c r="G828">
        <v>-0.94299999999999995</v>
      </c>
      <c r="H828">
        <v>-0.76900000000000002</v>
      </c>
      <c r="U828">
        <f t="shared" si="11"/>
        <v>1241</v>
      </c>
      <c r="V828" s="4">
        <v>440.404</v>
      </c>
      <c r="W828">
        <v>767</v>
      </c>
      <c r="X828">
        <v>0.20799999999999999</v>
      </c>
      <c r="Y828">
        <v>475.79199999999997</v>
      </c>
      <c r="Z828">
        <v>212.131</v>
      </c>
      <c r="BD828" s="13">
        <v>1876</v>
      </c>
      <c r="BE828" s="14">
        <v>-0.04</v>
      </c>
      <c r="BF828" s="14">
        <v>-0.19</v>
      </c>
    </row>
    <row r="829" spans="1:58" x14ac:dyDescent="0.25">
      <c r="A829" s="4">
        <v>326</v>
      </c>
      <c r="B829">
        <v>189.45</v>
      </c>
      <c r="C829">
        <v>150.75</v>
      </c>
      <c r="D829">
        <v>228.15</v>
      </c>
      <c r="E829">
        <v>-1.496</v>
      </c>
      <c r="G829">
        <v>-2.2229999999999999</v>
      </c>
      <c r="H829">
        <v>-1.131</v>
      </c>
      <c r="U829">
        <f t="shared" si="11"/>
        <v>1240</v>
      </c>
      <c r="V829" s="4">
        <v>440.59899999999999</v>
      </c>
      <c r="W829">
        <v>768</v>
      </c>
      <c r="X829">
        <v>0.19500000000000001</v>
      </c>
      <c r="Y829">
        <v>470.68900000000002</v>
      </c>
      <c r="Z829">
        <v>208.77099999999999</v>
      </c>
      <c r="BD829" s="13">
        <v>1877</v>
      </c>
      <c r="BE829" s="14">
        <v>0.69</v>
      </c>
      <c r="BF829" s="14">
        <v>0.62</v>
      </c>
    </row>
    <row r="830" spans="1:58" x14ac:dyDescent="0.25">
      <c r="A830" s="4">
        <v>327</v>
      </c>
      <c r="B830">
        <v>207.24</v>
      </c>
      <c r="C830">
        <v>168.54</v>
      </c>
      <c r="D830">
        <v>245.93</v>
      </c>
      <c r="E830">
        <v>-1.8580000000000001</v>
      </c>
      <c r="G830">
        <v>-2.585</v>
      </c>
      <c r="H830">
        <v>-0.29199999999999998</v>
      </c>
      <c r="U830">
        <f t="shared" si="11"/>
        <v>1239</v>
      </c>
      <c r="V830" s="4">
        <v>440.79399999999998</v>
      </c>
      <c r="W830">
        <v>769</v>
      </c>
      <c r="X830">
        <v>0.19500000000000001</v>
      </c>
      <c r="Y830">
        <v>470.68900000000002</v>
      </c>
      <c r="Z830">
        <v>208.77099999999999</v>
      </c>
      <c r="BD830" s="13">
        <v>1878</v>
      </c>
      <c r="BE830" s="14">
        <v>0.05</v>
      </c>
      <c r="BF830" s="14">
        <v>-0.05</v>
      </c>
    </row>
    <row r="831" spans="1:58" x14ac:dyDescent="0.25">
      <c r="A831" s="4">
        <v>328</v>
      </c>
      <c r="B831">
        <v>174.57</v>
      </c>
      <c r="C831">
        <v>135.88</v>
      </c>
      <c r="D831">
        <v>213.27</v>
      </c>
      <c r="E831">
        <v>-1.0189999999999999</v>
      </c>
      <c r="G831">
        <v>-1.7470000000000001</v>
      </c>
      <c r="H831">
        <v>-0.79300000000000004</v>
      </c>
      <c r="U831">
        <f t="shared" si="11"/>
        <v>1238</v>
      </c>
      <c r="V831" s="4">
        <v>441.07100000000003</v>
      </c>
      <c r="W831">
        <v>770</v>
      </c>
      <c r="X831">
        <v>0.23899999999999999</v>
      </c>
      <c r="Y831">
        <v>488.36799999999999</v>
      </c>
      <c r="Z831">
        <v>220.41200000000001</v>
      </c>
      <c r="BD831" s="13">
        <v>1879</v>
      </c>
      <c r="BE831" s="14">
        <v>7.0000000000000007E-2</v>
      </c>
      <c r="BF831" s="14">
        <v>-0.04</v>
      </c>
    </row>
    <row r="832" spans="1:58" x14ac:dyDescent="0.25">
      <c r="A832" s="4">
        <v>329</v>
      </c>
      <c r="B832">
        <v>200.9</v>
      </c>
      <c r="C832">
        <v>162.19999999999999</v>
      </c>
      <c r="D832">
        <v>239.6</v>
      </c>
      <c r="E832">
        <v>-1.5209999999999999</v>
      </c>
      <c r="G832">
        <v>-2.2480000000000002</v>
      </c>
      <c r="H832">
        <v>-0.43099999999999999</v>
      </c>
      <c r="U832">
        <f t="shared" ref="U832:U895" si="12">$U$61-W832</f>
        <v>1237</v>
      </c>
      <c r="V832" s="4">
        <v>441.57100000000003</v>
      </c>
      <c r="W832">
        <v>771</v>
      </c>
      <c r="X832">
        <v>0.26100000000000001</v>
      </c>
      <c r="Y832">
        <v>497.12700000000001</v>
      </c>
      <c r="Z832">
        <v>226.18</v>
      </c>
      <c r="BD832" s="13">
        <v>1880</v>
      </c>
      <c r="BE832" s="14">
        <v>-0.61</v>
      </c>
      <c r="BF832" s="14">
        <v>-0.44</v>
      </c>
    </row>
    <row r="833" spans="1:58" x14ac:dyDescent="0.25">
      <c r="A833" s="4">
        <v>330</v>
      </c>
      <c r="B833">
        <v>202.61</v>
      </c>
      <c r="C833">
        <v>163.91</v>
      </c>
      <c r="D833">
        <v>241.31</v>
      </c>
      <c r="E833">
        <v>-1.1579999999999999</v>
      </c>
      <c r="G833">
        <v>-1.8859999999999999</v>
      </c>
      <c r="H833">
        <v>-3.4000000000000002E-2</v>
      </c>
      <c r="U833">
        <f t="shared" si="12"/>
        <v>1236</v>
      </c>
      <c r="V833" s="4">
        <v>442.15499999999997</v>
      </c>
      <c r="W833">
        <v>772</v>
      </c>
      <c r="X833">
        <v>0.22700000000000001</v>
      </c>
      <c r="Y833">
        <v>483.38600000000002</v>
      </c>
      <c r="Z833">
        <v>217.13200000000001</v>
      </c>
      <c r="BD833" s="13">
        <v>1881</v>
      </c>
      <c r="BE833" s="14">
        <v>-0.66</v>
      </c>
      <c r="BF833" s="14">
        <v>-0.31</v>
      </c>
    </row>
    <row r="834" spans="1:58" x14ac:dyDescent="0.25">
      <c r="A834" s="4">
        <v>331</v>
      </c>
      <c r="B834">
        <v>175.21</v>
      </c>
      <c r="C834">
        <v>136.51</v>
      </c>
      <c r="D834">
        <v>213.91</v>
      </c>
      <c r="E834">
        <v>-0.76100000000000001</v>
      </c>
      <c r="G834">
        <v>-1.4890000000000001</v>
      </c>
      <c r="H834">
        <v>-0.25700000000000001</v>
      </c>
      <c r="U834">
        <f t="shared" si="12"/>
        <v>1235</v>
      </c>
      <c r="V834" s="4">
        <v>442.65100000000001</v>
      </c>
      <c r="W834">
        <v>773</v>
      </c>
      <c r="X834">
        <v>0.26400000000000001</v>
      </c>
      <c r="Y834">
        <v>498.25200000000001</v>
      </c>
      <c r="Z834">
        <v>226.92099999999999</v>
      </c>
      <c r="BD834" s="13">
        <v>1882</v>
      </c>
      <c r="BE834" s="14">
        <v>-1.43</v>
      </c>
      <c r="BF834" s="14">
        <v>-1.42</v>
      </c>
    </row>
    <row r="835" spans="1:58" x14ac:dyDescent="0.25">
      <c r="A835" s="4">
        <v>332</v>
      </c>
      <c r="B835">
        <v>188.04</v>
      </c>
      <c r="C835">
        <v>149.34</v>
      </c>
      <c r="D835">
        <v>226.73</v>
      </c>
      <c r="E835">
        <v>-0.98499999999999999</v>
      </c>
      <c r="G835">
        <v>-1.712</v>
      </c>
      <c r="H835">
        <v>-1.319</v>
      </c>
      <c r="U835">
        <f t="shared" si="12"/>
        <v>1234</v>
      </c>
      <c r="V835" s="4">
        <v>443.04399999999998</v>
      </c>
      <c r="W835">
        <v>774</v>
      </c>
      <c r="X835">
        <v>0.39200000000000002</v>
      </c>
      <c r="Y835">
        <v>550.00199999999995</v>
      </c>
      <c r="Z835">
        <v>260.99700000000001</v>
      </c>
      <c r="BD835" s="13">
        <v>1883</v>
      </c>
      <c r="BE835" s="14">
        <v>-0.77</v>
      </c>
      <c r="BF835" s="14">
        <v>-0.78</v>
      </c>
    </row>
    <row r="836" spans="1:58" x14ac:dyDescent="0.25">
      <c r="A836" s="4">
        <v>333</v>
      </c>
      <c r="B836">
        <v>216.1</v>
      </c>
      <c r="C836">
        <v>177.4</v>
      </c>
      <c r="D836">
        <v>254.8</v>
      </c>
      <c r="E836">
        <v>-2.0470000000000002</v>
      </c>
      <c r="G836">
        <v>-2.774</v>
      </c>
      <c r="H836">
        <v>-0.48599999999999999</v>
      </c>
      <c r="U836">
        <f t="shared" si="12"/>
        <v>1233</v>
      </c>
      <c r="V836" s="4">
        <v>443.71199999999999</v>
      </c>
      <c r="W836">
        <v>775</v>
      </c>
      <c r="X836">
        <v>0.19600000000000001</v>
      </c>
      <c r="Y836">
        <v>471.17099999999999</v>
      </c>
      <c r="Z836">
        <v>209.089</v>
      </c>
      <c r="BD836" s="13">
        <v>1884</v>
      </c>
      <c r="BE836" s="14">
        <v>-0.91</v>
      </c>
      <c r="BF836" s="14">
        <v>-0.64</v>
      </c>
    </row>
    <row r="837" spans="1:58" x14ac:dyDescent="0.25">
      <c r="A837" s="4">
        <v>334</v>
      </c>
      <c r="B837">
        <v>121.53</v>
      </c>
      <c r="C837">
        <v>82.83</v>
      </c>
      <c r="D837">
        <v>160.22999999999999</v>
      </c>
      <c r="E837">
        <v>-1.2130000000000001</v>
      </c>
      <c r="G837">
        <v>-1.94</v>
      </c>
      <c r="H837">
        <v>-1.056</v>
      </c>
      <c r="U837">
        <f t="shared" si="12"/>
        <v>1232</v>
      </c>
      <c r="V837" s="4">
        <v>443.93200000000002</v>
      </c>
      <c r="W837">
        <v>776</v>
      </c>
      <c r="X837">
        <v>0.22</v>
      </c>
      <c r="Y837">
        <v>480.69400000000002</v>
      </c>
      <c r="Z837">
        <v>215.35900000000001</v>
      </c>
      <c r="BD837" s="13">
        <v>1885</v>
      </c>
      <c r="BE837" s="14">
        <v>0.32</v>
      </c>
      <c r="BF837" s="14">
        <v>0.59</v>
      </c>
    </row>
    <row r="838" spans="1:58" x14ac:dyDescent="0.25">
      <c r="A838" s="4">
        <v>335</v>
      </c>
      <c r="B838">
        <v>159.41</v>
      </c>
      <c r="C838">
        <v>120.71</v>
      </c>
      <c r="D838">
        <v>198.1</v>
      </c>
      <c r="E838">
        <v>-1.784</v>
      </c>
      <c r="G838">
        <v>-2.5110000000000001</v>
      </c>
      <c r="H838">
        <v>-0.49099999999999999</v>
      </c>
      <c r="U838">
        <f t="shared" si="12"/>
        <v>1231</v>
      </c>
      <c r="V838" s="4">
        <v>444.17700000000002</v>
      </c>
      <c r="W838">
        <v>777</v>
      </c>
      <c r="X838">
        <v>0.245</v>
      </c>
      <c r="Y838">
        <v>490.81900000000002</v>
      </c>
      <c r="Z838">
        <v>222.02600000000001</v>
      </c>
      <c r="BD838" s="13">
        <v>1886</v>
      </c>
      <c r="BE838" s="14">
        <v>0.21</v>
      </c>
      <c r="BF838" s="14">
        <v>0.43</v>
      </c>
    </row>
    <row r="839" spans="1:58" x14ac:dyDescent="0.25">
      <c r="A839" s="4">
        <v>336</v>
      </c>
      <c r="B839">
        <v>130.13</v>
      </c>
      <c r="C839">
        <v>91.43</v>
      </c>
      <c r="D839">
        <v>168.83</v>
      </c>
      <c r="E839">
        <v>-1.218</v>
      </c>
      <c r="G839">
        <v>-1.9450000000000001</v>
      </c>
      <c r="H839">
        <v>-0.48099999999999998</v>
      </c>
      <c r="U839">
        <f t="shared" si="12"/>
        <v>1230</v>
      </c>
      <c r="V839" s="4">
        <v>444.46600000000001</v>
      </c>
      <c r="W839">
        <v>778</v>
      </c>
      <c r="X839">
        <v>0.28899999999999998</v>
      </c>
      <c r="Y839">
        <v>508.25599999999997</v>
      </c>
      <c r="Z839">
        <v>233.50800000000001</v>
      </c>
      <c r="BD839" s="13">
        <v>1887</v>
      </c>
      <c r="BE839" s="14">
        <v>0.65</v>
      </c>
      <c r="BF839" s="14">
        <v>0.69</v>
      </c>
    </row>
    <row r="840" spans="1:58" x14ac:dyDescent="0.25">
      <c r="A840" s="4">
        <v>337</v>
      </c>
      <c r="B840">
        <v>91.29</v>
      </c>
      <c r="C840">
        <v>52.59</v>
      </c>
      <c r="D840">
        <v>129.97999999999999</v>
      </c>
      <c r="E840">
        <v>-1.208</v>
      </c>
      <c r="G840">
        <v>-1.9350000000000001</v>
      </c>
      <c r="H840">
        <v>-0.92200000000000004</v>
      </c>
      <c r="U840">
        <f t="shared" si="12"/>
        <v>1229</v>
      </c>
      <c r="V840" s="4">
        <v>444.87299999999999</v>
      </c>
      <c r="W840">
        <v>779</v>
      </c>
      <c r="X840">
        <v>0.40699999999999997</v>
      </c>
      <c r="Y840">
        <v>555.90899999999999</v>
      </c>
      <c r="Z840">
        <v>264.88600000000002</v>
      </c>
      <c r="BD840" s="13">
        <v>1888</v>
      </c>
      <c r="BE840" s="14">
        <v>-0.24</v>
      </c>
      <c r="BF840" s="14">
        <v>-0.56999999999999995</v>
      </c>
    </row>
    <row r="841" spans="1:58" x14ac:dyDescent="0.25">
      <c r="A841" s="4">
        <v>338</v>
      </c>
      <c r="B841">
        <v>123.24</v>
      </c>
      <c r="C841">
        <v>84.54</v>
      </c>
      <c r="D841">
        <v>161.94</v>
      </c>
      <c r="E841">
        <v>-1.65</v>
      </c>
      <c r="G841">
        <v>-2.3769999999999998</v>
      </c>
      <c r="H841">
        <v>-0.60499999999999998</v>
      </c>
      <c r="U841">
        <f t="shared" si="12"/>
        <v>1228</v>
      </c>
      <c r="V841" s="4">
        <v>445.68</v>
      </c>
      <c r="W841">
        <v>780</v>
      </c>
      <c r="X841">
        <v>0.29799999999999999</v>
      </c>
      <c r="Y841">
        <v>512.23400000000004</v>
      </c>
      <c r="Z841">
        <v>236.12799999999999</v>
      </c>
      <c r="BD841" s="13">
        <v>1889</v>
      </c>
      <c r="BE841" s="14">
        <v>0.34</v>
      </c>
      <c r="BF841" s="14">
        <v>-0.11</v>
      </c>
    </row>
    <row r="842" spans="1:58" x14ac:dyDescent="0.25">
      <c r="A842" s="4">
        <v>339</v>
      </c>
      <c r="B842">
        <v>150.55000000000001</v>
      </c>
      <c r="C842">
        <v>111.85</v>
      </c>
      <c r="D842">
        <v>189.24</v>
      </c>
      <c r="E842">
        <v>-1.3320000000000001</v>
      </c>
      <c r="G842">
        <v>-2.0590000000000002</v>
      </c>
      <c r="H842">
        <v>-0.66900000000000004</v>
      </c>
      <c r="U842">
        <f t="shared" si="12"/>
        <v>1227</v>
      </c>
      <c r="V842" s="4">
        <v>446.70800000000003</v>
      </c>
      <c r="W842">
        <v>781</v>
      </c>
      <c r="X842">
        <v>0.27</v>
      </c>
      <c r="Y842">
        <v>500.904</v>
      </c>
      <c r="Z842">
        <v>228.667</v>
      </c>
      <c r="BD842" s="13">
        <v>1890</v>
      </c>
      <c r="BE842" s="14">
        <v>-0.93</v>
      </c>
      <c r="BF842" s="14">
        <v>-0.89</v>
      </c>
    </row>
    <row r="843" spans="1:58" x14ac:dyDescent="0.25">
      <c r="A843" s="4">
        <v>340</v>
      </c>
      <c r="B843">
        <v>171.2</v>
      </c>
      <c r="C843">
        <v>132.5</v>
      </c>
      <c r="D843">
        <v>209.9</v>
      </c>
      <c r="E843">
        <v>-1.397</v>
      </c>
      <c r="G843">
        <v>-2.1240000000000001</v>
      </c>
      <c r="H843">
        <v>5.5E-2</v>
      </c>
      <c r="U843">
        <f t="shared" si="12"/>
        <v>1226</v>
      </c>
      <c r="V843" s="4">
        <v>447.00700000000001</v>
      </c>
      <c r="W843">
        <v>782</v>
      </c>
      <c r="X843">
        <v>0.29899999999999999</v>
      </c>
      <c r="Y843">
        <v>512.51499999999999</v>
      </c>
      <c r="Z843">
        <v>236.31299999999999</v>
      </c>
      <c r="BD843" s="13">
        <v>1891</v>
      </c>
      <c r="BE843" s="14">
        <v>-0.74</v>
      </c>
      <c r="BF843" s="14">
        <v>-0.62</v>
      </c>
    </row>
    <row r="844" spans="1:58" x14ac:dyDescent="0.25">
      <c r="A844" s="4">
        <v>341</v>
      </c>
      <c r="B844">
        <v>188.66</v>
      </c>
      <c r="C844">
        <v>149.96</v>
      </c>
      <c r="D844">
        <v>227.36</v>
      </c>
      <c r="E844">
        <v>-0.67200000000000004</v>
      </c>
      <c r="G844">
        <v>-1.399</v>
      </c>
      <c r="H844">
        <v>-5.8999999999999997E-2</v>
      </c>
      <c r="U844">
        <f t="shared" si="12"/>
        <v>1225</v>
      </c>
      <c r="V844" s="4">
        <v>447.21100000000001</v>
      </c>
      <c r="W844">
        <v>783</v>
      </c>
      <c r="X844">
        <v>0.20399999999999999</v>
      </c>
      <c r="Y844">
        <v>474.34500000000003</v>
      </c>
      <c r="Z844">
        <v>211.179</v>
      </c>
      <c r="BD844" s="13">
        <v>1892</v>
      </c>
      <c r="BE844" s="14">
        <v>0.64</v>
      </c>
      <c r="BF844" s="14">
        <v>0.7</v>
      </c>
    </row>
    <row r="845" spans="1:58" x14ac:dyDescent="0.25">
      <c r="A845" s="4">
        <v>342</v>
      </c>
      <c r="B845">
        <v>169.95</v>
      </c>
      <c r="C845">
        <v>131.25</v>
      </c>
      <c r="D845">
        <v>208.65</v>
      </c>
      <c r="E845">
        <v>-0.78600000000000003</v>
      </c>
      <c r="G845">
        <v>-1.514</v>
      </c>
      <c r="H845">
        <v>-0.32200000000000001</v>
      </c>
      <c r="U845">
        <f t="shared" si="12"/>
        <v>1224</v>
      </c>
      <c r="V845" s="4">
        <v>447.404</v>
      </c>
      <c r="W845">
        <v>784</v>
      </c>
      <c r="X845">
        <v>0.192</v>
      </c>
      <c r="Y845">
        <v>469.60399999999998</v>
      </c>
      <c r="Z845">
        <v>208.05699999999999</v>
      </c>
      <c r="BD845" s="13">
        <v>1893</v>
      </c>
      <c r="BE845" s="14">
        <v>0.43</v>
      </c>
      <c r="BF845" s="14">
        <v>0.49</v>
      </c>
    </row>
    <row r="846" spans="1:58" x14ac:dyDescent="0.25">
      <c r="A846" s="4">
        <v>343</v>
      </c>
      <c r="B846">
        <v>158.09</v>
      </c>
      <c r="C846">
        <v>119.39</v>
      </c>
      <c r="D846">
        <v>196.78</v>
      </c>
      <c r="E846">
        <v>-1.0489999999999999</v>
      </c>
      <c r="G846">
        <v>-1.7769999999999999</v>
      </c>
      <c r="H846">
        <v>-0.33200000000000002</v>
      </c>
      <c r="U846">
        <f t="shared" si="12"/>
        <v>1223</v>
      </c>
      <c r="V846" s="4">
        <v>447.52300000000002</v>
      </c>
      <c r="W846">
        <v>785</v>
      </c>
      <c r="X846">
        <v>0.11899999999999999</v>
      </c>
      <c r="Y846">
        <v>440.31400000000002</v>
      </c>
      <c r="Z846">
        <v>188.77</v>
      </c>
      <c r="BD846" s="13">
        <v>1894</v>
      </c>
      <c r="BE846" s="14">
        <v>-0.13</v>
      </c>
      <c r="BF846" s="14">
        <v>0.12</v>
      </c>
    </row>
    <row r="847" spans="1:58" x14ac:dyDescent="0.25">
      <c r="A847" s="4">
        <v>344</v>
      </c>
      <c r="B847">
        <v>225.17</v>
      </c>
      <c r="C847">
        <v>186.47</v>
      </c>
      <c r="D847">
        <v>263.87</v>
      </c>
      <c r="E847">
        <v>-1.0589999999999999</v>
      </c>
      <c r="G847">
        <v>-1.786</v>
      </c>
      <c r="H847">
        <v>1E-3</v>
      </c>
      <c r="U847">
        <f t="shared" si="12"/>
        <v>1222</v>
      </c>
      <c r="V847" s="4">
        <v>447.74400000000003</v>
      </c>
      <c r="W847">
        <v>786</v>
      </c>
      <c r="X847">
        <v>0.221</v>
      </c>
      <c r="Y847">
        <v>481.01499999999999</v>
      </c>
      <c r="Z847">
        <v>215.571</v>
      </c>
      <c r="BD847" s="13">
        <v>1895</v>
      </c>
      <c r="BE847" s="14">
        <v>0.56000000000000005</v>
      </c>
      <c r="BF847" s="14">
        <v>0.45</v>
      </c>
    </row>
    <row r="848" spans="1:58" x14ac:dyDescent="0.25">
      <c r="A848" s="4">
        <v>345</v>
      </c>
      <c r="B848">
        <v>199.21</v>
      </c>
      <c r="C848">
        <v>160.51</v>
      </c>
      <c r="D848">
        <v>237.91</v>
      </c>
      <c r="E848">
        <v>-0.72699999999999998</v>
      </c>
      <c r="G848">
        <v>-1.454</v>
      </c>
      <c r="H848">
        <v>0.90400000000000003</v>
      </c>
      <c r="U848">
        <f t="shared" si="12"/>
        <v>1221</v>
      </c>
      <c r="V848" s="4">
        <v>448.024</v>
      </c>
      <c r="W848">
        <v>787</v>
      </c>
      <c r="X848">
        <v>0.245</v>
      </c>
      <c r="Y848">
        <v>490.57799999999997</v>
      </c>
      <c r="Z848">
        <v>221.86699999999999</v>
      </c>
      <c r="BD848" s="13">
        <v>1896</v>
      </c>
      <c r="BE848" s="14">
        <v>-0.69</v>
      </c>
      <c r="BF848" s="14">
        <v>-1.03</v>
      </c>
    </row>
    <row r="849" spans="1:58" x14ac:dyDescent="0.25">
      <c r="A849" s="4">
        <v>346</v>
      </c>
      <c r="B849">
        <v>210.33</v>
      </c>
      <c r="C849">
        <v>171.63</v>
      </c>
      <c r="D849">
        <v>249.03</v>
      </c>
      <c r="E849">
        <v>0.17699999999999999</v>
      </c>
      <c r="G849">
        <v>-0.55100000000000005</v>
      </c>
      <c r="H849">
        <v>1.1020000000000001</v>
      </c>
      <c r="U849">
        <f t="shared" si="12"/>
        <v>1220</v>
      </c>
      <c r="V849" s="4">
        <v>448.47500000000002</v>
      </c>
      <c r="W849">
        <v>788</v>
      </c>
      <c r="X849">
        <v>0.20599999999999999</v>
      </c>
      <c r="Y849">
        <v>475.10899999999998</v>
      </c>
      <c r="Z849">
        <v>211.68100000000001</v>
      </c>
      <c r="BD849" s="13">
        <v>1897</v>
      </c>
      <c r="BE849" s="14">
        <v>0</v>
      </c>
      <c r="BF849" s="14">
        <v>-0.04</v>
      </c>
    </row>
    <row r="850" spans="1:58" x14ac:dyDescent="0.25">
      <c r="A850" s="4">
        <v>347</v>
      </c>
      <c r="B850">
        <v>169.88</v>
      </c>
      <c r="C850">
        <v>131.19</v>
      </c>
      <c r="D850">
        <v>208.58</v>
      </c>
      <c r="E850">
        <v>0.375</v>
      </c>
      <c r="G850">
        <v>-0.35199999999999998</v>
      </c>
      <c r="H850">
        <v>0.89400000000000002</v>
      </c>
      <c r="U850">
        <f t="shared" si="12"/>
        <v>1219</v>
      </c>
      <c r="V850" s="4">
        <v>448.87799999999999</v>
      </c>
      <c r="W850">
        <v>789</v>
      </c>
      <c r="X850">
        <v>0.40400000000000003</v>
      </c>
      <c r="Y850">
        <v>554.50199999999995</v>
      </c>
      <c r="Z850">
        <v>263.95999999999998</v>
      </c>
      <c r="BD850" s="13">
        <v>1898</v>
      </c>
      <c r="BE850" s="14">
        <v>-0.05</v>
      </c>
      <c r="BF850" s="14">
        <v>0.08</v>
      </c>
    </row>
    <row r="851" spans="1:58" x14ac:dyDescent="0.25">
      <c r="A851" s="4">
        <v>348</v>
      </c>
      <c r="B851">
        <v>175.88</v>
      </c>
      <c r="C851">
        <v>137.18</v>
      </c>
      <c r="D851">
        <v>214.57</v>
      </c>
      <c r="E851">
        <v>0.16700000000000001</v>
      </c>
      <c r="G851">
        <v>-0.56100000000000005</v>
      </c>
      <c r="H851">
        <v>-0.63</v>
      </c>
      <c r="U851">
        <f t="shared" si="12"/>
        <v>1218</v>
      </c>
      <c r="V851" s="4">
        <v>449.36</v>
      </c>
      <c r="W851">
        <v>790</v>
      </c>
      <c r="X851">
        <v>0.48199999999999998</v>
      </c>
      <c r="Y851">
        <v>585.88199999999995</v>
      </c>
      <c r="Z851">
        <v>284.62299999999999</v>
      </c>
      <c r="BD851" s="13">
        <v>1899</v>
      </c>
      <c r="BE851" s="14">
        <v>-0.79</v>
      </c>
      <c r="BF851" s="14">
        <v>-0.46</v>
      </c>
    </row>
    <row r="852" spans="1:58" x14ac:dyDescent="0.25">
      <c r="A852" s="4">
        <v>349</v>
      </c>
      <c r="B852">
        <v>187.3</v>
      </c>
      <c r="C852">
        <v>148.6</v>
      </c>
      <c r="D852">
        <v>226</v>
      </c>
      <c r="E852">
        <v>-1.357</v>
      </c>
      <c r="G852">
        <v>-2.0840000000000001</v>
      </c>
      <c r="H852">
        <v>-0.16300000000000001</v>
      </c>
      <c r="U852">
        <f t="shared" si="12"/>
        <v>1217</v>
      </c>
      <c r="V852" s="4">
        <v>449.81200000000001</v>
      </c>
      <c r="W852">
        <v>791</v>
      </c>
      <c r="X852">
        <v>0.45200000000000001</v>
      </c>
      <c r="Y852">
        <v>573.86900000000003</v>
      </c>
      <c r="Z852">
        <v>276.71300000000002</v>
      </c>
      <c r="BD852" s="13">
        <v>1900</v>
      </c>
      <c r="BE852" s="14">
        <v>-0.2</v>
      </c>
      <c r="BF852" s="14">
        <v>0.08</v>
      </c>
    </row>
    <row r="853" spans="1:58" x14ac:dyDescent="0.25">
      <c r="A853" s="4">
        <v>350</v>
      </c>
      <c r="B853">
        <v>212.07</v>
      </c>
      <c r="C853">
        <v>173.37</v>
      </c>
      <c r="D853">
        <v>250.77</v>
      </c>
      <c r="E853">
        <v>-0.89</v>
      </c>
      <c r="G853">
        <v>-1.6180000000000001</v>
      </c>
      <c r="H853">
        <v>-0.61499999999999999</v>
      </c>
      <c r="U853">
        <f t="shared" si="12"/>
        <v>1216</v>
      </c>
      <c r="V853" s="4">
        <v>450.23700000000002</v>
      </c>
      <c r="W853">
        <v>792</v>
      </c>
      <c r="X853">
        <v>0.42499999999999999</v>
      </c>
      <c r="Y853">
        <v>562.98</v>
      </c>
      <c r="Z853">
        <v>269.54300000000001</v>
      </c>
      <c r="BD853" s="13">
        <v>1901</v>
      </c>
      <c r="BE853" s="14">
        <v>0.04</v>
      </c>
      <c r="BF853" s="14">
        <v>0.02</v>
      </c>
    </row>
    <row r="854" spans="1:58" x14ac:dyDescent="0.25">
      <c r="A854" s="4">
        <v>351</v>
      </c>
      <c r="B854">
        <v>210.37</v>
      </c>
      <c r="C854">
        <v>171.67</v>
      </c>
      <c r="D854">
        <v>249.07</v>
      </c>
      <c r="E854">
        <v>-1.3420000000000001</v>
      </c>
      <c r="G854">
        <v>-2.069</v>
      </c>
      <c r="H854">
        <v>-0.78300000000000003</v>
      </c>
      <c r="U854">
        <f t="shared" si="12"/>
        <v>1215</v>
      </c>
      <c r="V854" s="4">
        <v>450.59899999999999</v>
      </c>
      <c r="W854">
        <v>793</v>
      </c>
      <c r="X854">
        <v>0.36299999999999999</v>
      </c>
      <c r="Y854">
        <v>538.06899999999996</v>
      </c>
      <c r="Z854">
        <v>253.14</v>
      </c>
      <c r="BD854" s="13">
        <v>1902</v>
      </c>
      <c r="BE854" s="14">
        <v>-0.37</v>
      </c>
      <c r="BF854" s="14">
        <v>-0.41</v>
      </c>
    </row>
    <row r="855" spans="1:58" x14ac:dyDescent="0.25">
      <c r="A855" s="4">
        <v>352</v>
      </c>
      <c r="B855">
        <v>209.94</v>
      </c>
      <c r="C855">
        <v>171.24</v>
      </c>
      <c r="D855">
        <v>248.63</v>
      </c>
      <c r="E855">
        <v>-1.5109999999999999</v>
      </c>
      <c r="G855">
        <v>-2.238</v>
      </c>
      <c r="H855">
        <v>-0.42599999999999999</v>
      </c>
      <c r="U855">
        <f t="shared" si="12"/>
        <v>1214</v>
      </c>
      <c r="V855" s="4">
        <v>450.851</v>
      </c>
      <c r="W855">
        <v>794</v>
      </c>
      <c r="X855">
        <v>0.252</v>
      </c>
      <c r="Y855">
        <v>493.43</v>
      </c>
      <c r="Z855">
        <v>223.74600000000001</v>
      </c>
      <c r="BD855" s="13">
        <v>1903</v>
      </c>
      <c r="BE855" s="14">
        <v>-0.22</v>
      </c>
      <c r="BF855" s="14">
        <v>-0.48</v>
      </c>
    </row>
    <row r="856" spans="1:58" x14ac:dyDescent="0.25">
      <c r="A856" s="4">
        <v>353</v>
      </c>
      <c r="B856">
        <v>172.7</v>
      </c>
      <c r="C856">
        <v>134</v>
      </c>
      <c r="D856">
        <v>211.39</v>
      </c>
      <c r="E856">
        <v>-1.153</v>
      </c>
      <c r="G856">
        <v>-1.881</v>
      </c>
      <c r="H856">
        <v>-0.57999999999999996</v>
      </c>
      <c r="U856">
        <f t="shared" si="12"/>
        <v>1213</v>
      </c>
      <c r="V856" s="4">
        <v>451.358</v>
      </c>
      <c r="W856">
        <v>795</v>
      </c>
      <c r="X856">
        <v>0.312</v>
      </c>
      <c r="Y856">
        <v>517.49800000000005</v>
      </c>
      <c r="Z856">
        <v>239.59399999999999</v>
      </c>
      <c r="BD856" s="13">
        <v>1904</v>
      </c>
      <c r="BE856" s="14">
        <v>1.43</v>
      </c>
      <c r="BF856" s="14">
        <v>1.34</v>
      </c>
    </row>
    <row r="857" spans="1:58" x14ac:dyDescent="0.25">
      <c r="A857" s="4">
        <v>354</v>
      </c>
      <c r="B857">
        <v>232.05</v>
      </c>
      <c r="C857">
        <v>193.36</v>
      </c>
      <c r="D857">
        <v>270.75</v>
      </c>
      <c r="E857">
        <v>-1.3069999999999999</v>
      </c>
      <c r="G857">
        <v>-2.0350000000000001</v>
      </c>
      <c r="H857">
        <v>-0.247</v>
      </c>
      <c r="U857">
        <f t="shared" si="12"/>
        <v>1212</v>
      </c>
      <c r="V857" s="4">
        <v>452.57499999999999</v>
      </c>
      <c r="W857">
        <v>796</v>
      </c>
      <c r="X857">
        <v>0.30199999999999999</v>
      </c>
      <c r="Y857">
        <v>513.6</v>
      </c>
      <c r="Z857">
        <v>237.02699999999999</v>
      </c>
      <c r="BD857" s="13">
        <v>1905</v>
      </c>
      <c r="BE857" s="14">
        <v>0.96</v>
      </c>
      <c r="BF857" s="14">
        <v>0.54</v>
      </c>
    </row>
    <row r="858" spans="1:58" x14ac:dyDescent="0.25">
      <c r="A858" s="4">
        <v>355</v>
      </c>
      <c r="B858">
        <v>227.05</v>
      </c>
      <c r="C858">
        <v>188.35</v>
      </c>
      <c r="D858">
        <v>265.75</v>
      </c>
      <c r="E858">
        <v>-0.97499999999999998</v>
      </c>
      <c r="G858">
        <v>-1.702</v>
      </c>
      <c r="H858">
        <v>-0.99199999999999999</v>
      </c>
      <c r="U858">
        <f t="shared" si="12"/>
        <v>1211</v>
      </c>
      <c r="V858" s="4">
        <v>453.96899999999999</v>
      </c>
      <c r="W858">
        <v>797</v>
      </c>
      <c r="X858">
        <v>0.34200000000000003</v>
      </c>
      <c r="Y858">
        <v>529.55100000000004</v>
      </c>
      <c r="Z858">
        <v>247.53100000000001</v>
      </c>
      <c r="BD858" s="13">
        <v>1906</v>
      </c>
      <c r="BE858" s="14">
        <v>-0.1</v>
      </c>
      <c r="BF858" s="14">
        <v>0.15</v>
      </c>
    </row>
    <row r="859" spans="1:58" x14ac:dyDescent="0.25">
      <c r="A859" s="4">
        <v>356</v>
      </c>
      <c r="B859">
        <v>230.74</v>
      </c>
      <c r="C859">
        <v>192.04</v>
      </c>
      <c r="D859">
        <v>269.44</v>
      </c>
      <c r="E859">
        <v>-1.7190000000000001</v>
      </c>
      <c r="G859">
        <v>-2.4470000000000001</v>
      </c>
      <c r="H859">
        <v>-1.175</v>
      </c>
      <c r="U859">
        <f t="shared" si="12"/>
        <v>1210</v>
      </c>
      <c r="V859" s="4">
        <v>454.27600000000001</v>
      </c>
      <c r="W859">
        <v>798</v>
      </c>
      <c r="X859">
        <v>0.307</v>
      </c>
      <c r="Y859">
        <v>515.69000000000005</v>
      </c>
      <c r="Z859">
        <v>238.40299999999999</v>
      </c>
      <c r="BD859" s="13">
        <v>1907</v>
      </c>
      <c r="BE859" s="14">
        <v>-0.12</v>
      </c>
      <c r="BF859" s="14">
        <v>-0.45</v>
      </c>
    </row>
    <row r="860" spans="1:58" x14ac:dyDescent="0.25">
      <c r="A860" s="4">
        <v>357</v>
      </c>
      <c r="B860">
        <v>219.48</v>
      </c>
      <c r="C860">
        <v>180.78</v>
      </c>
      <c r="D860">
        <v>258.17</v>
      </c>
      <c r="E860">
        <v>-1.903</v>
      </c>
      <c r="G860">
        <v>-2.63</v>
      </c>
      <c r="H860">
        <v>-0.85799999999999998</v>
      </c>
      <c r="U860">
        <f t="shared" si="12"/>
        <v>1209</v>
      </c>
      <c r="V860" s="4">
        <v>455.04399999999998</v>
      </c>
      <c r="W860">
        <v>799</v>
      </c>
      <c r="X860">
        <v>0.4</v>
      </c>
      <c r="Y860">
        <v>552.89499999999998</v>
      </c>
      <c r="Z860">
        <v>262.90199999999999</v>
      </c>
      <c r="BD860" s="13">
        <v>1908</v>
      </c>
      <c r="BE860" s="14">
        <v>-0.34</v>
      </c>
      <c r="BF860" s="14">
        <v>-0.56999999999999995</v>
      </c>
    </row>
    <row r="861" spans="1:58" x14ac:dyDescent="0.25">
      <c r="A861" s="4">
        <v>358</v>
      </c>
      <c r="B861">
        <v>203.71</v>
      </c>
      <c r="C861">
        <v>165.02</v>
      </c>
      <c r="D861">
        <v>242.41</v>
      </c>
      <c r="E861">
        <v>-1.585</v>
      </c>
      <c r="G861">
        <v>-2.3130000000000002</v>
      </c>
      <c r="H861">
        <v>-0.78300000000000003</v>
      </c>
      <c r="U861">
        <f t="shared" si="12"/>
        <v>1208</v>
      </c>
      <c r="V861" s="4">
        <v>455.76499999999999</v>
      </c>
      <c r="W861">
        <v>800</v>
      </c>
      <c r="X861">
        <v>0.32200000000000001</v>
      </c>
      <c r="Y861">
        <v>521.75699999999995</v>
      </c>
      <c r="Z861">
        <v>242.398</v>
      </c>
      <c r="BD861" s="13">
        <v>1909</v>
      </c>
      <c r="BE861" s="14">
        <v>-1.19</v>
      </c>
      <c r="BF861" s="14">
        <v>-1.39</v>
      </c>
    </row>
    <row r="862" spans="1:58" x14ac:dyDescent="0.25">
      <c r="A862" s="4">
        <v>359</v>
      </c>
      <c r="B862">
        <v>231.06</v>
      </c>
      <c r="C862">
        <v>192.36</v>
      </c>
      <c r="D862">
        <v>269.76</v>
      </c>
      <c r="E862">
        <v>-1.5109999999999999</v>
      </c>
      <c r="G862">
        <v>-2.238</v>
      </c>
      <c r="H862">
        <v>-0.78800000000000003</v>
      </c>
      <c r="U862">
        <f t="shared" si="12"/>
        <v>1207</v>
      </c>
      <c r="V862" s="4">
        <v>456.14100000000002</v>
      </c>
      <c r="W862">
        <v>801</v>
      </c>
      <c r="X862">
        <v>0.376</v>
      </c>
      <c r="Y862">
        <v>543.29300000000001</v>
      </c>
      <c r="Z862">
        <v>256.57900000000001</v>
      </c>
      <c r="BD862" s="13">
        <v>1910</v>
      </c>
      <c r="BE862" s="14">
        <v>-0.96</v>
      </c>
      <c r="BF862" s="14">
        <v>-0.91</v>
      </c>
    </row>
    <row r="863" spans="1:58" x14ac:dyDescent="0.25">
      <c r="A863" s="4">
        <v>360</v>
      </c>
      <c r="B863">
        <v>163.25</v>
      </c>
      <c r="C863">
        <v>124.55</v>
      </c>
      <c r="D863">
        <v>201.95</v>
      </c>
      <c r="E863">
        <v>-1.516</v>
      </c>
      <c r="G863">
        <v>-2.2429999999999999</v>
      </c>
      <c r="H863">
        <v>-0.16300000000000001</v>
      </c>
      <c r="U863">
        <f t="shared" si="12"/>
        <v>1206</v>
      </c>
      <c r="V863" s="4">
        <v>456.755</v>
      </c>
      <c r="W863">
        <v>802</v>
      </c>
      <c r="X863">
        <v>0.251</v>
      </c>
      <c r="Y863">
        <v>492.988</v>
      </c>
      <c r="Z863">
        <v>223.45500000000001</v>
      </c>
      <c r="BD863" s="13">
        <v>1911</v>
      </c>
      <c r="BE863" s="14">
        <v>0.75</v>
      </c>
      <c r="BF863" s="14">
        <v>0.91</v>
      </c>
    </row>
    <row r="864" spans="1:58" x14ac:dyDescent="0.25">
      <c r="A864" s="4">
        <v>361</v>
      </c>
      <c r="B864">
        <v>258.08999999999997</v>
      </c>
      <c r="C864">
        <v>219.39</v>
      </c>
      <c r="D864">
        <v>296.79000000000002</v>
      </c>
      <c r="E864">
        <v>-0.89</v>
      </c>
      <c r="G864">
        <v>-1.6180000000000001</v>
      </c>
      <c r="H864">
        <v>-6.9000000000000006E-2</v>
      </c>
      <c r="U864">
        <f t="shared" si="12"/>
        <v>1205</v>
      </c>
      <c r="V864" s="4">
        <v>457.66</v>
      </c>
      <c r="W864">
        <v>803</v>
      </c>
      <c r="X864">
        <v>0.26300000000000001</v>
      </c>
      <c r="Y864">
        <v>497.85</v>
      </c>
      <c r="Z864">
        <v>226.65600000000001</v>
      </c>
      <c r="BD864" s="13">
        <v>1912</v>
      </c>
      <c r="BE864" s="14">
        <v>-0.88</v>
      </c>
      <c r="BF864" s="14">
        <v>-1.1299999999999999</v>
      </c>
    </row>
    <row r="865" spans="1:58" x14ac:dyDescent="0.25">
      <c r="A865" s="4">
        <v>362</v>
      </c>
      <c r="B865">
        <v>217.16</v>
      </c>
      <c r="C865">
        <v>178.46</v>
      </c>
      <c r="D865">
        <v>255.86</v>
      </c>
      <c r="E865">
        <v>-0.79600000000000004</v>
      </c>
      <c r="G865">
        <v>-1.5229999999999999</v>
      </c>
      <c r="H865">
        <v>0.24399999999999999</v>
      </c>
      <c r="U865">
        <f t="shared" si="12"/>
        <v>1204</v>
      </c>
      <c r="V865" s="4">
        <v>458.71</v>
      </c>
      <c r="W865">
        <v>804</v>
      </c>
      <c r="X865">
        <v>0.503</v>
      </c>
      <c r="Y865">
        <v>594.52099999999996</v>
      </c>
      <c r="Z865">
        <v>290.31200000000001</v>
      </c>
      <c r="BD865" s="13">
        <v>1913</v>
      </c>
      <c r="BE865" s="14">
        <v>-2.02</v>
      </c>
      <c r="BF865" s="14">
        <v>-1.91</v>
      </c>
    </row>
    <row r="866" spans="1:58" x14ac:dyDescent="0.25">
      <c r="A866" s="4">
        <v>363</v>
      </c>
      <c r="B866">
        <v>224.81</v>
      </c>
      <c r="C866">
        <v>186.11</v>
      </c>
      <c r="D866">
        <v>263.5</v>
      </c>
      <c r="E866">
        <v>-0.48299999999999998</v>
      </c>
      <c r="G866">
        <v>-1.2110000000000001</v>
      </c>
      <c r="H866">
        <v>-0.218</v>
      </c>
      <c r="U866">
        <f t="shared" si="12"/>
        <v>1203</v>
      </c>
      <c r="V866" s="4">
        <v>459.63299999999998</v>
      </c>
      <c r="W866">
        <v>805</v>
      </c>
      <c r="X866">
        <v>0.40699999999999997</v>
      </c>
      <c r="Y866">
        <v>555.70799999999997</v>
      </c>
      <c r="Z866">
        <v>264.75400000000002</v>
      </c>
      <c r="BD866" s="13">
        <v>1914</v>
      </c>
      <c r="BE866" s="14">
        <v>-1.35</v>
      </c>
      <c r="BF866" s="14">
        <v>-1.42</v>
      </c>
    </row>
    <row r="867" spans="1:58" x14ac:dyDescent="0.25">
      <c r="A867" s="4">
        <v>364</v>
      </c>
      <c r="B867">
        <v>182.29</v>
      </c>
      <c r="C867">
        <v>143.59</v>
      </c>
      <c r="D867">
        <v>220.99</v>
      </c>
      <c r="E867">
        <v>-0.94499999999999995</v>
      </c>
      <c r="G867">
        <v>-1.6719999999999999</v>
      </c>
      <c r="H867">
        <v>-0.94199999999999995</v>
      </c>
      <c r="U867">
        <f t="shared" si="12"/>
        <v>1202</v>
      </c>
      <c r="V867" s="4">
        <v>460.01499999999999</v>
      </c>
      <c r="W867">
        <v>806</v>
      </c>
      <c r="X867">
        <v>0.38200000000000001</v>
      </c>
      <c r="Y867">
        <v>545.98400000000004</v>
      </c>
      <c r="Z867">
        <v>258.35199999999998</v>
      </c>
      <c r="BD867" s="13">
        <v>1915</v>
      </c>
      <c r="BE867" s="14">
        <v>-0.64</v>
      </c>
      <c r="BF867" s="14">
        <v>-0.52</v>
      </c>
    </row>
    <row r="868" spans="1:58" x14ac:dyDescent="0.25">
      <c r="A868" s="4">
        <v>365</v>
      </c>
      <c r="B868">
        <v>207.55</v>
      </c>
      <c r="C868">
        <v>168.85</v>
      </c>
      <c r="D868">
        <v>246.24</v>
      </c>
      <c r="E868">
        <v>-1.67</v>
      </c>
      <c r="G868">
        <v>-2.3969999999999998</v>
      </c>
      <c r="H868">
        <v>-2.9000000000000001E-2</v>
      </c>
      <c r="U868">
        <f t="shared" si="12"/>
        <v>1201</v>
      </c>
      <c r="V868" s="4">
        <v>460.524</v>
      </c>
      <c r="W868">
        <v>807</v>
      </c>
      <c r="X868">
        <v>0.50900000000000001</v>
      </c>
      <c r="Y868">
        <v>596.93100000000004</v>
      </c>
      <c r="Z868">
        <v>291.899</v>
      </c>
      <c r="BD868" s="13">
        <v>1916</v>
      </c>
      <c r="BE868" s="14">
        <v>-1.1000000000000001</v>
      </c>
      <c r="BF868" s="14">
        <v>-1.02</v>
      </c>
    </row>
    <row r="869" spans="1:58" x14ac:dyDescent="0.25">
      <c r="A869" s="4">
        <v>366</v>
      </c>
      <c r="B869">
        <v>151.49</v>
      </c>
      <c r="C869">
        <v>112.79</v>
      </c>
      <c r="D869">
        <v>190.19</v>
      </c>
      <c r="E869">
        <v>-0.75600000000000001</v>
      </c>
      <c r="G869">
        <v>-1.484</v>
      </c>
      <c r="H869">
        <v>-0.188</v>
      </c>
      <c r="U869">
        <f t="shared" si="12"/>
        <v>1200</v>
      </c>
      <c r="V869" s="4">
        <v>460.84500000000003</v>
      </c>
      <c r="W869">
        <v>808</v>
      </c>
      <c r="X869">
        <v>0.32100000000000001</v>
      </c>
      <c r="Y869">
        <v>521.154</v>
      </c>
      <c r="Z869">
        <v>242.001</v>
      </c>
      <c r="BD869" s="13">
        <v>1917</v>
      </c>
      <c r="BE869" s="14">
        <v>1.07</v>
      </c>
      <c r="BF869" s="14">
        <v>0.98</v>
      </c>
    </row>
    <row r="870" spans="1:58" x14ac:dyDescent="0.25">
      <c r="A870" s="4">
        <v>367</v>
      </c>
      <c r="B870">
        <v>235.57</v>
      </c>
      <c r="C870">
        <v>196.88</v>
      </c>
      <c r="D870">
        <v>274.27</v>
      </c>
      <c r="E870">
        <v>-0.91500000000000004</v>
      </c>
      <c r="G870">
        <v>-1.643</v>
      </c>
      <c r="H870">
        <v>-0.71899999999999997</v>
      </c>
      <c r="U870">
        <f t="shared" si="12"/>
        <v>1199</v>
      </c>
      <c r="V870" s="4">
        <v>461.12700000000001</v>
      </c>
      <c r="W870">
        <v>809</v>
      </c>
      <c r="X870">
        <v>0.28199999999999997</v>
      </c>
      <c r="Y870">
        <v>505.64499999999998</v>
      </c>
      <c r="Z870">
        <v>231.78899999999999</v>
      </c>
      <c r="BD870" s="13">
        <v>1918</v>
      </c>
      <c r="BE870" s="14">
        <v>-0.84</v>
      </c>
      <c r="BF870" s="14">
        <v>-0.48</v>
      </c>
    </row>
    <row r="871" spans="1:58" x14ac:dyDescent="0.25">
      <c r="A871" s="4">
        <v>368</v>
      </c>
      <c r="B871">
        <v>267.04000000000002</v>
      </c>
      <c r="C871">
        <v>228.35</v>
      </c>
      <c r="D871">
        <v>305.74</v>
      </c>
      <c r="E871">
        <v>-1.446</v>
      </c>
      <c r="G871">
        <v>-2.1739999999999999</v>
      </c>
      <c r="H871">
        <v>-1.25</v>
      </c>
      <c r="U871">
        <f t="shared" si="12"/>
        <v>1198</v>
      </c>
      <c r="V871" s="4">
        <v>461.55200000000002</v>
      </c>
      <c r="W871">
        <v>810</v>
      </c>
      <c r="X871">
        <v>0.19800000000000001</v>
      </c>
      <c r="Y871">
        <v>471.97500000000002</v>
      </c>
      <c r="Z871">
        <v>209.61799999999999</v>
      </c>
      <c r="BD871" s="13">
        <v>1919</v>
      </c>
      <c r="BE871" s="14">
        <v>-0.26</v>
      </c>
      <c r="BF871" s="14">
        <v>-0.41</v>
      </c>
    </row>
    <row r="872" spans="1:58" x14ac:dyDescent="0.25">
      <c r="A872" s="4">
        <v>369</v>
      </c>
      <c r="B872">
        <v>326.92</v>
      </c>
      <c r="C872">
        <v>288.22000000000003</v>
      </c>
      <c r="D872">
        <v>365.62</v>
      </c>
      <c r="E872">
        <v>-1.9770000000000001</v>
      </c>
      <c r="G872">
        <v>-2.7050000000000001</v>
      </c>
      <c r="H872">
        <v>-0.72399999999999998</v>
      </c>
      <c r="U872">
        <f t="shared" si="12"/>
        <v>1197</v>
      </c>
      <c r="V872" s="4">
        <v>461.97300000000001</v>
      </c>
      <c r="W872">
        <v>811</v>
      </c>
      <c r="X872">
        <v>0.252</v>
      </c>
      <c r="Y872">
        <v>493.471</v>
      </c>
      <c r="Z872">
        <v>223.77199999999999</v>
      </c>
      <c r="BD872" s="13">
        <v>1920</v>
      </c>
      <c r="BE872" s="14">
        <v>-0.55000000000000004</v>
      </c>
      <c r="BF872" s="14">
        <v>-0.11</v>
      </c>
    </row>
    <row r="873" spans="1:58" x14ac:dyDescent="0.25">
      <c r="A873" s="4">
        <v>370</v>
      </c>
      <c r="B873">
        <v>273.57</v>
      </c>
      <c r="C873">
        <v>234.87</v>
      </c>
      <c r="D873">
        <v>312.26</v>
      </c>
      <c r="E873">
        <v>-1.4510000000000001</v>
      </c>
      <c r="G873">
        <v>-2.1789999999999998</v>
      </c>
      <c r="H873">
        <v>0.12</v>
      </c>
      <c r="U873">
        <f t="shared" si="12"/>
        <v>1196</v>
      </c>
      <c r="V873" s="4">
        <v>462.99099999999999</v>
      </c>
      <c r="W873">
        <v>812</v>
      </c>
      <c r="X873">
        <v>0.36199999999999999</v>
      </c>
      <c r="Y873">
        <v>537.62699999999995</v>
      </c>
      <c r="Z873">
        <v>252.84899999999999</v>
      </c>
      <c r="BD873" s="13">
        <v>1921</v>
      </c>
      <c r="BE873" s="14">
        <v>0.23</v>
      </c>
      <c r="BF873" s="14">
        <v>0.27</v>
      </c>
    </row>
    <row r="874" spans="1:58" x14ac:dyDescent="0.25">
      <c r="A874" s="4">
        <v>371</v>
      </c>
      <c r="B874">
        <v>226.42</v>
      </c>
      <c r="C874">
        <v>187.72</v>
      </c>
      <c r="D874">
        <v>265.11</v>
      </c>
      <c r="E874">
        <v>-0.60799999999999998</v>
      </c>
      <c r="G874">
        <v>-1.335</v>
      </c>
      <c r="H874">
        <v>0.03</v>
      </c>
      <c r="U874">
        <f t="shared" si="12"/>
        <v>1195</v>
      </c>
      <c r="V874" s="4">
        <v>463.71</v>
      </c>
      <c r="W874">
        <v>813</v>
      </c>
      <c r="X874">
        <v>0.35699999999999998</v>
      </c>
      <c r="Y874">
        <v>535.85900000000004</v>
      </c>
      <c r="Z874">
        <v>251.684</v>
      </c>
      <c r="BD874" s="13">
        <v>1922</v>
      </c>
      <c r="BE874" s="14">
        <v>0.17</v>
      </c>
      <c r="BF874" s="14">
        <v>0.02</v>
      </c>
    </row>
    <row r="875" spans="1:58" x14ac:dyDescent="0.25">
      <c r="A875" s="4">
        <v>372</v>
      </c>
      <c r="B875">
        <v>269.52999999999997</v>
      </c>
      <c r="C875">
        <v>230.83</v>
      </c>
      <c r="D875">
        <v>308.22000000000003</v>
      </c>
      <c r="E875">
        <v>-0.69699999999999995</v>
      </c>
      <c r="G875">
        <v>-1.4239999999999999</v>
      </c>
      <c r="H875">
        <v>0.45200000000000001</v>
      </c>
      <c r="U875">
        <f t="shared" si="12"/>
        <v>1194</v>
      </c>
      <c r="V875" s="4">
        <v>463.89100000000002</v>
      </c>
      <c r="W875">
        <v>814</v>
      </c>
      <c r="X875">
        <v>0.18099999999999999</v>
      </c>
      <c r="Y875">
        <v>465.10399999999998</v>
      </c>
      <c r="Z875">
        <v>205.09399999999999</v>
      </c>
      <c r="BD875" s="13">
        <v>1923</v>
      </c>
      <c r="BE875" s="14">
        <v>-0.43</v>
      </c>
      <c r="BF875" s="14">
        <v>-0.4</v>
      </c>
    </row>
    <row r="876" spans="1:58" x14ac:dyDescent="0.25">
      <c r="A876" s="4">
        <v>373</v>
      </c>
      <c r="B876">
        <v>205.25</v>
      </c>
      <c r="C876">
        <v>166.55</v>
      </c>
      <c r="D876">
        <v>243.94</v>
      </c>
      <c r="E876">
        <v>-0.27500000000000002</v>
      </c>
      <c r="G876">
        <v>-1.002</v>
      </c>
      <c r="H876">
        <v>4.4999999999999998E-2</v>
      </c>
      <c r="U876">
        <f t="shared" si="12"/>
        <v>1193</v>
      </c>
      <c r="V876" s="4">
        <v>464.10399999999998</v>
      </c>
      <c r="W876">
        <v>815</v>
      </c>
      <c r="X876">
        <v>0.21299999999999999</v>
      </c>
      <c r="Y876">
        <v>477.96100000000001</v>
      </c>
      <c r="Z876">
        <v>213.56</v>
      </c>
      <c r="BD876" s="13">
        <v>1924</v>
      </c>
      <c r="BE876" s="14">
        <v>-0.5</v>
      </c>
      <c r="BF876" s="14">
        <v>-0.63</v>
      </c>
    </row>
    <row r="877" spans="1:58" x14ac:dyDescent="0.25">
      <c r="A877" s="4">
        <v>374</v>
      </c>
      <c r="B877">
        <v>232.05</v>
      </c>
      <c r="C877">
        <v>193.35</v>
      </c>
      <c r="D877">
        <v>270.75</v>
      </c>
      <c r="E877">
        <v>-0.68200000000000005</v>
      </c>
      <c r="G877">
        <v>-1.409</v>
      </c>
      <c r="H877">
        <v>0.53200000000000003</v>
      </c>
      <c r="U877">
        <f t="shared" si="12"/>
        <v>1192</v>
      </c>
      <c r="V877" s="4">
        <v>464.42399999999998</v>
      </c>
      <c r="W877">
        <v>816</v>
      </c>
      <c r="X877">
        <v>0.32</v>
      </c>
      <c r="Y877">
        <v>520.87300000000005</v>
      </c>
      <c r="Z877">
        <v>241.816</v>
      </c>
      <c r="BD877" s="13">
        <v>1925</v>
      </c>
      <c r="BE877" s="14">
        <v>-0.13</v>
      </c>
      <c r="BF877" s="14">
        <v>-0.17</v>
      </c>
    </row>
    <row r="878" spans="1:58" x14ac:dyDescent="0.25">
      <c r="A878" s="4">
        <v>375</v>
      </c>
      <c r="B878">
        <v>226.09</v>
      </c>
      <c r="C878">
        <v>187.39</v>
      </c>
      <c r="D878">
        <v>264.79000000000002</v>
      </c>
      <c r="E878">
        <v>-0.19600000000000001</v>
      </c>
      <c r="G878">
        <v>-0.92300000000000004</v>
      </c>
      <c r="H878">
        <v>-1.776</v>
      </c>
      <c r="U878">
        <f t="shared" si="12"/>
        <v>1191</v>
      </c>
      <c r="V878" s="4">
        <v>464.73899999999998</v>
      </c>
      <c r="W878">
        <v>817</v>
      </c>
      <c r="X878">
        <v>0.315</v>
      </c>
      <c r="Y878">
        <v>518.78300000000002</v>
      </c>
      <c r="Z878">
        <v>240.44</v>
      </c>
      <c r="BD878" s="13">
        <v>1926</v>
      </c>
      <c r="BE878" s="14">
        <v>-1.06</v>
      </c>
      <c r="BF878" s="14">
        <v>-1.01</v>
      </c>
    </row>
    <row r="879" spans="1:58" x14ac:dyDescent="0.25">
      <c r="A879" s="4">
        <v>376</v>
      </c>
      <c r="B879">
        <v>218.98</v>
      </c>
      <c r="C879">
        <v>180.28</v>
      </c>
      <c r="D879">
        <v>257.67</v>
      </c>
      <c r="E879">
        <v>-2.5030000000000001</v>
      </c>
      <c r="G879">
        <v>-3.2309999999999999</v>
      </c>
      <c r="H879">
        <v>0.442</v>
      </c>
      <c r="U879">
        <f t="shared" si="12"/>
        <v>1190</v>
      </c>
      <c r="V879" s="4">
        <v>464.89600000000002</v>
      </c>
      <c r="W879">
        <v>818</v>
      </c>
      <c r="X879">
        <v>0.13800000000000001</v>
      </c>
      <c r="Y879">
        <v>447.90800000000002</v>
      </c>
      <c r="Z879">
        <v>193.77</v>
      </c>
      <c r="BD879" s="13">
        <v>1927</v>
      </c>
      <c r="BE879" s="14">
        <v>0.57999999999999996</v>
      </c>
      <c r="BF879" s="14">
        <v>0.31</v>
      </c>
    </row>
    <row r="880" spans="1:58" x14ac:dyDescent="0.25">
      <c r="A880" s="4">
        <v>377</v>
      </c>
      <c r="B880">
        <v>267.49</v>
      </c>
      <c r="C880">
        <v>228.79</v>
      </c>
      <c r="D880">
        <v>306.19</v>
      </c>
      <c r="E880">
        <v>-0.28499999999999998</v>
      </c>
      <c r="G880">
        <v>-1.012</v>
      </c>
      <c r="H880">
        <v>-0.38100000000000001</v>
      </c>
      <c r="U880">
        <f t="shared" si="12"/>
        <v>1189</v>
      </c>
      <c r="V880" s="4">
        <v>465.197</v>
      </c>
      <c r="W880">
        <v>819</v>
      </c>
      <c r="X880">
        <v>0.43</v>
      </c>
      <c r="Y880">
        <v>564.90899999999999</v>
      </c>
      <c r="Z880">
        <v>270.81299999999999</v>
      </c>
      <c r="BD880" s="13">
        <v>1928</v>
      </c>
      <c r="BE880" s="14">
        <v>1.05</v>
      </c>
      <c r="BF880" s="14">
        <v>1.41</v>
      </c>
    </row>
    <row r="881" spans="1:58" x14ac:dyDescent="0.25">
      <c r="A881" s="4">
        <v>378</v>
      </c>
      <c r="B881">
        <v>187.71</v>
      </c>
      <c r="C881">
        <v>149.01</v>
      </c>
      <c r="D881">
        <v>226.41</v>
      </c>
      <c r="E881">
        <v>-1.109</v>
      </c>
      <c r="G881">
        <v>-1.8360000000000001</v>
      </c>
      <c r="H881">
        <v>2.5999999999999999E-2</v>
      </c>
      <c r="U881">
        <f t="shared" si="12"/>
        <v>1188</v>
      </c>
      <c r="V881" s="4">
        <v>465.923</v>
      </c>
      <c r="W881">
        <v>820</v>
      </c>
      <c r="X881">
        <v>0.253</v>
      </c>
      <c r="Y881">
        <v>493.99299999999999</v>
      </c>
      <c r="Z881">
        <v>224.11600000000001</v>
      </c>
      <c r="BD881" s="13">
        <v>1929</v>
      </c>
      <c r="BE881" s="14">
        <v>0.87</v>
      </c>
      <c r="BF881" s="14">
        <v>0.85</v>
      </c>
    </row>
    <row r="882" spans="1:58" x14ac:dyDescent="0.25">
      <c r="A882" s="4">
        <v>379</v>
      </c>
      <c r="B882">
        <v>186.84</v>
      </c>
      <c r="C882">
        <v>148.13999999999999</v>
      </c>
      <c r="D882">
        <v>225.54</v>
      </c>
      <c r="E882">
        <v>-0.70199999999999996</v>
      </c>
      <c r="G882">
        <v>-1.429</v>
      </c>
      <c r="H882">
        <v>0.46700000000000003</v>
      </c>
      <c r="U882">
        <f t="shared" si="12"/>
        <v>1187</v>
      </c>
      <c r="V882" s="4">
        <v>466.44499999999999</v>
      </c>
      <c r="W882">
        <v>821</v>
      </c>
      <c r="X882">
        <v>0.17499999999999999</v>
      </c>
      <c r="Y882">
        <v>462.49299999999999</v>
      </c>
      <c r="Z882">
        <v>203.374</v>
      </c>
      <c r="BD882" s="13">
        <v>1930</v>
      </c>
      <c r="BE882" s="14">
        <v>0.4</v>
      </c>
      <c r="BF882" s="14">
        <v>0.12</v>
      </c>
    </row>
    <row r="883" spans="1:58" x14ac:dyDescent="0.25">
      <c r="A883" s="4">
        <v>380</v>
      </c>
      <c r="B883">
        <v>239.56</v>
      </c>
      <c r="C883">
        <v>200.86</v>
      </c>
      <c r="D883">
        <v>278.26</v>
      </c>
      <c r="E883">
        <v>-0.26</v>
      </c>
      <c r="G883">
        <v>-0.98799999999999999</v>
      </c>
      <c r="H883">
        <v>-0.60499999999999998</v>
      </c>
      <c r="U883">
        <f t="shared" si="12"/>
        <v>1186</v>
      </c>
      <c r="V883" s="4">
        <v>466.98</v>
      </c>
      <c r="W883">
        <v>822</v>
      </c>
      <c r="X883">
        <v>0.36</v>
      </c>
      <c r="Y883">
        <v>536.82399999999996</v>
      </c>
      <c r="Z883">
        <v>252.31899999999999</v>
      </c>
      <c r="BD883" s="13">
        <v>1931</v>
      </c>
      <c r="BE883" s="14">
        <v>0.52</v>
      </c>
      <c r="BF883" s="14">
        <v>0.11</v>
      </c>
    </row>
    <row r="884" spans="1:58" x14ac:dyDescent="0.25">
      <c r="A884" s="4">
        <v>381</v>
      </c>
      <c r="B884">
        <v>211.48</v>
      </c>
      <c r="C884">
        <v>172.78</v>
      </c>
      <c r="D884">
        <v>250.18</v>
      </c>
      <c r="E884">
        <v>-1.3320000000000001</v>
      </c>
      <c r="G884">
        <v>-2.0590000000000002</v>
      </c>
      <c r="H884">
        <v>1.6E-2</v>
      </c>
      <c r="U884">
        <f t="shared" si="12"/>
        <v>1185</v>
      </c>
      <c r="V884" s="4">
        <v>467.30799999999999</v>
      </c>
      <c r="W884">
        <v>823</v>
      </c>
      <c r="X884">
        <v>0.32900000000000001</v>
      </c>
      <c r="Y884">
        <v>524.32799999999997</v>
      </c>
      <c r="Z884">
        <v>244.09100000000001</v>
      </c>
      <c r="BD884" s="13">
        <v>1932</v>
      </c>
      <c r="BE884" s="14">
        <v>0.75</v>
      </c>
      <c r="BF884" s="14">
        <v>0.54</v>
      </c>
    </row>
    <row r="885" spans="1:58" x14ac:dyDescent="0.25">
      <c r="A885" s="4">
        <v>382</v>
      </c>
      <c r="B885">
        <v>205.25</v>
      </c>
      <c r="C885">
        <v>166.55</v>
      </c>
      <c r="D885">
        <v>243.95</v>
      </c>
      <c r="E885">
        <v>-0.71199999999999997</v>
      </c>
      <c r="G885">
        <v>-1.4390000000000001</v>
      </c>
      <c r="H885">
        <v>0.12</v>
      </c>
      <c r="U885">
        <f t="shared" si="12"/>
        <v>1184</v>
      </c>
      <c r="V885" s="4">
        <v>468.67500000000001</v>
      </c>
      <c r="W885">
        <v>824</v>
      </c>
      <c r="X885">
        <v>0.311</v>
      </c>
      <c r="Y885">
        <v>517.29700000000003</v>
      </c>
      <c r="Z885">
        <v>239.46100000000001</v>
      </c>
      <c r="BD885" s="13">
        <v>1933</v>
      </c>
      <c r="BE885" s="14">
        <v>-0.91</v>
      </c>
      <c r="BF885" s="14">
        <v>-0.56000000000000005</v>
      </c>
    </row>
    <row r="886" spans="1:58" x14ac:dyDescent="0.25">
      <c r="A886" s="4">
        <v>383</v>
      </c>
      <c r="B886">
        <v>233.24</v>
      </c>
      <c r="C886">
        <v>194.54</v>
      </c>
      <c r="D886">
        <v>271.94</v>
      </c>
      <c r="E886">
        <v>-0.60799999999999998</v>
      </c>
      <c r="G886">
        <v>-1.335</v>
      </c>
      <c r="H886">
        <v>-0.51</v>
      </c>
      <c r="U886">
        <f t="shared" si="12"/>
        <v>1183</v>
      </c>
      <c r="V886" s="4">
        <v>469.29399999999998</v>
      </c>
      <c r="W886">
        <v>825</v>
      </c>
      <c r="X886">
        <v>0.255</v>
      </c>
      <c r="Y886">
        <v>494.75599999999997</v>
      </c>
      <c r="Z886">
        <v>224.619</v>
      </c>
      <c r="BD886" s="13">
        <v>1934</v>
      </c>
      <c r="BE886" s="14">
        <v>-0.16</v>
      </c>
      <c r="BF886" s="14">
        <v>0.28999999999999998</v>
      </c>
    </row>
    <row r="887" spans="1:58" x14ac:dyDescent="0.25">
      <c r="A887" s="4">
        <v>384</v>
      </c>
      <c r="B887">
        <v>236.31</v>
      </c>
      <c r="C887">
        <v>197.62</v>
      </c>
      <c r="D887">
        <v>275.01</v>
      </c>
      <c r="E887">
        <v>-1.238</v>
      </c>
      <c r="G887">
        <v>-1.9650000000000001</v>
      </c>
      <c r="H887">
        <v>0.12</v>
      </c>
      <c r="U887">
        <f t="shared" si="12"/>
        <v>1182</v>
      </c>
      <c r="V887" s="4">
        <v>469.577</v>
      </c>
      <c r="W887">
        <v>826</v>
      </c>
      <c r="X887">
        <v>0.28299999999999997</v>
      </c>
      <c r="Y887">
        <v>505.88600000000002</v>
      </c>
      <c r="Z887">
        <v>231.947</v>
      </c>
      <c r="BD887" s="13">
        <v>1935</v>
      </c>
      <c r="BE887" s="14">
        <v>0.56000000000000005</v>
      </c>
      <c r="BF887" s="14">
        <v>0.85</v>
      </c>
    </row>
    <row r="888" spans="1:58" x14ac:dyDescent="0.25">
      <c r="A888" s="4">
        <v>385</v>
      </c>
      <c r="B888">
        <v>189.83</v>
      </c>
      <c r="C888">
        <v>151.13999999999999</v>
      </c>
      <c r="D888">
        <v>228.53</v>
      </c>
      <c r="E888">
        <v>-0.60799999999999998</v>
      </c>
      <c r="G888">
        <v>-1.335</v>
      </c>
      <c r="H888">
        <v>-7.3999999999999996E-2</v>
      </c>
      <c r="U888">
        <f t="shared" si="12"/>
        <v>1181</v>
      </c>
      <c r="V888" s="4">
        <v>469.92700000000002</v>
      </c>
      <c r="W888">
        <v>827</v>
      </c>
      <c r="X888">
        <v>0.35</v>
      </c>
      <c r="Y888">
        <v>533.04700000000003</v>
      </c>
      <c r="Z888">
        <v>249.83199999999999</v>
      </c>
      <c r="BD888" s="13">
        <v>1936</v>
      </c>
      <c r="BE888" s="14">
        <v>-0.11</v>
      </c>
      <c r="BF888" s="14">
        <v>0.08</v>
      </c>
    </row>
    <row r="889" spans="1:58" x14ac:dyDescent="0.25">
      <c r="A889" s="4">
        <v>386</v>
      </c>
      <c r="B889">
        <v>242.16</v>
      </c>
      <c r="C889">
        <v>203.46</v>
      </c>
      <c r="D889">
        <v>280.86</v>
      </c>
      <c r="E889">
        <v>-0.80100000000000005</v>
      </c>
      <c r="G889">
        <v>-1.528</v>
      </c>
      <c r="H889">
        <v>0.442</v>
      </c>
      <c r="U889">
        <f t="shared" si="12"/>
        <v>1180</v>
      </c>
      <c r="V889" s="4">
        <v>470.214</v>
      </c>
      <c r="W889">
        <v>828</v>
      </c>
      <c r="X889">
        <v>0.28699999999999998</v>
      </c>
      <c r="Y889">
        <v>507.57299999999998</v>
      </c>
      <c r="Z889">
        <v>233.059</v>
      </c>
      <c r="BD889" s="13">
        <v>1937</v>
      </c>
      <c r="BE889" s="14">
        <v>0.06</v>
      </c>
      <c r="BF889" s="14">
        <v>0.12</v>
      </c>
    </row>
    <row r="890" spans="1:58" x14ac:dyDescent="0.25">
      <c r="A890" s="4">
        <v>387</v>
      </c>
      <c r="B890">
        <v>183.73</v>
      </c>
      <c r="C890">
        <v>145.03</v>
      </c>
      <c r="D890">
        <v>222.42</v>
      </c>
      <c r="E890">
        <v>-0.28499999999999998</v>
      </c>
      <c r="G890">
        <v>-1.012</v>
      </c>
      <c r="H890">
        <v>-0.73399999999999999</v>
      </c>
      <c r="U890">
        <f t="shared" si="12"/>
        <v>1179</v>
      </c>
      <c r="V890" s="4">
        <v>470.65</v>
      </c>
      <c r="W890">
        <v>829</v>
      </c>
      <c r="X890">
        <v>0.436</v>
      </c>
      <c r="Y890">
        <v>567.32000000000005</v>
      </c>
      <c r="Z890">
        <v>272.39999999999998</v>
      </c>
      <c r="BD890" s="13">
        <v>1938</v>
      </c>
      <c r="BE890" s="14">
        <v>-0.21</v>
      </c>
      <c r="BF890" s="14">
        <v>-0.23</v>
      </c>
    </row>
    <row r="891" spans="1:58" x14ac:dyDescent="0.25">
      <c r="A891" s="4">
        <v>388</v>
      </c>
      <c r="B891">
        <v>282.94</v>
      </c>
      <c r="C891">
        <v>244.24</v>
      </c>
      <c r="D891">
        <v>321.64</v>
      </c>
      <c r="E891">
        <v>-1.4610000000000001</v>
      </c>
      <c r="G891">
        <v>-2.1880000000000002</v>
      </c>
      <c r="H891">
        <v>-0.97699999999999998</v>
      </c>
      <c r="U891">
        <f t="shared" si="12"/>
        <v>1178</v>
      </c>
      <c r="V891" s="4">
        <v>470.96600000000001</v>
      </c>
      <c r="W891">
        <v>830</v>
      </c>
      <c r="X891">
        <v>0.316</v>
      </c>
      <c r="Y891">
        <v>519.346</v>
      </c>
      <c r="Z891">
        <v>240.81100000000001</v>
      </c>
      <c r="BD891" s="13">
        <v>1939</v>
      </c>
      <c r="BE891" s="14">
        <v>7.0000000000000007E-2</v>
      </c>
      <c r="BF891" s="14">
        <v>0.11</v>
      </c>
    </row>
    <row r="892" spans="1:58" x14ac:dyDescent="0.25">
      <c r="A892" s="4">
        <v>389</v>
      </c>
      <c r="B892">
        <v>244.57</v>
      </c>
      <c r="C892">
        <v>205.87</v>
      </c>
      <c r="D892">
        <v>283.27</v>
      </c>
      <c r="E892">
        <v>-1.704</v>
      </c>
      <c r="G892">
        <v>-2.4319999999999999</v>
      </c>
      <c r="H892">
        <v>-1.121</v>
      </c>
      <c r="U892">
        <f t="shared" si="12"/>
        <v>1177</v>
      </c>
      <c r="V892" s="4">
        <v>472.983</v>
      </c>
      <c r="W892">
        <v>831</v>
      </c>
      <c r="X892">
        <v>0.46</v>
      </c>
      <c r="Y892">
        <v>577.08299999999997</v>
      </c>
      <c r="Z892">
        <v>278.82900000000001</v>
      </c>
      <c r="BD892" s="13">
        <v>1940</v>
      </c>
      <c r="BE892" s="14">
        <v>-0.72</v>
      </c>
      <c r="BF892" s="14">
        <v>-0.69</v>
      </c>
    </row>
    <row r="893" spans="1:58" x14ac:dyDescent="0.25">
      <c r="A893" s="4">
        <v>390</v>
      </c>
      <c r="B893">
        <v>198.29</v>
      </c>
      <c r="C893">
        <v>159.59</v>
      </c>
      <c r="D893">
        <v>236.99</v>
      </c>
      <c r="E893">
        <v>-1.8480000000000001</v>
      </c>
      <c r="G893">
        <v>-2.5760000000000001</v>
      </c>
      <c r="H893">
        <v>-0.32700000000000001</v>
      </c>
      <c r="U893">
        <f t="shared" si="12"/>
        <v>1176</v>
      </c>
      <c r="V893" s="4">
        <v>473.79599999999999</v>
      </c>
      <c r="W893">
        <v>832</v>
      </c>
      <c r="X893">
        <v>0.44700000000000001</v>
      </c>
      <c r="Y893">
        <v>572.101</v>
      </c>
      <c r="Z893">
        <v>275.54899999999998</v>
      </c>
      <c r="BD893" s="13">
        <v>1941</v>
      </c>
      <c r="BE893" s="14">
        <v>-0.51</v>
      </c>
      <c r="BF893" s="14">
        <v>-0.15</v>
      </c>
    </row>
    <row r="894" spans="1:58" x14ac:dyDescent="0.25">
      <c r="A894" s="4">
        <v>391</v>
      </c>
      <c r="B894">
        <v>193.67</v>
      </c>
      <c r="C894">
        <v>154.97</v>
      </c>
      <c r="D894">
        <v>232.36</v>
      </c>
      <c r="E894">
        <v>-1.054</v>
      </c>
      <c r="G894">
        <v>-1.782</v>
      </c>
      <c r="H894">
        <v>-0.84299999999999997</v>
      </c>
      <c r="U894">
        <f t="shared" si="12"/>
        <v>1175</v>
      </c>
      <c r="V894" s="4">
        <v>475.61</v>
      </c>
      <c r="W894">
        <v>833</v>
      </c>
      <c r="X894">
        <v>0.59599999999999997</v>
      </c>
      <c r="Y894">
        <v>631.96799999999996</v>
      </c>
      <c r="Z894">
        <v>314.97000000000003</v>
      </c>
      <c r="BD894" s="13">
        <v>1942</v>
      </c>
      <c r="BE894" s="14">
        <v>0.01</v>
      </c>
      <c r="BF894" s="14">
        <v>0.46</v>
      </c>
    </row>
    <row r="895" spans="1:58" x14ac:dyDescent="0.25">
      <c r="A895" s="4">
        <v>392</v>
      </c>
      <c r="B895">
        <v>156.44999999999999</v>
      </c>
      <c r="C895">
        <v>117.76</v>
      </c>
      <c r="D895">
        <v>195.15</v>
      </c>
      <c r="E895">
        <v>-1.57</v>
      </c>
      <c r="G895">
        <v>-2.298</v>
      </c>
      <c r="H895">
        <v>-0.83299999999999996</v>
      </c>
      <c r="U895">
        <f t="shared" si="12"/>
        <v>1174</v>
      </c>
      <c r="V895" s="4">
        <v>475.92</v>
      </c>
      <c r="W895">
        <v>834</v>
      </c>
      <c r="X895">
        <v>0.311</v>
      </c>
      <c r="Y895">
        <v>517.13599999999997</v>
      </c>
      <c r="Z895">
        <v>239.35499999999999</v>
      </c>
      <c r="BD895" s="13">
        <v>1943</v>
      </c>
      <c r="BE895" s="14">
        <v>0.54</v>
      </c>
      <c r="BF895" s="14">
        <v>0.92</v>
      </c>
    </row>
    <row r="896" spans="1:58" x14ac:dyDescent="0.25">
      <c r="A896" s="4">
        <v>393</v>
      </c>
      <c r="B896">
        <v>285.64999999999998</v>
      </c>
      <c r="C896">
        <v>246.95</v>
      </c>
      <c r="D896">
        <v>324.35000000000002</v>
      </c>
      <c r="E896">
        <v>-1.56</v>
      </c>
      <c r="G896">
        <v>-2.2879999999999998</v>
      </c>
      <c r="H896">
        <v>-0.98199999999999998</v>
      </c>
      <c r="U896">
        <f t="shared" ref="U896:U959" si="13">$U$61-W896</f>
        <v>1173</v>
      </c>
      <c r="V896" s="4">
        <v>476.29899999999998</v>
      </c>
      <c r="W896">
        <v>835</v>
      </c>
      <c r="X896">
        <v>0.378</v>
      </c>
      <c r="Y896">
        <v>544.33699999999999</v>
      </c>
      <c r="Z896">
        <v>257.267</v>
      </c>
      <c r="BD896" s="13">
        <v>1944</v>
      </c>
      <c r="BE896" s="14">
        <v>0.84</v>
      </c>
      <c r="BF896" s="14">
        <v>0.95</v>
      </c>
    </row>
    <row r="897" spans="1:58" x14ac:dyDescent="0.25">
      <c r="A897" s="4">
        <v>394</v>
      </c>
      <c r="B897">
        <v>253.61</v>
      </c>
      <c r="C897">
        <v>214.92</v>
      </c>
      <c r="D897">
        <v>292.31</v>
      </c>
      <c r="E897">
        <v>-1.7090000000000001</v>
      </c>
      <c r="G897">
        <v>-2.4369999999999998</v>
      </c>
      <c r="H897">
        <v>-0.60499999999999998</v>
      </c>
      <c r="U897">
        <f t="shared" si="13"/>
        <v>1172</v>
      </c>
      <c r="V897" s="4">
        <v>476.779</v>
      </c>
      <c r="W897">
        <v>836</v>
      </c>
      <c r="X897">
        <v>0.48099999999999998</v>
      </c>
      <c r="Y897">
        <v>585.52099999999996</v>
      </c>
      <c r="Z897">
        <v>284.38499999999999</v>
      </c>
      <c r="BD897" s="13">
        <v>1945</v>
      </c>
      <c r="BE897" s="14">
        <v>1.35</v>
      </c>
      <c r="BF897" s="14">
        <v>1.61</v>
      </c>
    </row>
    <row r="898" spans="1:58" x14ac:dyDescent="0.25">
      <c r="A898" s="4">
        <v>395</v>
      </c>
      <c r="B898">
        <v>299.60000000000002</v>
      </c>
      <c r="C898">
        <v>260.89999999999998</v>
      </c>
      <c r="D898">
        <v>338.3</v>
      </c>
      <c r="E898">
        <v>-1.3320000000000001</v>
      </c>
      <c r="G898">
        <v>-2.0590000000000002</v>
      </c>
      <c r="H898">
        <v>-1.24</v>
      </c>
      <c r="U898">
        <f t="shared" si="13"/>
        <v>1171</v>
      </c>
      <c r="V898" s="4">
        <v>476.95299999999997</v>
      </c>
      <c r="W898">
        <v>837</v>
      </c>
      <c r="X898">
        <v>0.17299999999999999</v>
      </c>
      <c r="Y898">
        <v>461.97</v>
      </c>
      <c r="Z898">
        <v>203.03</v>
      </c>
      <c r="BD898" s="13">
        <v>1946</v>
      </c>
      <c r="BE898" s="14">
        <v>-0.48</v>
      </c>
      <c r="BF898" s="14">
        <v>-0.67</v>
      </c>
    </row>
    <row r="899" spans="1:58" x14ac:dyDescent="0.25">
      <c r="A899" s="4">
        <v>396</v>
      </c>
      <c r="B899">
        <v>225.68</v>
      </c>
      <c r="C899">
        <v>186.98</v>
      </c>
      <c r="D899">
        <v>264.38</v>
      </c>
      <c r="E899">
        <v>-1.9670000000000001</v>
      </c>
      <c r="G899">
        <v>-2.6949999999999998</v>
      </c>
      <c r="H899">
        <v>-0.66900000000000004</v>
      </c>
      <c r="U899">
        <f t="shared" si="13"/>
        <v>1170</v>
      </c>
      <c r="V899" s="4">
        <v>477.15499999999997</v>
      </c>
      <c r="W899">
        <v>838</v>
      </c>
      <c r="X899">
        <v>0.18099999999999999</v>
      </c>
      <c r="Y899">
        <v>464.98399999999998</v>
      </c>
      <c r="Z899">
        <v>205.01400000000001</v>
      </c>
      <c r="BD899" s="13">
        <v>1947</v>
      </c>
      <c r="BE899" s="14">
        <v>0.9</v>
      </c>
      <c r="BF899" s="14">
        <v>1</v>
      </c>
    </row>
    <row r="900" spans="1:58" x14ac:dyDescent="0.25">
      <c r="A900" s="4">
        <v>397</v>
      </c>
      <c r="B900">
        <v>226.83</v>
      </c>
      <c r="C900">
        <v>188.13</v>
      </c>
      <c r="D900">
        <v>265.52999999999997</v>
      </c>
      <c r="E900">
        <v>-1.397</v>
      </c>
      <c r="G900">
        <v>-2.1240000000000001</v>
      </c>
      <c r="H900">
        <v>-0.78800000000000003</v>
      </c>
      <c r="U900">
        <f t="shared" si="13"/>
        <v>1169</v>
      </c>
      <c r="V900" s="4">
        <v>478.24799999999999</v>
      </c>
      <c r="W900">
        <v>839</v>
      </c>
      <c r="X900">
        <v>0.14899999999999999</v>
      </c>
      <c r="Y900">
        <v>452.24700000000001</v>
      </c>
      <c r="Z900">
        <v>196.62700000000001</v>
      </c>
      <c r="BD900" s="13">
        <v>1948</v>
      </c>
      <c r="BE900" s="14">
        <v>-0.83</v>
      </c>
      <c r="BF900" s="14">
        <v>-0.96</v>
      </c>
    </row>
    <row r="901" spans="1:58" x14ac:dyDescent="0.25">
      <c r="A901" s="4">
        <v>398</v>
      </c>
      <c r="B901">
        <v>274.11</v>
      </c>
      <c r="C901">
        <v>235.42</v>
      </c>
      <c r="D901">
        <v>312.81</v>
      </c>
      <c r="E901">
        <v>-1.516</v>
      </c>
      <c r="G901">
        <v>-2.2429999999999999</v>
      </c>
      <c r="H901">
        <v>-0.96199999999999997</v>
      </c>
      <c r="U901">
        <f t="shared" si="13"/>
        <v>1168</v>
      </c>
      <c r="V901" s="4">
        <v>478.73099999999999</v>
      </c>
      <c r="W901">
        <v>840</v>
      </c>
      <c r="X901">
        <v>0.33400000000000002</v>
      </c>
      <c r="Y901">
        <v>526.53800000000001</v>
      </c>
      <c r="Z901">
        <v>245.54599999999999</v>
      </c>
      <c r="BD901" s="13">
        <v>1949</v>
      </c>
      <c r="BE901" s="14">
        <v>0.64</v>
      </c>
      <c r="BF901" s="14">
        <v>0.85</v>
      </c>
    </row>
    <row r="902" spans="1:58" x14ac:dyDescent="0.25">
      <c r="A902" s="4">
        <v>399</v>
      </c>
      <c r="B902">
        <v>149.34</v>
      </c>
      <c r="C902">
        <v>110.64</v>
      </c>
      <c r="D902">
        <v>188.04</v>
      </c>
      <c r="E902">
        <v>-1.6890000000000001</v>
      </c>
      <c r="G902">
        <v>-2.4169999999999998</v>
      </c>
      <c r="H902">
        <v>0.23899999999999999</v>
      </c>
      <c r="U902">
        <f t="shared" si="13"/>
        <v>1167</v>
      </c>
      <c r="V902" s="4">
        <v>479.11900000000003</v>
      </c>
      <c r="W902">
        <v>841</v>
      </c>
      <c r="X902">
        <v>0.19700000000000001</v>
      </c>
      <c r="Y902">
        <v>471.452</v>
      </c>
      <c r="Z902">
        <v>209.274</v>
      </c>
      <c r="BD902" s="13">
        <v>1950</v>
      </c>
      <c r="BE902" s="14">
        <v>1.35</v>
      </c>
      <c r="BF902" s="14" t="s">
        <v>60</v>
      </c>
    </row>
    <row r="903" spans="1:58" x14ac:dyDescent="0.25">
      <c r="A903" s="4">
        <v>400</v>
      </c>
      <c r="B903">
        <v>240.62</v>
      </c>
      <c r="C903">
        <v>201.92</v>
      </c>
      <c r="D903">
        <v>279.31</v>
      </c>
      <c r="E903">
        <v>-0.48799999999999999</v>
      </c>
      <c r="G903">
        <v>-1.216</v>
      </c>
      <c r="H903">
        <v>-0.49099999999999999</v>
      </c>
      <c r="U903">
        <f t="shared" si="13"/>
        <v>1166</v>
      </c>
      <c r="V903" s="4">
        <v>479.55399999999997</v>
      </c>
      <c r="W903">
        <v>842</v>
      </c>
      <c r="X903">
        <v>0.23899999999999999</v>
      </c>
      <c r="Y903">
        <v>488.28699999999998</v>
      </c>
      <c r="Z903">
        <v>220.35900000000001</v>
      </c>
      <c r="BD903" s="13">
        <v>1951</v>
      </c>
      <c r="BE903" s="14">
        <v>1.67</v>
      </c>
      <c r="BF903" s="14" t="s">
        <v>60</v>
      </c>
    </row>
    <row r="904" spans="1:58" x14ac:dyDescent="0.25">
      <c r="A904" s="4">
        <v>401</v>
      </c>
      <c r="B904">
        <v>238.21</v>
      </c>
      <c r="C904">
        <v>199.51</v>
      </c>
      <c r="D904">
        <v>276.89999999999998</v>
      </c>
      <c r="E904">
        <v>-1.218</v>
      </c>
      <c r="G904">
        <v>-1.9450000000000001</v>
      </c>
      <c r="H904">
        <v>-1.4E-2</v>
      </c>
      <c r="U904">
        <f t="shared" si="13"/>
        <v>1165</v>
      </c>
      <c r="V904" s="4">
        <v>479.87700000000001</v>
      </c>
      <c r="W904">
        <v>843</v>
      </c>
      <c r="X904">
        <v>0.32300000000000001</v>
      </c>
      <c r="Y904">
        <v>521.91700000000003</v>
      </c>
      <c r="Z904">
        <v>242.50399999999999</v>
      </c>
      <c r="BD904" s="13">
        <v>1952</v>
      </c>
      <c r="BE904" s="14">
        <v>1.33</v>
      </c>
      <c r="BF904" s="14" t="s">
        <v>60</v>
      </c>
    </row>
    <row r="905" spans="1:58" x14ac:dyDescent="0.25">
      <c r="A905" s="4">
        <v>402</v>
      </c>
      <c r="B905">
        <v>268.01</v>
      </c>
      <c r="C905">
        <v>229.31</v>
      </c>
      <c r="D905">
        <v>306.70999999999998</v>
      </c>
      <c r="E905">
        <v>-0.74199999999999999</v>
      </c>
      <c r="G905">
        <v>-1.4690000000000001</v>
      </c>
      <c r="H905">
        <v>-0.307</v>
      </c>
      <c r="U905">
        <f t="shared" si="13"/>
        <v>1164</v>
      </c>
      <c r="V905" s="4">
        <v>480.28399999999999</v>
      </c>
      <c r="W905">
        <v>844</v>
      </c>
      <c r="X905">
        <v>0.40699999999999997</v>
      </c>
      <c r="Y905">
        <v>555.70799999999997</v>
      </c>
      <c r="Z905">
        <v>264.75400000000002</v>
      </c>
      <c r="BD905" s="13">
        <v>1953</v>
      </c>
      <c r="BE905" s="14">
        <v>0.35</v>
      </c>
      <c r="BF905" s="14" t="s">
        <v>60</v>
      </c>
    </row>
    <row r="906" spans="1:58" x14ac:dyDescent="0.25">
      <c r="A906" s="4">
        <v>403</v>
      </c>
      <c r="B906">
        <v>246.93</v>
      </c>
      <c r="C906">
        <v>208.23</v>
      </c>
      <c r="D906">
        <v>285.62</v>
      </c>
      <c r="E906">
        <v>-1.034</v>
      </c>
      <c r="G906">
        <v>-1.762</v>
      </c>
      <c r="H906">
        <v>0.44700000000000001</v>
      </c>
      <c r="U906">
        <f t="shared" si="13"/>
        <v>1163</v>
      </c>
      <c r="V906" s="4">
        <v>481.51100000000002</v>
      </c>
      <c r="W906">
        <v>845</v>
      </c>
      <c r="X906">
        <v>0.246</v>
      </c>
      <c r="Y906">
        <v>491.30099999999999</v>
      </c>
      <c r="Z906">
        <v>222.34399999999999</v>
      </c>
      <c r="BD906" s="13">
        <v>1954</v>
      </c>
      <c r="BE906" s="14">
        <v>-0.62</v>
      </c>
      <c r="BF906" s="14" t="s">
        <v>60</v>
      </c>
    </row>
    <row r="907" spans="1:58" x14ac:dyDescent="0.25">
      <c r="A907" s="4">
        <v>404</v>
      </c>
      <c r="B907">
        <v>230.18</v>
      </c>
      <c r="C907">
        <v>191.48</v>
      </c>
      <c r="D907">
        <v>268.87</v>
      </c>
      <c r="E907">
        <v>-0.28000000000000003</v>
      </c>
      <c r="G907">
        <v>-1.0069999999999999</v>
      </c>
      <c r="H907">
        <v>0.308</v>
      </c>
      <c r="U907">
        <f t="shared" si="13"/>
        <v>1162</v>
      </c>
      <c r="V907" s="4">
        <v>481.76900000000001</v>
      </c>
      <c r="W907">
        <v>846</v>
      </c>
      <c r="X907">
        <v>0.25800000000000001</v>
      </c>
      <c r="Y907">
        <v>496.04199999999997</v>
      </c>
      <c r="Z907">
        <v>225.46600000000001</v>
      </c>
      <c r="BD907" s="13">
        <v>1955</v>
      </c>
      <c r="BE907" s="14">
        <v>-0.74</v>
      </c>
      <c r="BF907" s="14" t="s">
        <v>60</v>
      </c>
    </row>
    <row r="908" spans="1:58" x14ac:dyDescent="0.25">
      <c r="A908" s="4">
        <v>405</v>
      </c>
      <c r="B908">
        <v>203.41</v>
      </c>
      <c r="C908">
        <v>164.71</v>
      </c>
      <c r="D908">
        <v>242.11</v>
      </c>
      <c r="E908">
        <v>-0.41899999999999998</v>
      </c>
      <c r="G908">
        <v>-1.1459999999999999</v>
      </c>
      <c r="H908">
        <v>-0.14799999999999999</v>
      </c>
      <c r="U908">
        <f t="shared" si="13"/>
        <v>1161</v>
      </c>
      <c r="V908" s="4">
        <v>481.97500000000002</v>
      </c>
      <c r="W908">
        <v>847</v>
      </c>
      <c r="X908">
        <v>0.27800000000000002</v>
      </c>
      <c r="Y908">
        <v>503.83699999999999</v>
      </c>
      <c r="Z908">
        <v>230.59800000000001</v>
      </c>
      <c r="BD908" s="13">
        <v>1956</v>
      </c>
      <c r="BE908" s="14">
        <v>-0.67</v>
      </c>
      <c r="BF908" s="14" t="s">
        <v>60</v>
      </c>
    </row>
    <row r="909" spans="1:58" x14ac:dyDescent="0.25">
      <c r="A909" s="4">
        <v>406</v>
      </c>
      <c r="B909">
        <v>241.15</v>
      </c>
      <c r="C909">
        <v>202.45</v>
      </c>
      <c r="D909">
        <v>279.85000000000002</v>
      </c>
      <c r="E909">
        <v>-0.876</v>
      </c>
      <c r="G909">
        <v>-1.603</v>
      </c>
      <c r="H909">
        <v>0.308</v>
      </c>
      <c r="U909">
        <f t="shared" si="13"/>
        <v>1160</v>
      </c>
      <c r="V909" s="4">
        <v>482.714</v>
      </c>
      <c r="W909">
        <v>848</v>
      </c>
      <c r="X909">
        <v>0.46200000000000002</v>
      </c>
      <c r="Y909">
        <v>578.08799999999997</v>
      </c>
      <c r="Z909">
        <v>279.49099999999999</v>
      </c>
      <c r="BD909" s="13">
        <v>1957</v>
      </c>
      <c r="BE909" s="14">
        <v>-1.53</v>
      </c>
      <c r="BF909" s="14" t="s">
        <v>60</v>
      </c>
    </row>
    <row r="910" spans="1:58" x14ac:dyDescent="0.25">
      <c r="A910" s="4">
        <v>407</v>
      </c>
      <c r="B910">
        <v>234.11</v>
      </c>
      <c r="C910">
        <v>195.41</v>
      </c>
      <c r="D910">
        <v>272.8</v>
      </c>
      <c r="E910">
        <v>-0.41899999999999998</v>
      </c>
      <c r="G910">
        <v>-1.1459999999999999</v>
      </c>
      <c r="H910">
        <v>0.27400000000000002</v>
      </c>
      <c r="U910">
        <f t="shared" si="13"/>
        <v>1159</v>
      </c>
      <c r="V910" s="4">
        <v>484.13400000000001</v>
      </c>
      <c r="W910">
        <v>849</v>
      </c>
      <c r="X910">
        <v>0.31</v>
      </c>
      <c r="Y910">
        <v>517.01499999999999</v>
      </c>
      <c r="Z910">
        <v>239.27600000000001</v>
      </c>
      <c r="BD910" s="13">
        <v>1958</v>
      </c>
      <c r="BE910" s="14">
        <v>0.42</v>
      </c>
      <c r="BF910" s="14" t="s">
        <v>60</v>
      </c>
    </row>
    <row r="911" spans="1:58" x14ac:dyDescent="0.25">
      <c r="A911" s="4">
        <v>408</v>
      </c>
      <c r="B911">
        <v>236.85</v>
      </c>
      <c r="C911">
        <v>198.15</v>
      </c>
      <c r="D911">
        <v>275.55</v>
      </c>
      <c r="E911">
        <v>-0.45400000000000001</v>
      </c>
      <c r="G911">
        <v>-1.181</v>
      </c>
      <c r="H911">
        <v>0.34300000000000003</v>
      </c>
      <c r="U911">
        <f t="shared" si="13"/>
        <v>1158</v>
      </c>
      <c r="V911" s="4">
        <v>485.108</v>
      </c>
      <c r="W911">
        <v>850</v>
      </c>
      <c r="X911">
        <v>0.30399999999999999</v>
      </c>
      <c r="Y911">
        <v>514.56500000000005</v>
      </c>
      <c r="Z911">
        <v>237.66200000000001</v>
      </c>
      <c r="BD911" s="13">
        <v>1959</v>
      </c>
      <c r="BE911" s="14">
        <v>0.13</v>
      </c>
      <c r="BF911" s="14" t="s">
        <v>60</v>
      </c>
    </row>
    <row r="912" spans="1:58" x14ac:dyDescent="0.25">
      <c r="A912" s="4">
        <v>409</v>
      </c>
      <c r="B912">
        <v>260.66000000000003</v>
      </c>
      <c r="C912">
        <v>221.96</v>
      </c>
      <c r="D912">
        <v>299.36</v>
      </c>
      <c r="E912">
        <v>-0.38400000000000001</v>
      </c>
      <c r="G912">
        <v>-1.1120000000000001</v>
      </c>
      <c r="H912">
        <v>-0.441</v>
      </c>
      <c r="U912">
        <f t="shared" si="13"/>
        <v>1157</v>
      </c>
      <c r="V912" s="4">
        <v>485.77499999999998</v>
      </c>
      <c r="W912">
        <v>851</v>
      </c>
      <c r="X912">
        <v>0.22700000000000001</v>
      </c>
      <c r="Y912">
        <v>483.38600000000002</v>
      </c>
      <c r="Z912">
        <v>217.13200000000001</v>
      </c>
      <c r="BD912" s="13">
        <v>1960</v>
      </c>
      <c r="BE912" s="14">
        <v>-0.25</v>
      </c>
      <c r="BF912" s="14" t="s">
        <v>60</v>
      </c>
    </row>
    <row r="913" spans="1:58" x14ac:dyDescent="0.25">
      <c r="A913" s="4">
        <v>410</v>
      </c>
      <c r="B913">
        <v>217.06</v>
      </c>
      <c r="C913">
        <v>178.36</v>
      </c>
      <c r="D913">
        <v>255.75</v>
      </c>
      <c r="E913">
        <v>-1.1679999999999999</v>
      </c>
      <c r="G913">
        <v>-1.8959999999999999</v>
      </c>
      <c r="H913">
        <v>-0.23799999999999999</v>
      </c>
      <c r="U913">
        <f t="shared" si="13"/>
        <v>1156</v>
      </c>
      <c r="V913" s="4">
        <v>486.005</v>
      </c>
      <c r="W913">
        <v>852</v>
      </c>
      <c r="X913">
        <v>0.23</v>
      </c>
      <c r="Y913">
        <v>484.87200000000001</v>
      </c>
      <c r="Z913">
        <v>218.11</v>
      </c>
      <c r="BD913" s="13">
        <v>1961</v>
      </c>
      <c r="BE913" s="14">
        <v>-0.35</v>
      </c>
      <c r="BF913" s="14" t="s">
        <v>60</v>
      </c>
    </row>
    <row r="914" spans="1:58" x14ac:dyDescent="0.25">
      <c r="A914" s="4">
        <v>411</v>
      </c>
      <c r="B914">
        <v>225.14</v>
      </c>
      <c r="C914">
        <v>186.44</v>
      </c>
      <c r="D914">
        <v>263.83</v>
      </c>
      <c r="E914">
        <v>-0.96499999999999997</v>
      </c>
      <c r="G914">
        <v>-1.6919999999999999</v>
      </c>
      <c r="H914">
        <v>0.20899999999999999</v>
      </c>
      <c r="U914">
        <f t="shared" si="13"/>
        <v>1155</v>
      </c>
      <c r="V914" s="4">
        <v>486.12400000000002</v>
      </c>
      <c r="W914">
        <v>853</v>
      </c>
      <c r="X914">
        <v>0.11899999999999999</v>
      </c>
      <c r="Y914">
        <v>440.07299999999998</v>
      </c>
      <c r="Z914">
        <v>188.61099999999999</v>
      </c>
      <c r="BD914" s="13">
        <v>1962</v>
      </c>
      <c r="BE914" s="14">
        <v>0.21</v>
      </c>
      <c r="BF914" s="14" t="s">
        <v>60</v>
      </c>
    </row>
    <row r="915" spans="1:58" x14ac:dyDescent="0.25">
      <c r="A915" s="4">
        <v>412</v>
      </c>
      <c r="B915">
        <v>232.06</v>
      </c>
      <c r="C915">
        <v>193.36</v>
      </c>
      <c r="D915">
        <v>270.76</v>
      </c>
      <c r="E915">
        <v>-0.51800000000000002</v>
      </c>
      <c r="G915">
        <v>-1.246</v>
      </c>
      <c r="H915">
        <v>-0.42599999999999999</v>
      </c>
      <c r="U915">
        <f t="shared" si="13"/>
        <v>1154</v>
      </c>
      <c r="V915" s="4">
        <v>486.267</v>
      </c>
      <c r="W915">
        <v>854</v>
      </c>
      <c r="X915">
        <v>0.14299999999999999</v>
      </c>
      <c r="Y915">
        <v>449.75599999999997</v>
      </c>
      <c r="Z915">
        <v>194.98699999999999</v>
      </c>
      <c r="BD915" s="13">
        <v>1963</v>
      </c>
      <c r="BE915" s="14">
        <v>-0.51</v>
      </c>
      <c r="BF915" s="14" t="s">
        <v>60</v>
      </c>
    </row>
    <row r="916" spans="1:58" x14ac:dyDescent="0.25">
      <c r="A916" s="4">
        <v>413</v>
      </c>
      <c r="B916">
        <v>232.88</v>
      </c>
      <c r="C916">
        <v>194.18</v>
      </c>
      <c r="D916">
        <v>271.57</v>
      </c>
      <c r="E916">
        <v>-1.153</v>
      </c>
      <c r="G916">
        <v>-1.881</v>
      </c>
      <c r="H916">
        <v>-1.036</v>
      </c>
      <c r="U916">
        <f t="shared" si="13"/>
        <v>1153</v>
      </c>
      <c r="V916" s="4">
        <v>486.49</v>
      </c>
      <c r="W916">
        <v>855</v>
      </c>
      <c r="X916">
        <v>0.223</v>
      </c>
      <c r="Y916">
        <v>482.06</v>
      </c>
      <c r="Z916">
        <v>216.25800000000001</v>
      </c>
      <c r="BD916" s="13">
        <v>1964</v>
      </c>
      <c r="BE916" s="14">
        <v>-0.01</v>
      </c>
      <c r="BF916" s="14" t="s">
        <v>60</v>
      </c>
    </row>
    <row r="917" spans="1:58" x14ac:dyDescent="0.25">
      <c r="A917" s="4">
        <v>414</v>
      </c>
      <c r="B917">
        <v>231.37</v>
      </c>
      <c r="C917">
        <v>192.68</v>
      </c>
      <c r="D917">
        <v>270.07</v>
      </c>
      <c r="E917">
        <v>-1.764</v>
      </c>
      <c r="G917">
        <v>-2.4910000000000001</v>
      </c>
      <c r="H917">
        <v>-1.1950000000000001</v>
      </c>
      <c r="U917">
        <f t="shared" si="13"/>
        <v>1152</v>
      </c>
      <c r="V917" s="4">
        <v>486.798</v>
      </c>
      <c r="W917">
        <v>856</v>
      </c>
      <c r="X917">
        <v>0.311</v>
      </c>
      <c r="Y917">
        <v>517.33699999999999</v>
      </c>
      <c r="Z917">
        <v>239.488</v>
      </c>
      <c r="BD917" s="13">
        <v>1965</v>
      </c>
      <c r="BE917" s="14">
        <v>-1.28</v>
      </c>
      <c r="BF917" s="14" t="s">
        <v>60</v>
      </c>
    </row>
    <row r="918" spans="1:58" x14ac:dyDescent="0.25">
      <c r="A918" s="4">
        <v>415</v>
      </c>
      <c r="B918">
        <v>251.03</v>
      </c>
      <c r="C918">
        <v>212.33</v>
      </c>
      <c r="D918">
        <v>289.73</v>
      </c>
      <c r="E918">
        <v>-1.923</v>
      </c>
      <c r="G918">
        <v>-2.65</v>
      </c>
      <c r="H918">
        <v>-3.9E-2</v>
      </c>
      <c r="U918">
        <f t="shared" si="13"/>
        <v>1151</v>
      </c>
      <c r="V918" s="4">
        <v>487.291</v>
      </c>
      <c r="W918">
        <v>857</v>
      </c>
      <c r="X918">
        <v>0.182</v>
      </c>
      <c r="Y918">
        <v>465.62599999999998</v>
      </c>
      <c r="Z918">
        <v>205.43799999999999</v>
      </c>
      <c r="BD918" s="13">
        <v>1966</v>
      </c>
      <c r="BE918" s="14">
        <v>-0.68</v>
      </c>
      <c r="BF918" s="14" t="s">
        <v>60</v>
      </c>
    </row>
    <row r="919" spans="1:58" x14ac:dyDescent="0.25">
      <c r="A919" s="4">
        <v>416</v>
      </c>
      <c r="B919">
        <v>211.02</v>
      </c>
      <c r="C919">
        <v>172.32</v>
      </c>
      <c r="D919">
        <v>249.71</v>
      </c>
      <c r="E919">
        <v>-0.76600000000000001</v>
      </c>
      <c r="G919">
        <v>-1.494</v>
      </c>
      <c r="H919">
        <v>-0.123</v>
      </c>
      <c r="U919">
        <f t="shared" si="13"/>
        <v>1150</v>
      </c>
      <c r="V919" s="4">
        <v>487.774</v>
      </c>
      <c r="W919">
        <v>858</v>
      </c>
      <c r="X919">
        <v>0.224</v>
      </c>
      <c r="Y919">
        <v>482.14</v>
      </c>
      <c r="Z919">
        <v>216.31100000000001</v>
      </c>
      <c r="BD919" s="13">
        <v>1967</v>
      </c>
      <c r="BE919" s="14">
        <v>0.26</v>
      </c>
      <c r="BF919" s="14" t="s">
        <v>60</v>
      </c>
    </row>
    <row r="920" spans="1:58" x14ac:dyDescent="0.25">
      <c r="A920" s="4">
        <v>417</v>
      </c>
      <c r="B920">
        <v>210.34</v>
      </c>
      <c r="C920">
        <v>171.64</v>
      </c>
      <c r="D920">
        <v>249.04</v>
      </c>
      <c r="E920">
        <v>-0.85099999999999998</v>
      </c>
      <c r="G920">
        <v>-1.5780000000000001</v>
      </c>
      <c r="H920">
        <v>-2.9000000000000001E-2</v>
      </c>
      <c r="U920">
        <f t="shared" si="13"/>
        <v>1149</v>
      </c>
      <c r="V920" s="4">
        <v>488.07600000000002</v>
      </c>
      <c r="W920">
        <v>859</v>
      </c>
      <c r="X920">
        <v>0.30099999999999999</v>
      </c>
      <c r="Y920">
        <v>513.31899999999996</v>
      </c>
      <c r="Z920">
        <v>236.84200000000001</v>
      </c>
      <c r="BD920" s="13">
        <v>1968</v>
      </c>
      <c r="BE920" s="14">
        <v>-0.38</v>
      </c>
      <c r="BF920" s="14" t="s">
        <v>60</v>
      </c>
    </row>
    <row r="921" spans="1:58" x14ac:dyDescent="0.25">
      <c r="A921" s="4">
        <v>418</v>
      </c>
      <c r="B921">
        <v>196.69</v>
      </c>
      <c r="C921">
        <v>157.99</v>
      </c>
      <c r="D921">
        <v>235.39</v>
      </c>
      <c r="E921">
        <v>-0.75600000000000001</v>
      </c>
      <c r="G921">
        <v>-1.484</v>
      </c>
      <c r="H921">
        <v>-0.153</v>
      </c>
      <c r="U921">
        <f t="shared" si="13"/>
        <v>1148</v>
      </c>
      <c r="V921" s="4">
        <v>488.327</v>
      </c>
      <c r="W921">
        <v>860</v>
      </c>
      <c r="X921">
        <v>0.252</v>
      </c>
      <c r="Y921">
        <v>493.43</v>
      </c>
      <c r="Z921">
        <v>223.74600000000001</v>
      </c>
      <c r="BD921" s="13">
        <v>1969</v>
      </c>
      <c r="BE921" s="14">
        <v>0.55000000000000004</v>
      </c>
      <c r="BF921" s="14" t="s">
        <v>60</v>
      </c>
    </row>
    <row r="922" spans="1:58" x14ac:dyDescent="0.25">
      <c r="A922" s="4">
        <v>419</v>
      </c>
      <c r="B922">
        <v>253.82</v>
      </c>
      <c r="C922">
        <v>215.12</v>
      </c>
      <c r="D922">
        <v>292.51</v>
      </c>
      <c r="E922">
        <v>-0.88</v>
      </c>
      <c r="G922">
        <v>-1.6080000000000001</v>
      </c>
      <c r="H922">
        <v>0.55200000000000005</v>
      </c>
      <c r="U922">
        <f t="shared" si="13"/>
        <v>1147</v>
      </c>
      <c r="V922" s="4">
        <v>488.596</v>
      </c>
      <c r="W922">
        <v>861</v>
      </c>
      <c r="X922">
        <v>0.26900000000000002</v>
      </c>
      <c r="Y922">
        <v>500.42200000000003</v>
      </c>
      <c r="Z922">
        <v>228.34899999999999</v>
      </c>
      <c r="BD922" s="13">
        <v>1970</v>
      </c>
      <c r="BE922" s="14">
        <v>0.92</v>
      </c>
      <c r="BF922" s="14" t="s">
        <v>60</v>
      </c>
    </row>
    <row r="923" spans="1:58" x14ac:dyDescent="0.25">
      <c r="A923" s="4">
        <v>420</v>
      </c>
      <c r="B923">
        <v>234.74</v>
      </c>
      <c r="C923">
        <v>196.04</v>
      </c>
      <c r="D923">
        <v>273.44</v>
      </c>
      <c r="E923">
        <v>-0.17599999999999999</v>
      </c>
      <c r="G923">
        <v>-0.90300000000000002</v>
      </c>
      <c r="H923">
        <v>2.1000000000000001E-2</v>
      </c>
      <c r="U923">
        <f t="shared" si="13"/>
        <v>1146</v>
      </c>
      <c r="V923" s="4">
        <v>488.78500000000003</v>
      </c>
      <c r="W923">
        <v>862</v>
      </c>
      <c r="X923">
        <v>0.189</v>
      </c>
      <c r="Y923">
        <v>468.077</v>
      </c>
      <c r="Z923">
        <v>207.05099999999999</v>
      </c>
      <c r="BD923" s="13">
        <v>1971</v>
      </c>
      <c r="BE923" s="14">
        <v>0.98</v>
      </c>
      <c r="BF923" s="14" t="s">
        <v>60</v>
      </c>
    </row>
    <row r="924" spans="1:58" x14ac:dyDescent="0.25">
      <c r="A924" s="4">
        <v>421</v>
      </c>
      <c r="B924">
        <v>227.98</v>
      </c>
      <c r="C924">
        <v>189.28</v>
      </c>
      <c r="D924">
        <v>266.68</v>
      </c>
      <c r="E924">
        <v>-0.70699999999999996</v>
      </c>
      <c r="G924">
        <v>-1.4339999999999999</v>
      </c>
      <c r="H924">
        <v>-0.29699999999999999</v>
      </c>
      <c r="U924">
        <f t="shared" si="13"/>
        <v>1145</v>
      </c>
      <c r="V924" s="4">
        <v>489.84399999999999</v>
      </c>
      <c r="W924">
        <v>863</v>
      </c>
      <c r="X924">
        <v>0.29399999999999998</v>
      </c>
      <c r="Y924">
        <v>510.38600000000002</v>
      </c>
      <c r="Z924">
        <v>234.911</v>
      </c>
      <c r="BD924" s="13">
        <v>1972</v>
      </c>
      <c r="BE924" s="14">
        <v>-0.49</v>
      </c>
      <c r="BF924" s="14" t="s">
        <v>60</v>
      </c>
    </row>
    <row r="925" spans="1:58" x14ac:dyDescent="0.25">
      <c r="A925" s="4">
        <v>422</v>
      </c>
      <c r="B925">
        <v>276</v>
      </c>
      <c r="C925">
        <v>237.3</v>
      </c>
      <c r="D925">
        <v>314.7</v>
      </c>
      <c r="E925">
        <v>-1.024</v>
      </c>
      <c r="G925">
        <v>-1.752</v>
      </c>
      <c r="H925">
        <v>-0.11799999999999999</v>
      </c>
      <c r="U925">
        <f t="shared" si="13"/>
        <v>1144</v>
      </c>
      <c r="V925" s="4">
        <v>490.67</v>
      </c>
      <c r="W925">
        <v>864</v>
      </c>
      <c r="X925">
        <v>0.20499999999999999</v>
      </c>
      <c r="Y925">
        <v>474.86799999999999</v>
      </c>
      <c r="Z925">
        <v>211.523</v>
      </c>
      <c r="BD925" s="13">
        <v>1973</v>
      </c>
      <c r="BE925" s="14">
        <v>-0.22</v>
      </c>
      <c r="BF925" s="14" t="s">
        <v>60</v>
      </c>
    </row>
    <row r="926" spans="1:58" x14ac:dyDescent="0.25">
      <c r="A926" s="4">
        <v>423</v>
      </c>
      <c r="B926">
        <v>249.23</v>
      </c>
      <c r="C926">
        <v>210.53</v>
      </c>
      <c r="D926">
        <v>287.93</v>
      </c>
      <c r="E926">
        <v>-0.84599999999999997</v>
      </c>
      <c r="G926">
        <v>-1.573</v>
      </c>
      <c r="H926">
        <v>7.0000000000000007E-2</v>
      </c>
      <c r="U926">
        <f t="shared" si="13"/>
        <v>1143</v>
      </c>
      <c r="V926" s="4">
        <v>491.05799999999999</v>
      </c>
      <c r="W926">
        <v>865</v>
      </c>
      <c r="X926">
        <v>0.182</v>
      </c>
      <c r="Y926">
        <v>465.54599999999999</v>
      </c>
      <c r="Z926">
        <v>205.38499999999999</v>
      </c>
      <c r="BD926" s="13">
        <v>1974</v>
      </c>
      <c r="BE926" s="14">
        <v>-0.87</v>
      </c>
      <c r="BF926" s="14" t="s">
        <v>60</v>
      </c>
    </row>
    <row r="927" spans="1:58" x14ac:dyDescent="0.25">
      <c r="A927" s="4">
        <v>424</v>
      </c>
      <c r="B927">
        <v>241.1</v>
      </c>
      <c r="C927">
        <v>202.4</v>
      </c>
      <c r="D927">
        <v>279.8</v>
      </c>
      <c r="E927">
        <v>-0.65700000000000003</v>
      </c>
      <c r="G927">
        <v>-1.385</v>
      </c>
      <c r="H927">
        <v>-0.46600000000000003</v>
      </c>
      <c r="U927">
        <f t="shared" si="13"/>
        <v>1142</v>
      </c>
      <c r="V927" s="4">
        <v>491.58699999999999</v>
      </c>
      <c r="W927">
        <v>866</v>
      </c>
      <c r="X927">
        <v>0.26300000000000001</v>
      </c>
      <c r="Y927">
        <v>497.89</v>
      </c>
      <c r="Z927">
        <v>226.68299999999999</v>
      </c>
      <c r="BD927" s="13">
        <v>1975</v>
      </c>
      <c r="BE927" s="14">
        <v>-1.58</v>
      </c>
      <c r="BF927" s="14" t="s">
        <v>60</v>
      </c>
    </row>
    <row r="928" spans="1:58" x14ac:dyDescent="0.25">
      <c r="A928" s="4">
        <v>425</v>
      </c>
      <c r="B928">
        <v>253.2</v>
      </c>
      <c r="C928">
        <v>214.5</v>
      </c>
      <c r="D928">
        <v>291.89</v>
      </c>
      <c r="E928">
        <v>-1.1930000000000001</v>
      </c>
      <c r="G928">
        <v>-1.92</v>
      </c>
      <c r="H928">
        <v>-1.0609999999999999</v>
      </c>
      <c r="U928">
        <f t="shared" si="13"/>
        <v>1141</v>
      </c>
      <c r="V928" s="4">
        <v>492.07100000000003</v>
      </c>
      <c r="W928">
        <v>867</v>
      </c>
      <c r="X928">
        <v>0.221</v>
      </c>
      <c r="Y928">
        <v>481.13600000000002</v>
      </c>
      <c r="Z928">
        <v>215.65</v>
      </c>
      <c r="BD928" s="13">
        <v>1976</v>
      </c>
      <c r="BE928" s="14">
        <v>-1.27</v>
      </c>
      <c r="BF928" s="14" t="s">
        <v>60</v>
      </c>
    </row>
    <row r="929" spans="1:58" x14ac:dyDescent="0.25">
      <c r="A929" s="4">
        <v>426</v>
      </c>
      <c r="B929">
        <v>246.08</v>
      </c>
      <c r="C929">
        <v>207.39</v>
      </c>
      <c r="D929">
        <v>284.77999999999997</v>
      </c>
      <c r="E929">
        <v>-1.7889999999999999</v>
      </c>
      <c r="G929">
        <v>-2.516</v>
      </c>
      <c r="H929">
        <v>-1.4630000000000001</v>
      </c>
      <c r="U929">
        <f t="shared" si="13"/>
        <v>1140</v>
      </c>
      <c r="V929" s="4">
        <v>492.30500000000001</v>
      </c>
      <c r="W929">
        <v>868</v>
      </c>
      <c r="X929">
        <v>0.26300000000000001</v>
      </c>
      <c r="Y929">
        <v>498.01100000000002</v>
      </c>
      <c r="Z929">
        <v>226.762</v>
      </c>
      <c r="BD929" s="13">
        <v>1977</v>
      </c>
      <c r="BE929" s="14">
        <v>-0.72</v>
      </c>
      <c r="BF929" s="14" t="s">
        <v>60</v>
      </c>
    </row>
    <row r="930" spans="1:58" x14ac:dyDescent="0.25">
      <c r="A930" s="4">
        <v>427</v>
      </c>
      <c r="B930">
        <v>293.45</v>
      </c>
      <c r="C930">
        <v>254.75</v>
      </c>
      <c r="D930">
        <v>332.14</v>
      </c>
      <c r="E930">
        <v>-2.1909999999999998</v>
      </c>
      <c r="G930">
        <v>-2.9180000000000001</v>
      </c>
      <c r="H930">
        <v>-0.51</v>
      </c>
      <c r="U930">
        <f t="shared" si="13"/>
        <v>1139</v>
      </c>
      <c r="V930" s="4">
        <v>492.90899999999999</v>
      </c>
      <c r="W930">
        <v>869</v>
      </c>
      <c r="X930">
        <v>0.34</v>
      </c>
      <c r="Y930">
        <v>529.10900000000004</v>
      </c>
      <c r="Z930">
        <v>247.24</v>
      </c>
      <c r="BD930" s="13">
        <v>1978</v>
      </c>
      <c r="BE930" s="14">
        <v>-1.46</v>
      </c>
      <c r="BF930" s="14" t="s">
        <v>60</v>
      </c>
    </row>
    <row r="931" spans="1:58" x14ac:dyDescent="0.25">
      <c r="A931" s="4">
        <v>428</v>
      </c>
      <c r="B931">
        <v>255.14</v>
      </c>
      <c r="C931">
        <v>216.44</v>
      </c>
      <c r="D931">
        <v>293.83999999999997</v>
      </c>
      <c r="E931">
        <v>-1.238</v>
      </c>
      <c r="G931">
        <v>-1.9650000000000001</v>
      </c>
      <c r="H931">
        <v>0.16900000000000001</v>
      </c>
      <c r="U931">
        <f t="shared" si="13"/>
        <v>1138</v>
      </c>
      <c r="V931" s="4">
        <v>493.11700000000002</v>
      </c>
      <c r="W931">
        <v>870</v>
      </c>
      <c r="X931">
        <v>0.20799999999999999</v>
      </c>
      <c r="Y931">
        <v>476.03300000000002</v>
      </c>
      <c r="Z931">
        <v>212.29</v>
      </c>
      <c r="BD931" s="13">
        <v>1979</v>
      </c>
      <c r="BE931" s="14">
        <v>-0.02</v>
      </c>
      <c r="BF931" s="14" t="s">
        <v>60</v>
      </c>
    </row>
    <row r="932" spans="1:58" x14ac:dyDescent="0.25">
      <c r="A932" s="4">
        <v>429</v>
      </c>
      <c r="B932">
        <v>277.17</v>
      </c>
      <c r="C932">
        <v>238.47</v>
      </c>
      <c r="D932">
        <v>315.87</v>
      </c>
      <c r="E932">
        <v>-0.55800000000000005</v>
      </c>
      <c r="G932">
        <v>-1.2849999999999999</v>
      </c>
      <c r="H932">
        <v>0.7</v>
      </c>
      <c r="U932">
        <f t="shared" si="13"/>
        <v>1137</v>
      </c>
      <c r="V932" s="4">
        <v>493.31099999999998</v>
      </c>
      <c r="W932">
        <v>871</v>
      </c>
      <c r="X932">
        <v>0.19400000000000001</v>
      </c>
      <c r="Y932">
        <v>470.24700000000001</v>
      </c>
      <c r="Z932">
        <v>208.48</v>
      </c>
      <c r="BD932" s="13">
        <v>1980</v>
      </c>
      <c r="BE932" s="14">
        <v>-0.77</v>
      </c>
      <c r="BF932" s="14" t="s">
        <v>60</v>
      </c>
    </row>
    <row r="933" spans="1:58" x14ac:dyDescent="0.25">
      <c r="A933" s="4">
        <v>430</v>
      </c>
      <c r="B933">
        <v>277.97000000000003</v>
      </c>
      <c r="C933">
        <v>239.28</v>
      </c>
      <c r="D933">
        <v>316.67</v>
      </c>
      <c r="E933">
        <v>-2.7E-2</v>
      </c>
      <c r="G933">
        <v>-0.754</v>
      </c>
      <c r="H933">
        <v>-0.64400000000000002</v>
      </c>
      <c r="U933">
        <f t="shared" si="13"/>
        <v>1136</v>
      </c>
      <c r="V933" s="4">
        <v>493.541</v>
      </c>
      <c r="W933">
        <v>872</v>
      </c>
      <c r="X933">
        <v>0.23</v>
      </c>
      <c r="Y933">
        <v>484.91199999999998</v>
      </c>
      <c r="Z933">
        <v>218.137</v>
      </c>
      <c r="BD933" s="13">
        <v>1981</v>
      </c>
      <c r="BE933" s="14">
        <v>-0.33</v>
      </c>
      <c r="BF933" s="14" t="s">
        <v>60</v>
      </c>
    </row>
    <row r="934" spans="1:58" x14ac:dyDescent="0.25">
      <c r="A934" s="4">
        <v>431</v>
      </c>
      <c r="B934">
        <v>261.7</v>
      </c>
      <c r="C934">
        <v>223</v>
      </c>
      <c r="D934">
        <v>300.39999999999998</v>
      </c>
      <c r="E934">
        <v>-1.3720000000000001</v>
      </c>
      <c r="G934">
        <v>-2.0990000000000002</v>
      </c>
      <c r="H934">
        <v>-2.4E-2</v>
      </c>
      <c r="U934">
        <f t="shared" si="13"/>
        <v>1135</v>
      </c>
      <c r="V934" s="4">
        <v>493.77699999999999</v>
      </c>
      <c r="W934">
        <v>873</v>
      </c>
      <c r="X934">
        <v>0.23599999999999999</v>
      </c>
      <c r="Y934">
        <v>487.00200000000001</v>
      </c>
      <c r="Z934">
        <v>219.51300000000001</v>
      </c>
      <c r="BD934" s="13">
        <v>1982</v>
      </c>
      <c r="BE934" s="14" t="s">
        <v>60</v>
      </c>
      <c r="BF934" s="14" t="s">
        <v>60</v>
      </c>
    </row>
    <row r="935" spans="1:58" x14ac:dyDescent="0.25">
      <c r="A935" s="4">
        <v>432</v>
      </c>
      <c r="B935">
        <v>251.08</v>
      </c>
      <c r="C935">
        <v>212.38</v>
      </c>
      <c r="D935">
        <v>289.77999999999997</v>
      </c>
      <c r="E935">
        <v>-0.751</v>
      </c>
      <c r="G935">
        <v>-1.4790000000000001</v>
      </c>
      <c r="H935">
        <v>0.36799999999999999</v>
      </c>
      <c r="U935">
        <f t="shared" si="13"/>
        <v>1134</v>
      </c>
      <c r="V935" s="4">
        <v>493.99700000000001</v>
      </c>
      <c r="W935">
        <v>874</v>
      </c>
      <c r="X935">
        <v>0.221</v>
      </c>
      <c r="Y935">
        <v>480.97500000000002</v>
      </c>
      <c r="Z935">
        <v>215.54400000000001</v>
      </c>
      <c r="BD935" s="13">
        <v>1983</v>
      </c>
      <c r="BE935" s="14" t="s">
        <v>60</v>
      </c>
      <c r="BF935" s="14" t="s">
        <v>60</v>
      </c>
    </row>
    <row r="936" spans="1:58" x14ac:dyDescent="0.25">
      <c r="A936" s="4">
        <v>433</v>
      </c>
      <c r="B936">
        <v>261.32</v>
      </c>
      <c r="C936">
        <v>222.62</v>
      </c>
      <c r="D936">
        <v>300.01</v>
      </c>
      <c r="E936">
        <v>-0.35899999999999999</v>
      </c>
      <c r="G936">
        <v>-1.087</v>
      </c>
      <c r="H936">
        <v>0.442</v>
      </c>
      <c r="U936">
        <f t="shared" si="13"/>
        <v>1133</v>
      </c>
      <c r="V936" s="4">
        <v>494.25799999999998</v>
      </c>
      <c r="W936">
        <v>875</v>
      </c>
      <c r="X936">
        <v>0.26</v>
      </c>
      <c r="Y936">
        <v>496.92599999999999</v>
      </c>
      <c r="Z936">
        <v>226.048</v>
      </c>
      <c r="BD936" s="13">
        <v>1984</v>
      </c>
      <c r="BE936" s="14" t="s">
        <v>60</v>
      </c>
      <c r="BF936" s="14" t="s">
        <v>60</v>
      </c>
    </row>
    <row r="937" spans="1:58" x14ac:dyDescent="0.25">
      <c r="A937" s="4">
        <v>434</v>
      </c>
      <c r="B937">
        <v>215.57</v>
      </c>
      <c r="C937">
        <v>176.87</v>
      </c>
      <c r="D937">
        <v>254.27</v>
      </c>
      <c r="E937">
        <v>-0.28499999999999998</v>
      </c>
      <c r="G937">
        <v>-1.012</v>
      </c>
      <c r="H937">
        <v>0.25900000000000001</v>
      </c>
      <c r="U937">
        <f t="shared" si="13"/>
        <v>1132</v>
      </c>
      <c r="V937" s="4">
        <v>494.45299999999997</v>
      </c>
      <c r="W937">
        <v>876</v>
      </c>
      <c r="X937">
        <v>0.19500000000000001</v>
      </c>
      <c r="Y937">
        <v>470.60899999999998</v>
      </c>
      <c r="Z937">
        <v>208.71799999999999</v>
      </c>
      <c r="BD937" s="13">
        <v>1985</v>
      </c>
      <c r="BE937" s="14" t="s">
        <v>60</v>
      </c>
      <c r="BF937" s="14" t="s">
        <v>60</v>
      </c>
    </row>
    <row r="938" spans="1:58" x14ac:dyDescent="0.25">
      <c r="A938" s="4">
        <v>435</v>
      </c>
      <c r="B938">
        <v>296.49</v>
      </c>
      <c r="C938">
        <v>257.79000000000002</v>
      </c>
      <c r="D938">
        <v>335.18</v>
      </c>
      <c r="E938">
        <v>-0.46899999999999997</v>
      </c>
      <c r="G938">
        <v>-1.196</v>
      </c>
      <c r="H938">
        <v>-0.69899999999999995</v>
      </c>
      <c r="U938">
        <f t="shared" si="13"/>
        <v>1131</v>
      </c>
      <c r="V938" s="4">
        <v>494.63900000000001</v>
      </c>
      <c r="W938">
        <v>877</v>
      </c>
      <c r="X938">
        <v>0.186</v>
      </c>
      <c r="Y938">
        <v>467.23399999999998</v>
      </c>
      <c r="Z938">
        <v>206.49600000000001</v>
      </c>
      <c r="BD938" s="13">
        <v>1986</v>
      </c>
      <c r="BE938" s="14" t="s">
        <v>60</v>
      </c>
      <c r="BF938" s="14" t="s">
        <v>60</v>
      </c>
    </row>
    <row r="939" spans="1:58" x14ac:dyDescent="0.25">
      <c r="A939" s="4">
        <v>436</v>
      </c>
      <c r="B939">
        <v>312.72000000000003</v>
      </c>
      <c r="C939">
        <v>274.02</v>
      </c>
      <c r="D939">
        <v>351.41</v>
      </c>
      <c r="E939">
        <v>-1.4259999999999999</v>
      </c>
      <c r="G939">
        <v>-2.1539999999999999</v>
      </c>
      <c r="H939">
        <v>0.35299999999999998</v>
      </c>
      <c r="U939">
        <f t="shared" si="13"/>
        <v>1130</v>
      </c>
      <c r="V939" s="4">
        <v>494.94499999999999</v>
      </c>
      <c r="W939">
        <v>878</v>
      </c>
      <c r="X939">
        <v>0.30599999999999999</v>
      </c>
      <c r="Y939">
        <v>515.36800000000005</v>
      </c>
      <c r="Z939">
        <v>238.191</v>
      </c>
      <c r="BD939" s="13">
        <v>1987</v>
      </c>
      <c r="BE939" s="14" t="s">
        <v>60</v>
      </c>
      <c r="BF939" s="14" t="s">
        <v>60</v>
      </c>
    </row>
    <row r="940" spans="1:58" x14ac:dyDescent="0.25">
      <c r="A940" s="4">
        <v>437</v>
      </c>
      <c r="B940">
        <v>221.64</v>
      </c>
      <c r="C940">
        <v>182.95</v>
      </c>
      <c r="D940">
        <v>260.33999999999997</v>
      </c>
      <c r="E940">
        <v>-0.374</v>
      </c>
      <c r="G940">
        <v>-1.1020000000000001</v>
      </c>
      <c r="H940">
        <v>0.57599999999999996</v>
      </c>
      <c r="U940">
        <f t="shared" si="13"/>
        <v>1129</v>
      </c>
      <c r="V940" s="4">
        <v>495.21800000000002</v>
      </c>
      <c r="W940">
        <v>879</v>
      </c>
      <c r="X940">
        <v>0.27300000000000002</v>
      </c>
      <c r="Y940">
        <v>502.149</v>
      </c>
      <c r="Z940">
        <v>229.48699999999999</v>
      </c>
      <c r="BD940" s="13">
        <v>1988</v>
      </c>
      <c r="BE940" s="14" t="s">
        <v>60</v>
      </c>
      <c r="BF940" s="14" t="s">
        <v>60</v>
      </c>
    </row>
    <row r="941" spans="1:58" x14ac:dyDescent="0.25">
      <c r="A941" s="4">
        <v>438</v>
      </c>
      <c r="B941">
        <v>261.24</v>
      </c>
      <c r="C941">
        <v>222.54</v>
      </c>
      <c r="D941">
        <v>299.93</v>
      </c>
      <c r="E941">
        <v>-0.151</v>
      </c>
      <c r="G941">
        <v>-0.878</v>
      </c>
      <c r="H941">
        <v>-0.35199999999999998</v>
      </c>
      <c r="U941">
        <f t="shared" si="13"/>
        <v>1128</v>
      </c>
      <c r="V941" s="4">
        <v>496.42099999999999</v>
      </c>
      <c r="W941">
        <v>880</v>
      </c>
      <c r="X941">
        <v>0.23200000000000001</v>
      </c>
      <c r="Y941">
        <v>485.51499999999999</v>
      </c>
      <c r="Z941">
        <v>218.53399999999999</v>
      </c>
      <c r="BD941" s="13">
        <v>1989</v>
      </c>
      <c r="BE941" s="14" t="s">
        <v>60</v>
      </c>
      <c r="BF941" s="14" t="s">
        <v>60</v>
      </c>
    </row>
    <row r="942" spans="1:58" x14ac:dyDescent="0.25">
      <c r="A942" s="4">
        <v>439</v>
      </c>
      <c r="B942">
        <v>233.48</v>
      </c>
      <c r="C942">
        <v>194.78</v>
      </c>
      <c r="D942">
        <v>272.18</v>
      </c>
      <c r="E942">
        <v>-1.079</v>
      </c>
      <c r="G942">
        <v>-1.806</v>
      </c>
      <c r="H942">
        <v>0.26900000000000002</v>
      </c>
      <c r="U942">
        <f t="shared" si="13"/>
        <v>1127</v>
      </c>
      <c r="V942" s="4">
        <v>496.90699999999998</v>
      </c>
      <c r="W942">
        <v>881</v>
      </c>
      <c r="X942">
        <v>0.255</v>
      </c>
      <c r="Y942">
        <v>494.63600000000002</v>
      </c>
      <c r="Z942">
        <v>224.54</v>
      </c>
      <c r="BD942" s="13">
        <v>1990</v>
      </c>
      <c r="BE942" s="14" t="s">
        <v>60</v>
      </c>
      <c r="BF942" s="14" t="s">
        <v>60</v>
      </c>
    </row>
    <row r="943" spans="1:58" x14ac:dyDescent="0.25">
      <c r="A943" s="4">
        <v>440</v>
      </c>
      <c r="B943">
        <v>232.19</v>
      </c>
      <c r="C943">
        <v>193.49</v>
      </c>
      <c r="D943">
        <v>270.89</v>
      </c>
      <c r="E943">
        <v>-0.45900000000000002</v>
      </c>
      <c r="G943">
        <v>-1.1859999999999999</v>
      </c>
      <c r="H943">
        <v>0.60099999999999998</v>
      </c>
      <c r="U943">
        <f t="shared" si="13"/>
        <v>1126</v>
      </c>
      <c r="V943" s="4">
        <v>497.71600000000001</v>
      </c>
      <c r="W943">
        <v>882</v>
      </c>
      <c r="X943">
        <v>0.159</v>
      </c>
      <c r="Y943">
        <v>456.30500000000001</v>
      </c>
      <c r="Z943">
        <v>199.3</v>
      </c>
      <c r="BD943" s="13">
        <v>1991</v>
      </c>
      <c r="BE943" s="14" t="s">
        <v>60</v>
      </c>
      <c r="BF943" s="14" t="s">
        <v>60</v>
      </c>
    </row>
    <row r="944" spans="1:58" x14ac:dyDescent="0.25">
      <c r="A944" s="4">
        <v>441</v>
      </c>
      <c r="B944">
        <v>241.2</v>
      </c>
      <c r="C944">
        <v>202.51</v>
      </c>
      <c r="D944">
        <v>279.89999999999998</v>
      </c>
      <c r="E944">
        <v>-0.126</v>
      </c>
      <c r="G944">
        <v>-0.85399999999999998</v>
      </c>
      <c r="H944">
        <v>1.147</v>
      </c>
      <c r="U944">
        <f t="shared" si="13"/>
        <v>1125</v>
      </c>
      <c r="V944" s="4">
        <v>497.89699999999999</v>
      </c>
      <c r="W944">
        <v>883</v>
      </c>
      <c r="X944">
        <v>0.18099999999999999</v>
      </c>
      <c r="Y944">
        <v>465.14400000000001</v>
      </c>
      <c r="Z944">
        <v>205.12</v>
      </c>
      <c r="BD944" s="13">
        <v>1992</v>
      </c>
      <c r="BE944" s="14" t="s">
        <v>60</v>
      </c>
      <c r="BF944" s="14" t="s">
        <v>60</v>
      </c>
    </row>
    <row r="945" spans="1:58" x14ac:dyDescent="0.25">
      <c r="A945" s="4">
        <v>442</v>
      </c>
      <c r="B945">
        <v>234.9</v>
      </c>
      <c r="C945">
        <v>196.2</v>
      </c>
      <c r="D945">
        <v>273.60000000000002</v>
      </c>
      <c r="E945">
        <v>0.42</v>
      </c>
      <c r="G945">
        <v>-0.308</v>
      </c>
      <c r="H945">
        <v>1.048</v>
      </c>
      <c r="U945">
        <f t="shared" si="13"/>
        <v>1124</v>
      </c>
      <c r="V945" s="4">
        <v>498.142</v>
      </c>
      <c r="W945">
        <v>884</v>
      </c>
      <c r="X945">
        <v>0.245</v>
      </c>
      <c r="Y945">
        <v>490.93900000000002</v>
      </c>
      <c r="Z945">
        <v>222.10499999999999</v>
      </c>
      <c r="BD945" s="13">
        <v>1993</v>
      </c>
      <c r="BE945" s="14" t="s">
        <v>60</v>
      </c>
      <c r="BF945" s="14" t="s">
        <v>60</v>
      </c>
    </row>
    <row r="946" spans="1:58" x14ac:dyDescent="0.25">
      <c r="A946" s="4">
        <v>443</v>
      </c>
      <c r="B946">
        <v>266.56</v>
      </c>
      <c r="C946">
        <v>227.87</v>
      </c>
      <c r="D946">
        <v>305.26</v>
      </c>
      <c r="E946">
        <v>0.32</v>
      </c>
      <c r="G946">
        <v>-0.40699999999999997</v>
      </c>
      <c r="H946">
        <v>1.0229999999999999</v>
      </c>
      <c r="U946">
        <f t="shared" si="13"/>
        <v>1123</v>
      </c>
      <c r="V946" s="4">
        <v>498.41399999999999</v>
      </c>
      <c r="W946">
        <v>885</v>
      </c>
      <c r="X946">
        <v>0.27200000000000002</v>
      </c>
      <c r="Y946">
        <v>501.62700000000001</v>
      </c>
      <c r="Z946">
        <v>229.143</v>
      </c>
      <c r="BD946" s="13">
        <v>1994</v>
      </c>
      <c r="BE946" s="14" t="s">
        <v>60</v>
      </c>
      <c r="BF946" s="14" t="s">
        <v>60</v>
      </c>
    </row>
    <row r="947" spans="1:58" x14ac:dyDescent="0.25">
      <c r="A947" s="4">
        <v>444</v>
      </c>
      <c r="B947">
        <v>270.58999999999997</v>
      </c>
      <c r="C947">
        <v>231.89</v>
      </c>
      <c r="D947">
        <v>309.29000000000002</v>
      </c>
      <c r="E947">
        <v>0.29599999999999999</v>
      </c>
      <c r="G947">
        <v>-0.432</v>
      </c>
      <c r="H947">
        <v>-0.317</v>
      </c>
      <c r="U947">
        <f t="shared" si="13"/>
        <v>1122</v>
      </c>
      <c r="V947" s="4">
        <v>498.64699999999999</v>
      </c>
      <c r="W947">
        <v>886</v>
      </c>
      <c r="X947">
        <v>0.23300000000000001</v>
      </c>
      <c r="Y947">
        <v>485.79599999999999</v>
      </c>
      <c r="Z947">
        <v>218.71899999999999</v>
      </c>
      <c r="BD947" s="13">
        <v>1995</v>
      </c>
      <c r="BE947" s="14" t="s">
        <v>60</v>
      </c>
      <c r="BF947" s="14" t="s">
        <v>60</v>
      </c>
    </row>
    <row r="948" spans="1:58" x14ac:dyDescent="0.25">
      <c r="A948" s="4">
        <v>445</v>
      </c>
      <c r="B948">
        <v>277.97000000000003</v>
      </c>
      <c r="C948">
        <v>239.27</v>
      </c>
      <c r="D948">
        <v>316.67</v>
      </c>
      <c r="E948">
        <v>-1.044</v>
      </c>
      <c r="G948">
        <v>-1.772</v>
      </c>
      <c r="H948">
        <v>-0.113</v>
      </c>
      <c r="U948">
        <f t="shared" si="13"/>
        <v>1121</v>
      </c>
      <c r="V948" s="4">
        <v>499.57100000000003</v>
      </c>
      <c r="W948">
        <v>887</v>
      </c>
      <c r="X948">
        <v>0.154</v>
      </c>
      <c r="Y948">
        <v>454.21600000000001</v>
      </c>
      <c r="Z948">
        <v>197.92400000000001</v>
      </c>
      <c r="BD948" s="13">
        <v>1996</v>
      </c>
      <c r="BE948" s="14" t="s">
        <v>60</v>
      </c>
      <c r="BF948" s="14" t="s">
        <v>60</v>
      </c>
    </row>
    <row r="949" spans="1:58" x14ac:dyDescent="0.25">
      <c r="A949" s="4">
        <v>446</v>
      </c>
      <c r="B949">
        <v>236</v>
      </c>
      <c r="C949">
        <v>197.3</v>
      </c>
      <c r="D949">
        <v>274.69</v>
      </c>
      <c r="E949">
        <v>-0.84099999999999997</v>
      </c>
      <c r="G949">
        <v>-1.5680000000000001</v>
      </c>
      <c r="H949">
        <v>0.83399999999999996</v>
      </c>
      <c r="U949">
        <f t="shared" si="13"/>
        <v>1120</v>
      </c>
      <c r="V949" s="4">
        <v>499.904</v>
      </c>
      <c r="W949">
        <v>888</v>
      </c>
      <c r="X949">
        <v>0.17799999999999999</v>
      </c>
      <c r="Y949">
        <v>464.01900000000001</v>
      </c>
      <c r="Z949">
        <v>204.37899999999999</v>
      </c>
    </row>
    <row r="950" spans="1:58" x14ac:dyDescent="0.25">
      <c r="A950" s="4">
        <v>447</v>
      </c>
      <c r="B950">
        <v>245.64</v>
      </c>
      <c r="C950">
        <v>206.95</v>
      </c>
      <c r="D950">
        <v>284.33999999999997</v>
      </c>
      <c r="E950">
        <v>0.107</v>
      </c>
      <c r="G950">
        <v>-0.62</v>
      </c>
      <c r="H950">
        <v>8.5000000000000006E-2</v>
      </c>
      <c r="U950">
        <f t="shared" si="13"/>
        <v>1119</v>
      </c>
      <c r="V950" s="4">
        <v>500.06599999999997</v>
      </c>
      <c r="W950">
        <v>889</v>
      </c>
      <c r="X950">
        <v>0.16200000000000001</v>
      </c>
      <c r="Y950">
        <v>457.51</v>
      </c>
      <c r="Z950">
        <v>200.09299999999999</v>
      </c>
    </row>
    <row r="951" spans="1:58" x14ac:dyDescent="0.25">
      <c r="A951" s="4">
        <v>448</v>
      </c>
      <c r="B951">
        <v>157.35</v>
      </c>
      <c r="C951">
        <v>118.66</v>
      </c>
      <c r="D951">
        <v>196.05</v>
      </c>
      <c r="E951">
        <v>-0.64200000000000002</v>
      </c>
      <c r="G951">
        <v>-1.37</v>
      </c>
      <c r="H951">
        <v>-0.505</v>
      </c>
      <c r="U951">
        <f t="shared" si="13"/>
        <v>1118</v>
      </c>
      <c r="V951" s="4">
        <v>500.25099999999998</v>
      </c>
      <c r="W951">
        <v>890</v>
      </c>
      <c r="X951">
        <v>0.185</v>
      </c>
      <c r="Y951">
        <v>466.71100000000001</v>
      </c>
      <c r="Z951">
        <v>206.15199999999999</v>
      </c>
    </row>
    <row r="952" spans="1:58" x14ac:dyDescent="0.25">
      <c r="A952" s="4">
        <v>449</v>
      </c>
      <c r="B952">
        <v>189.17</v>
      </c>
      <c r="C952">
        <v>150.47</v>
      </c>
      <c r="D952">
        <v>227.86</v>
      </c>
      <c r="E952">
        <v>-1.2330000000000001</v>
      </c>
      <c r="G952">
        <v>-1.96</v>
      </c>
      <c r="H952">
        <v>0.71499999999999997</v>
      </c>
      <c r="U952">
        <f t="shared" si="13"/>
        <v>1117</v>
      </c>
      <c r="V952" s="4">
        <v>500.51499999999999</v>
      </c>
      <c r="W952">
        <v>891</v>
      </c>
      <c r="X952">
        <v>0.26400000000000001</v>
      </c>
      <c r="Y952">
        <v>498.45299999999997</v>
      </c>
      <c r="Z952">
        <v>227.053</v>
      </c>
    </row>
    <row r="953" spans="1:58" x14ac:dyDescent="0.25">
      <c r="A953" s="4">
        <v>450</v>
      </c>
      <c r="B953">
        <v>259.22000000000003</v>
      </c>
      <c r="C953">
        <v>220.53</v>
      </c>
      <c r="D953">
        <v>297.92</v>
      </c>
      <c r="E953">
        <v>-1.2E-2</v>
      </c>
      <c r="G953">
        <v>-0.73899999999999999</v>
      </c>
      <c r="H953">
        <v>-0.32700000000000001</v>
      </c>
      <c r="U953">
        <f t="shared" si="13"/>
        <v>1116</v>
      </c>
      <c r="V953" s="4">
        <v>500.70100000000002</v>
      </c>
      <c r="W953">
        <v>892</v>
      </c>
      <c r="X953">
        <v>0.186</v>
      </c>
      <c r="Y953">
        <v>466.952</v>
      </c>
      <c r="Z953">
        <v>206.31100000000001</v>
      </c>
    </row>
    <row r="954" spans="1:58" x14ac:dyDescent="0.25">
      <c r="A954" s="4">
        <v>451</v>
      </c>
      <c r="B954">
        <v>226.42</v>
      </c>
      <c r="C954">
        <v>187.73</v>
      </c>
      <c r="D954">
        <v>265.12</v>
      </c>
      <c r="E954">
        <v>-1.054</v>
      </c>
      <c r="G954">
        <v>-1.782</v>
      </c>
      <c r="H954">
        <v>-0.34699999999999998</v>
      </c>
      <c r="U954">
        <f t="shared" si="13"/>
        <v>1115</v>
      </c>
      <c r="V954" s="4">
        <v>500.923</v>
      </c>
      <c r="W954">
        <v>893</v>
      </c>
      <c r="X954">
        <v>0.17699999999999999</v>
      </c>
      <c r="Y954">
        <v>463.25599999999997</v>
      </c>
      <c r="Z954">
        <v>203.87700000000001</v>
      </c>
    </row>
    <row r="955" spans="1:58" x14ac:dyDescent="0.25">
      <c r="A955" s="4">
        <v>452</v>
      </c>
      <c r="B955">
        <v>171.94</v>
      </c>
      <c r="C955">
        <v>133.25</v>
      </c>
      <c r="D955">
        <v>210.64</v>
      </c>
      <c r="E955">
        <v>-1.0740000000000001</v>
      </c>
      <c r="G955">
        <v>-1.8009999999999999</v>
      </c>
      <c r="H955">
        <v>0.39300000000000002</v>
      </c>
      <c r="U955">
        <f t="shared" si="13"/>
        <v>1114</v>
      </c>
      <c r="V955" s="4">
        <v>501.25700000000001</v>
      </c>
      <c r="W955">
        <v>894</v>
      </c>
      <c r="X955">
        <v>0.158</v>
      </c>
      <c r="Y955">
        <v>455.82299999999998</v>
      </c>
      <c r="Z955">
        <v>198.982</v>
      </c>
    </row>
    <row r="956" spans="1:58" x14ac:dyDescent="0.25">
      <c r="A956" s="4">
        <v>453</v>
      </c>
      <c r="B956">
        <v>211.16</v>
      </c>
      <c r="C956">
        <v>172.46</v>
      </c>
      <c r="D956">
        <v>249.86</v>
      </c>
      <c r="E956">
        <v>-0.33500000000000002</v>
      </c>
      <c r="G956">
        <v>-1.0620000000000001</v>
      </c>
      <c r="H956">
        <v>0.40799999999999997</v>
      </c>
      <c r="U956">
        <f t="shared" si="13"/>
        <v>1113</v>
      </c>
      <c r="V956" s="4">
        <v>501.34699999999998</v>
      </c>
      <c r="W956">
        <v>895</v>
      </c>
      <c r="X956">
        <v>0.09</v>
      </c>
      <c r="Y956">
        <v>428.3</v>
      </c>
      <c r="Z956">
        <v>180.85900000000001</v>
      </c>
    </row>
    <row r="957" spans="1:58" x14ac:dyDescent="0.25">
      <c r="A957" s="4">
        <v>454</v>
      </c>
      <c r="B957">
        <v>131.01</v>
      </c>
      <c r="C957">
        <v>92.31</v>
      </c>
      <c r="D957">
        <v>169.71</v>
      </c>
      <c r="E957">
        <v>-0.32</v>
      </c>
      <c r="G957">
        <v>-1.0469999999999999</v>
      </c>
      <c r="H957">
        <v>0.64100000000000001</v>
      </c>
      <c r="U957">
        <f t="shared" si="13"/>
        <v>1112</v>
      </c>
      <c r="V957" s="4">
        <v>501.49599999999998</v>
      </c>
      <c r="W957">
        <v>896</v>
      </c>
      <c r="X957">
        <v>0.15</v>
      </c>
      <c r="Y957">
        <v>452.44799999999998</v>
      </c>
      <c r="Z957">
        <v>196.76</v>
      </c>
    </row>
    <row r="958" spans="1:58" x14ac:dyDescent="0.25">
      <c r="A958" s="4">
        <v>455</v>
      </c>
      <c r="B958">
        <v>196.54</v>
      </c>
      <c r="C958">
        <v>157.85</v>
      </c>
      <c r="D958">
        <v>235.24</v>
      </c>
      <c r="E958">
        <v>-8.5999999999999993E-2</v>
      </c>
      <c r="G958">
        <v>-0.81399999999999995</v>
      </c>
      <c r="H958">
        <v>0.48699999999999999</v>
      </c>
      <c r="U958">
        <f t="shared" si="13"/>
        <v>1111</v>
      </c>
      <c r="V958" s="4">
        <v>501.803</v>
      </c>
      <c r="W958">
        <v>897</v>
      </c>
      <c r="X958">
        <v>0.223</v>
      </c>
      <c r="Y958">
        <v>482.1</v>
      </c>
      <c r="Z958">
        <v>216.285</v>
      </c>
    </row>
    <row r="959" spans="1:58" x14ac:dyDescent="0.25">
      <c r="A959" s="4">
        <v>456</v>
      </c>
      <c r="B959">
        <v>180.98</v>
      </c>
      <c r="C959">
        <v>142.29</v>
      </c>
      <c r="D959">
        <v>219.68</v>
      </c>
      <c r="E959">
        <v>-0.24</v>
      </c>
      <c r="G959">
        <v>-0.96799999999999997</v>
      </c>
      <c r="H959">
        <v>0.36299999999999999</v>
      </c>
      <c r="U959">
        <f t="shared" si="13"/>
        <v>1110</v>
      </c>
      <c r="V959" s="4">
        <v>502.43299999999999</v>
      </c>
      <c r="W959">
        <v>898</v>
      </c>
      <c r="X959">
        <v>0.214</v>
      </c>
      <c r="Y959">
        <v>478.12200000000001</v>
      </c>
      <c r="Z959">
        <v>213.666</v>
      </c>
    </row>
    <row r="960" spans="1:58" x14ac:dyDescent="0.25">
      <c r="A960" s="4">
        <v>457</v>
      </c>
      <c r="B960">
        <v>128.55000000000001</v>
      </c>
      <c r="C960">
        <v>89.85</v>
      </c>
      <c r="D960">
        <v>167.25</v>
      </c>
      <c r="E960">
        <v>-0.36399999999999999</v>
      </c>
      <c r="G960">
        <v>-1.0920000000000001</v>
      </c>
      <c r="H960">
        <v>0.19400000000000001</v>
      </c>
      <c r="U960">
        <f t="shared" ref="U960:U1023" si="14">$U$61-W960</f>
        <v>1109</v>
      </c>
      <c r="V960" s="4">
        <v>502.80799999999999</v>
      </c>
      <c r="W960">
        <v>899</v>
      </c>
      <c r="X960">
        <v>0.161</v>
      </c>
      <c r="Y960">
        <v>457.06799999999998</v>
      </c>
      <c r="Z960">
        <v>199.80199999999999</v>
      </c>
    </row>
    <row r="961" spans="1:26" x14ac:dyDescent="0.25">
      <c r="A961" s="4">
        <v>458</v>
      </c>
      <c r="B961">
        <v>164.59</v>
      </c>
      <c r="C961">
        <v>125.89</v>
      </c>
      <c r="D961">
        <v>203.28</v>
      </c>
      <c r="E961">
        <v>-0.53300000000000003</v>
      </c>
      <c r="G961">
        <v>-1.26</v>
      </c>
      <c r="H961">
        <v>6.0000000000000001E-3</v>
      </c>
      <c r="U961">
        <f t="shared" si="14"/>
        <v>1108</v>
      </c>
      <c r="V961" s="4">
        <v>502.97699999999998</v>
      </c>
      <c r="W961">
        <v>900</v>
      </c>
      <c r="X961">
        <v>0.17</v>
      </c>
      <c r="Y961">
        <v>460.44299999999998</v>
      </c>
      <c r="Z961">
        <v>202.02500000000001</v>
      </c>
    </row>
    <row r="962" spans="1:26" x14ac:dyDescent="0.25">
      <c r="A962" s="4">
        <v>459</v>
      </c>
      <c r="B962">
        <v>142.22999999999999</v>
      </c>
      <c r="C962">
        <v>103.54</v>
      </c>
      <c r="D962">
        <v>180.93</v>
      </c>
      <c r="E962">
        <v>-0.72199999999999998</v>
      </c>
      <c r="G962">
        <v>-1.4490000000000001</v>
      </c>
      <c r="H962">
        <v>0.60599999999999998</v>
      </c>
      <c r="U962">
        <f t="shared" si="14"/>
        <v>1107</v>
      </c>
      <c r="V962" s="4">
        <v>503.12900000000002</v>
      </c>
      <c r="W962">
        <v>901</v>
      </c>
      <c r="X962">
        <v>0.152</v>
      </c>
      <c r="Y962">
        <v>453.41199999999998</v>
      </c>
      <c r="Z962">
        <v>197.39500000000001</v>
      </c>
    </row>
    <row r="963" spans="1:26" x14ac:dyDescent="0.25">
      <c r="A963" s="4">
        <v>460</v>
      </c>
      <c r="B963">
        <v>243.02</v>
      </c>
      <c r="C963">
        <v>204.33</v>
      </c>
      <c r="D963">
        <v>281.72000000000003</v>
      </c>
      <c r="E963">
        <v>-0.121</v>
      </c>
      <c r="G963">
        <v>-0.84899999999999998</v>
      </c>
      <c r="H963">
        <v>-0.188</v>
      </c>
      <c r="U963">
        <f t="shared" si="14"/>
        <v>1106</v>
      </c>
      <c r="V963" s="4">
        <v>503.315</v>
      </c>
      <c r="W963">
        <v>902</v>
      </c>
      <c r="X963">
        <v>0.186</v>
      </c>
      <c r="Y963">
        <v>466.952</v>
      </c>
      <c r="Z963">
        <v>206.31100000000001</v>
      </c>
    </row>
    <row r="964" spans="1:26" x14ac:dyDescent="0.25">
      <c r="A964" s="4">
        <v>461</v>
      </c>
      <c r="B964">
        <v>186.85</v>
      </c>
      <c r="C964">
        <v>148.15</v>
      </c>
      <c r="D964">
        <v>225.55</v>
      </c>
      <c r="E964">
        <v>-0.91500000000000004</v>
      </c>
      <c r="G964">
        <v>-1.643</v>
      </c>
      <c r="H964">
        <v>-0.54500000000000004</v>
      </c>
      <c r="U964">
        <f t="shared" si="14"/>
        <v>1105</v>
      </c>
      <c r="V964" s="4">
        <v>503.53800000000001</v>
      </c>
      <c r="W964">
        <v>903</v>
      </c>
      <c r="X964">
        <v>0.20899999999999999</v>
      </c>
      <c r="Y964">
        <v>476.47500000000002</v>
      </c>
      <c r="Z964">
        <v>212.58099999999999</v>
      </c>
    </row>
    <row r="965" spans="1:26" x14ac:dyDescent="0.25">
      <c r="A965" s="4">
        <v>462</v>
      </c>
      <c r="B965">
        <v>193.59</v>
      </c>
      <c r="C965">
        <v>154.88999999999999</v>
      </c>
      <c r="D965">
        <v>232.29</v>
      </c>
      <c r="E965">
        <v>-1.2729999999999999</v>
      </c>
      <c r="G965">
        <v>-2</v>
      </c>
      <c r="H965">
        <v>0.184</v>
      </c>
      <c r="U965">
        <f t="shared" si="14"/>
        <v>1104</v>
      </c>
      <c r="V965" s="4">
        <v>503.92</v>
      </c>
      <c r="W965">
        <v>904</v>
      </c>
      <c r="X965">
        <v>0.17299999999999999</v>
      </c>
      <c r="Y965">
        <v>461.76900000000001</v>
      </c>
      <c r="Z965">
        <v>202.898</v>
      </c>
    </row>
    <row r="966" spans="1:26" x14ac:dyDescent="0.25">
      <c r="A966" s="4">
        <v>463</v>
      </c>
      <c r="B966">
        <v>170.3</v>
      </c>
      <c r="C966">
        <v>131.61000000000001</v>
      </c>
      <c r="D966">
        <v>209</v>
      </c>
      <c r="E966">
        <v>-0.54300000000000004</v>
      </c>
      <c r="G966">
        <v>-1.27</v>
      </c>
      <c r="H966">
        <v>-0.20799999999999999</v>
      </c>
      <c r="U966">
        <f t="shared" si="14"/>
        <v>1103</v>
      </c>
      <c r="V966" s="4">
        <v>504.11500000000001</v>
      </c>
      <c r="W966">
        <v>905</v>
      </c>
      <c r="X966">
        <v>0.19500000000000001</v>
      </c>
      <c r="Y966">
        <v>470.68900000000002</v>
      </c>
      <c r="Z966">
        <v>208.77099999999999</v>
      </c>
    </row>
    <row r="967" spans="1:26" x14ac:dyDescent="0.25">
      <c r="A967" s="4">
        <v>464</v>
      </c>
      <c r="B967">
        <v>205.33</v>
      </c>
      <c r="C967">
        <v>166.63</v>
      </c>
      <c r="D967">
        <v>244.03</v>
      </c>
      <c r="E967">
        <v>-0.93500000000000005</v>
      </c>
      <c r="G967">
        <v>-1.6619999999999999</v>
      </c>
      <c r="H967">
        <v>-8.4000000000000005E-2</v>
      </c>
      <c r="U967">
        <f t="shared" si="14"/>
        <v>1102</v>
      </c>
      <c r="V967" s="4">
        <v>504.34100000000001</v>
      </c>
      <c r="W967">
        <v>906</v>
      </c>
      <c r="X967">
        <v>0.22600000000000001</v>
      </c>
      <c r="Y967">
        <v>483.024</v>
      </c>
      <c r="Z967">
        <v>216.893</v>
      </c>
    </row>
    <row r="968" spans="1:26" x14ac:dyDescent="0.25">
      <c r="A968" s="4">
        <v>465</v>
      </c>
      <c r="B968">
        <v>177.14</v>
      </c>
      <c r="C968">
        <v>138.44999999999999</v>
      </c>
      <c r="D968">
        <v>215.84</v>
      </c>
      <c r="E968">
        <v>-0.81100000000000005</v>
      </c>
      <c r="G968">
        <v>-1.538</v>
      </c>
      <c r="H968">
        <v>0.41299999999999998</v>
      </c>
      <c r="U968">
        <f t="shared" si="14"/>
        <v>1101</v>
      </c>
      <c r="V968" s="4">
        <v>504.91500000000002</v>
      </c>
      <c r="W968">
        <v>907</v>
      </c>
      <c r="X968">
        <v>0.182</v>
      </c>
      <c r="Y968">
        <v>465.50599999999997</v>
      </c>
      <c r="Z968">
        <v>205.358</v>
      </c>
    </row>
    <row r="969" spans="1:26" x14ac:dyDescent="0.25">
      <c r="A969" s="4">
        <v>466</v>
      </c>
      <c r="B969">
        <v>210.17</v>
      </c>
      <c r="C969">
        <v>171.48</v>
      </c>
      <c r="D969">
        <v>248.87</v>
      </c>
      <c r="E969">
        <v>-0.315</v>
      </c>
      <c r="G969">
        <v>-1.042</v>
      </c>
      <c r="H969">
        <v>-0.372</v>
      </c>
      <c r="U969">
        <f t="shared" si="14"/>
        <v>1100</v>
      </c>
      <c r="V969" s="4">
        <v>505.28300000000002</v>
      </c>
      <c r="W969">
        <v>908</v>
      </c>
      <c r="X969">
        <v>0.185</v>
      </c>
      <c r="Y969">
        <v>466.83199999999999</v>
      </c>
      <c r="Z969">
        <v>206.23099999999999</v>
      </c>
    </row>
    <row r="970" spans="1:26" x14ac:dyDescent="0.25">
      <c r="A970" s="4">
        <v>467</v>
      </c>
      <c r="B970">
        <v>199.48</v>
      </c>
      <c r="C970">
        <v>160.78</v>
      </c>
      <c r="D970">
        <v>238.18</v>
      </c>
      <c r="E970">
        <v>-1.099</v>
      </c>
      <c r="G970">
        <v>-1.8260000000000001</v>
      </c>
      <c r="H970">
        <v>-1.4E-2</v>
      </c>
      <c r="U970">
        <f t="shared" si="14"/>
        <v>1099</v>
      </c>
      <c r="V970" s="4">
        <v>505.51799999999997</v>
      </c>
      <c r="W970">
        <v>909</v>
      </c>
      <c r="X970">
        <v>0.23499999999999999</v>
      </c>
      <c r="Y970">
        <v>486.88099999999997</v>
      </c>
      <c r="Z970">
        <v>219.43299999999999</v>
      </c>
    </row>
    <row r="971" spans="1:26" x14ac:dyDescent="0.25">
      <c r="A971" s="4">
        <v>468</v>
      </c>
      <c r="B971">
        <v>154.53</v>
      </c>
      <c r="C971">
        <v>115.83</v>
      </c>
      <c r="D971">
        <v>193.23</v>
      </c>
      <c r="E971">
        <v>-0.74199999999999999</v>
      </c>
      <c r="G971">
        <v>-1.4690000000000001</v>
      </c>
      <c r="H971">
        <v>0.16900000000000001</v>
      </c>
      <c r="U971">
        <f t="shared" si="14"/>
        <v>1098</v>
      </c>
      <c r="V971" s="4">
        <v>505.74799999999999</v>
      </c>
      <c r="W971">
        <v>910</v>
      </c>
      <c r="X971">
        <v>0.23</v>
      </c>
      <c r="Y971">
        <v>484.63099999999997</v>
      </c>
      <c r="Z971">
        <v>217.952</v>
      </c>
    </row>
    <row r="972" spans="1:26" x14ac:dyDescent="0.25">
      <c r="A972" s="4">
        <v>469</v>
      </c>
      <c r="B972">
        <v>131.63999999999999</v>
      </c>
      <c r="C972">
        <v>92.94</v>
      </c>
      <c r="D972">
        <v>170.33</v>
      </c>
      <c r="E972">
        <v>-0.55800000000000005</v>
      </c>
      <c r="G972">
        <v>-1.2849999999999999</v>
      </c>
      <c r="H972">
        <v>0.50700000000000001</v>
      </c>
      <c r="U972">
        <f t="shared" si="14"/>
        <v>1097</v>
      </c>
      <c r="V972" s="4">
        <v>506.11</v>
      </c>
      <c r="W972">
        <v>911</v>
      </c>
      <c r="X972">
        <v>0.36199999999999999</v>
      </c>
      <c r="Y972">
        <v>537.86800000000005</v>
      </c>
      <c r="Z972">
        <v>253.00700000000001</v>
      </c>
    </row>
    <row r="973" spans="1:26" x14ac:dyDescent="0.25">
      <c r="A973" s="4">
        <v>470</v>
      </c>
      <c r="B973">
        <v>130.63999999999999</v>
      </c>
      <c r="C973">
        <v>91.94</v>
      </c>
      <c r="D973">
        <v>169.33</v>
      </c>
      <c r="E973">
        <v>-0.22</v>
      </c>
      <c r="G973">
        <v>-0.94799999999999995</v>
      </c>
      <c r="H973">
        <v>0.48699999999999999</v>
      </c>
      <c r="U973">
        <f t="shared" si="14"/>
        <v>1096</v>
      </c>
      <c r="V973" s="4">
        <v>506.31099999999998</v>
      </c>
      <c r="W973">
        <v>912</v>
      </c>
      <c r="X973">
        <v>0.20100000000000001</v>
      </c>
      <c r="Y973">
        <v>473.01900000000001</v>
      </c>
      <c r="Z973">
        <v>210.30600000000001</v>
      </c>
    </row>
    <row r="974" spans="1:26" x14ac:dyDescent="0.25">
      <c r="A974" s="4">
        <v>471</v>
      </c>
      <c r="B974">
        <v>144</v>
      </c>
      <c r="C974">
        <v>105.3</v>
      </c>
      <c r="D974">
        <v>182.7</v>
      </c>
      <c r="E974">
        <v>-0.24</v>
      </c>
      <c r="G974">
        <v>-0.96799999999999997</v>
      </c>
      <c r="H974">
        <v>0.39800000000000002</v>
      </c>
      <c r="U974">
        <f t="shared" si="14"/>
        <v>1095</v>
      </c>
      <c r="V974" s="4">
        <v>506.49400000000003</v>
      </c>
      <c r="W974">
        <v>913</v>
      </c>
      <c r="X974">
        <v>0.183</v>
      </c>
      <c r="Y974">
        <v>465.74700000000001</v>
      </c>
      <c r="Z974">
        <v>205.517</v>
      </c>
    </row>
    <row r="975" spans="1:26" x14ac:dyDescent="0.25">
      <c r="A975" s="4">
        <v>472</v>
      </c>
      <c r="B975">
        <v>136.13</v>
      </c>
      <c r="C975">
        <v>97.43</v>
      </c>
      <c r="D975">
        <v>174.83</v>
      </c>
      <c r="E975">
        <v>-0.33</v>
      </c>
      <c r="G975">
        <v>-1.0569999999999999</v>
      </c>
      <c r="H975">
        <v>1.018</v>
      </c>
      <c r="U975">
        <f t="shared" si="14"/>
        <v>1094</v>
      </c>
      <c r="V975" s="4">
        <v>506.64400000000001</v>
      </c>
      <c r="W975">
        <v>914</v>
      </c>
      <c r="X975">
        <v>0.15</v>
      </c>
      <c r="Y975">
        <v>452.68900000000002</v>
      </c>
      <c r="Z975">
        <v>196.91800000000001</v>
      </c>
    </row>
    <row r="976" spans="1:26" x14ac:dyDescent="0.25">
      <c r="A976" s="4">
        <v>473</v>
      </c>
      <c r="B976">
        <v>216</v>
      </c>
      <c r="C976">
        <v>177.3</v>
      </c>
      <c r="D976">
        <v>254.69</v>
      </c>
      <c r="E976">
        <v>0.29099999999999998</v>
      </c>
      <c r="G976">
        <v>-0.437</v>
      </c>
      <c r="H976">
        <v>0.432</v>
      </c>
      <c r="U976">
        <f t="shared" si="14"/>
        <v>1093</v>
      </c>
      <c r="V976" s="4">
        <v>506.82100000000003</v>
      </c>
      <c r="W976">
        <v>915</v>
      </c>
      <c r="X976">
        <v>0.17699999999999999</v>
      </c>
      <c r="Y976">
        <v>463.61799999999999</v>
      </c>
      <c r="Z976">
        <v>204.11500000000001</v>
      </c>
    </row>
    <row r="977" spans="1:26" x14ac:dyDescent="0.25">
      <c r="A977" s="4">
        <v>474</v>
      </c>
      <c r="B977">
        <v>133.69999999999999</v>
      </c>
      <c r="C977">
        <v>95</v>
      </c>
      <c r="D977">
        <v>172.4</v>
      </c>
      <c r="E977">
        <v>-0.29499999999999998</v>
      </c>
      <c r="G977">
        <v>-1.022</v>
      </c>
      <c r="H977">
        <v>0.19400000000000001</v>
      </c>
      <c r="U977">
        <f t="shared" si="14"/>
        <v>1092</v>
      </c>
      <c r="V977" s="4">
        <v>506.97399999999999</v>
      </c>
      <c r="W977">
        <v>916</v>
      </c>
      <c r="X977">
        <v>0.153</v>
      </c>
      <c r="Y977">
        <v>453.81400000000002</v>
      </c>
      <c r="Z977">
        <v>197.65899999999999</v>
      </c>
    </row>
    <row r="978" spans="1:26" x14ac:dyDescent="0.25">
      <c r="A978" s="4">
        <v>475</v>
      </c>
      <c r="B978">
        <v>140.38</v>
      </c>
      <c r="C978">
        <v>101.69</v>
      </c>
      <c r="D978">
        <v>179.08</v>
      </c>
      <c r="E978">
        <v>-0.53300000000000003</v>
      </c>
      <c r="G978">
        <v>-1.26</v>
      </c>
      <c r="H978">
        <v>-2.9000000000000001E-2</v>
      </c>
      <c r="U978">
        <f t="shared" si="14"/>
        <v>1091</v>
      </c>
      <c r="V978" s="4">
        <v>507.15199999999999</v>
      </c>
      <c r="W978">
        <v>917</v>
      </c>
      <c r="X978">
        <v>0.17699999999999999</v>
      </c>
      <c r="Y978">
        <v>463.61799999999999</v>
      </c>
      <c r="Z978">
        <v>204.11500000000001</v>
      </c>
    </row>
    <row r="979" spans="1:26" x14ac:dyDescent="0.25">
      <c r="A979" s="4">
        <v>476</v>
      </c>
      <c r="B979">
        <v>129.02000000000001</v>
      </c>
      <c r="C979">
        <v>90.32</v>
      </c>
      <c r="D979">
        <v>167.72</v>
      </c>
      <c r="E979">
        <v>-0.75600000000000001</v>
      </c>
      <c r="G979">
        <v>-1.484</v>
      </c>
      <c r="H979">
        <v>3.5000000000000003E-2</v>
      </c>
      <c r="U979">
        <f t="shared" si="14"/>
        <v>1090</v>
      </c>
      <c r="V979" s="4">
        <v>507.423</v>
      </c>
      <c r="W979">
        <v>918</v>
      </c>
      <c r="X979">
        <v>0.219</v>
      </c>
      <c r="Y979">
        <v>480.45299999999997</v>
      </c>
      <c r="Z979">
        <v>215.2</v>
      </c>
    </row>
    <row r="980" spans="1:26" x14ac:dyDescent="0.25">
      <c r="A980" s="4">
        <v>477</v>
      </c>
      <c r="B980">
        <v>163.57</v>
      </c>
      <c r="C980">
        <v>124.87</v>
      </c>
      <c r="D980">
        <v>202.27</v>
      </c>
      <c r="E980">
        <v>-0.69199999999999995</v>
      </c>
      <c r="G980">
        <v>-1.419</v>
      </c>
      <c r="H980">
        <v>-0.873</v>
      </c>
      <c r="U980">
        <f t="shared" si="14"/>
        <v>1089</v>
      </c>
      <c r="V980" s="4">
        <v>507.91300000000001</v>
      </c>
      <c r="W980">
        <v>919</v>
      </c>
      <c r="X980">
        <v>0.27</v>
      </c>
      <c r="Y980">
        <v>500.82299999999998</v>
      </c>
      <c r="Z980">
        <v>228.614</v>
      </c>
    </row>
    <row r="981" spans="1:26" x14ac:dyDescent="0.25">
      <c r="A981" s="4">
        <v>478</v>
      </c>
      <c r="B981">
        <v>79.37</v>
      </c>
      <c r="C981">
        <v>40.67</v>
      </c>
      <c r="D981">
        <v>118.07</v>
      </c>
      <c r="E981">
        <v>-1.6</v>
      </c>
      <c r="G981">
        <v>-2.327</v>
      </c>
      <c r="H981">
        <v>-0.45100000000000001</v>
      </c>
      <c r="U981">
        <f t="shared" si="14"/>
        <v>1088</v>
      </c>
      <c r="V981" s="4">
        <v>508.08199999999999</v>
      </c>
      <c r="W981">
        <v>920</v>
      </c>
      <c r="X981">
        <v>0.16900000000000001</v>
      </c>
      <c r="Y981">
        <v>460.202</v>
      </c>
      <c r="Z981">
        <v>201.86600000000001</v>
      </c>
    </row>
    <row r="982" spans="1:26" x14ac:dyDescent="0.25">
      <c r="A982" s="4">
        <v>479</v>
      </c>
      <c r="B982">
        <v>155.21</v>
      </c>
      <c r="C982">
        <v>116.51</v>
      </c>
      <c r="D982">
        <v>193.9</v>
      </c>
      <c r="E982">
        <v>-1.1779999999999999</v>
      </c>
      <c r="G982">
        <v>-1.9059999999999999</v>
      </c>
      <c r="H982">
        <v>0.76</v>
      </c>
      <c r="U982">
        <f t="shared" si="14"/>
        <v>1087</v>
      </c>
      <c r="V982" s="4">
        <v>508.28199999999998</v>
      </c>
      <c r="W982">
        <v>921</v>
      </c>
      <c r="X982">
        <v>0.2</v>
      </c>
      <c r="Y982">
        <v>472.85899999999998</v>
      </c>
      <c r="Z982">
        <v>210.2</v>
      </c>
    </row>
    <row r="983" spans="1:26" x14ac:dyDescent="0.25">
      <c r="A983" s="4">
        <v>480</v>
      </c>
      <c r="B983">
        <v>172.35</v>
      </c>
      <c r="C983">
        <v>133.65</v>
      </c>
      <c r="D983">
        <v>211.05</v>
      </c>
      <c r="E983">
        <v>3.3000000000000002E-2</v>
      </c>
      <c r="G983">
        <v>-0.69499999999999995</v>
      </c>
      <c r="H983">
        <v>0.626</v>
      </c>
      <c r="U983">
        <f t="shared" si="14"/>
        <v>1086</v>
      </c>
      <c r="V983" s="4">
        <v>508.43</v>
      </c>
      <c r="W983">
        <v>922</v>
      </c>
      <c r="X983">
        <v>0.14799999999999999</v>
      </c>
      <c r="Y983">
        <v>451.84500000000003</v>
      </c>
      <c r="Z983">
        <v>196.363</v>
      </c>
    </row>
    <row r="984" spans="1:26" x14ac:dyDescent="0.25">
      <c r="A984" s="4">
        <v>481</v>
      </c>
      <c r="B984">
        <v>175.77</v>
      </c>
      <c r="C984">
        <v>137.07</v>
      </c>
      <c r="D984">
        <v>214.47</v>
      </c>
      <c r="E984">
        <v>-0.10100000000000001</v>
      </c>
      <c r="G984">
        <v>-0.82899999999999996</v>
      </c>
      <c r="H984">
        <v>-1.17</v>
      </c>
      <c r="U984">
        <f t="shared" si="14"/>
        <v>1085</v>
      </c>
      <c r="V984" s="4">
        <v>508.66199999999998</v>
      </c>
      <c r="W984">
        <v>923</v>
      </c>
      <c r="X984">
        <v>0.23200000000000001</v>
      </c>
      <c r="Y984">
        <v>485.55500000000001</v>
      </c>
      <c r="Z984">
        <v>218.56</v>
      </c>
    </row>
    <row r="985" spans="1:26" x14ac:dyDescent="0.25">
      <c r="A985" s="4">
        <v>482</v>
      </c>
      <c r="B985">
        <v>202.06</v>
      </c>
      <c r="C985">
        <v>163.37</v>
      </c>
      <c r="D985">
        <v>240.76</v>
      </c>
      <c r="E985">
        <v>-1.8979999999999999</v>
      </c>
      <c r="G985">
        <v>-2.625</v>
      </c>
      <c r="H985">
        <v>-0.85799999999999998</v>
      </c>
      <c r="U985">
        <f t="shared" si="14"/>
        <v>1084</v>
      </c>
      <c r="V985" s="4">
        <v>508.86200000000002</v>
      </c>
      <c r="W985">
        <v>924</v>
      </c>
      <c r="X985">
        <v>0.2</v>
      </c>
      <c r="Y985">
        <v>472.65800000000002</v>
      </c>
      <c r="Z985">
        <v>210.06800000000001</v>
      </c>
    </row>
    <row r="986" spans="1:26" x14ac:dyDescent="0.25">
      <c r="A986" s="4">
        <v>483</v>
      </c>
      <c r="B986">
        <v>199.45</v>
      </c>
      <c r="C986">
        <v>160.75</v>
      </c>
      <c r="D986">
        <v>238.15</v>
      </c>
      <c r="E986">
        <v>-1.585</v>
      </c>
      <c r="G986">
        <v>-2.3130000000000002</v>
      </c>
      <c r="H986">
        <v>-0.60499999999999998</v>
      </c>
      <c r="U986">
        <f t="shared" si="14"/>
        <v>1083</v>
      </c>
      <c r="V986" s="4">
        <v>511.24900000000002</v>
      </c>
      <c r="W986">
        <v>925</v>
      </c>
      <c r="X986">
        <v>0.17799999999999999</v>
      </c>
      <c r="Y986">
        <v>463.69799999999998</v>
      </c>
      <c r="Z986">
        <v>204.16800000000001</v>
      </c>
    </row>
    <row r="987" spans="1:26" x14ac:dyDescent="0.25">
      <c r="A987" s="4">
        <v>484</v>
      </c>
      <c r="B987">
        <v>185.96</v>
      </c>
      <c r="C987">
        <v>147.26</v>
      </c>
      <c r="D987">
        <v>224.65</v>
      </c>
      <c r="E987">
        <v>-1.3320000000000001</v>
      </c>
      <c r="G987">
        <v>-2.0590000000000002</v>
      </c>
      <c r="H987">
        <v>0.90900000000000003</v>
      </c>
      <c r="U987">
        <f t="shared" si="14"/>
        <v>1082</v>
      </c>
      <c r="V987" s="4">
        <v>511.57299999999998</v>
      </c>
      <c r="W987">
        <v>926</v>
      </c>
      <c r="X987">
        <v>0.14599999999999999</v>
      </c>
      <c r="Y987">
        <v>450.88099999999997</v>
      </c>
      <c r="Z987">
        <v>195.72800000000001</v>
      </c>
    </row>
    <row r="988" spans="1:26" x14ac:dyDescent="0.25">
      <c r="A988" s="4">
        <v>485</v>
      </c>
      <c r="B988">
        <v>177.19</v>
      </c>
      <c r="C988">
        <v>138.49</v>
      </c>
      <c r="D988">
        <v>215.89</v>
      </c>
      <c r="E988">
        <v>0.182</v>
      </c>
      <c r="G988">
        <v>-0.54600000000000004</v>
      </c>
      <c r="H988">
        <v>-1.17</v>
      </c>
      <c r="U988">
        <f t="shared" si="14"/>
        <v>1081</v>
      </c>
      <c r="V988" s="4">
        <v>511.76100000000002</v>
      </c>
      <c r="W988">
        <v>927</v>
      </c>
      <c r="X988">
        <v>0.188</v>
      </c>
      <c r="Y988">
        <v>467.95699999999999</v>
      </c>
      <c r="Z988">
        <v>206.97200000000001</v>
      </c>
    </row>
    <row r="989" spans="1:26" x14ac:dyDescent="0.25">
      <c r="A989" s="4">
        <v>486</v>
      </c>
      <c r="B989">
        <v>154.99</v>
      </c>
      <c r="C989">
        <v>116.29</v>
      </c>
      <c r="D989">
        <v>193.69</v>
      </c>
      <c r="E989">
        <v>-1.8979999999999999</v>
      </c>
      <c r="G989">
        <v>-2.625</v>
      </c>
      <c r="H989">
        <v>-0.70399999999999996</v>
      </c>
      <c r="U989">
        <f t="shared" si="14"/>
        <v>1080</v>
      </c>
      <c r="V989" s="4">
        <v>511.93</v>
      </c>
      <c r="W989">
        <v>928</v>
      </c>
      <c r="X989">
        <v>0.16900000000000001</v>
      </c>
      <c r="Y989">
        <v>460.363</v>
      </c>
      <c r="Z989">
        <v>201.97200000000001</v>
      </c>
    </row>
    <row r="990" spans="1:26" x14ac:dyDescent="0.25">
      <c r="A990" s="4">
        <v>487</v>
      </c>
      <c r="B990">
        <v>172.94</v>
      </c>
      <c r="C990">
        <v>134.25</v>
      </c>
      <c r="D990">
        <v>211.64</v>
      </c>
      <c r="E990">
        <v>-1.431</v>
      </c>
      <c r="G990">
        <v>-2.1589999999999998</v>
      </c>
      <c r="H990">
        <v>-0.28699999999999998</v>
      </c>
      <c r="U990">
        <f t="shared" si="14"/>
        <v>1079</v>
      </c>
      <c r="V990" s="4">
        <v>512.17100000000005</v>
      </c>
      <c r="W990">
        <v>929</v>
      </c>
      <c r="X990">
        <v>0.24</v>
      </c>
      <c r="Y990">
        <v>488.93</v>
      </c>
      <c r="Z990">
        <v>220.78299999999999</v>
      </c>
    </row>
    <row r="991" spans="1:26" x14ac:dyDescent="0.25">
      <c r="A991" s="4">
        <v>488</v>
      </c>
      <c r="B991">
        <v>161.6</v>
      </c>
      <c r="C991">
        <v>122.9</v>
      </c>
      <c r="D991">
        <v>200.3</v>
      </c>
      <c r="E991">
        <v>-1.014</v>
      </c>
      <c r="G991">
        <v>-1.742</v>
      </c>
      <c r="H991">
        <v>0.13500000000000001</v>
      </c>
      <c r="U991">
        <f t="shared" si="14"/>
        <v>1078</v>
      </c>
      <c r="V991" s="4">
        <v>512.28099999999995</v>
      </c>
      <c r="W991">
        <v>930</v>
      </c>
      <c r="X991">
        <v>0.11</v>
      </c>
      <c r="Y991">
        <v>436.65699999999998</v>
      </c>
      <c r="Z991">
        <v>186.36199999999999</v>
      </c>
    </row>
    <row r="992" spans="1:26" x14ac:dyDescent="0.25">
      <c r="A992" s="4">
        <v>489</v>
      </c>
      <c r="B992">
        <v>110.66</v>
      </c>
      <c r="C992">
        <v>71.97</v>
      </c>
      <c r="D992">
        <v>149.36000000000001</v>
      </c>
      <c r="E992">
        <v>-0.59299999999999997</v>
      </c>
      <c r="G992">
        <v>-1.32</v>
      </c>
      <c r="H992">
        <v>-0.34699999999999998</v>
      </c>
      <c r="U992">
        <f t="shared" si="14"/>
        <v>1077</v>
      </c>
      <c r="V992" s="4">
        <v>512.39200000000005</v>
      </c>
      <c r="W992">
        <v>931</v>
      </c>
      <c r="X992">
        <v>0.111</v>
      </c>
      <c r="Y992">
        <v>437.09899999999999</v>
      </c>
      <c r="Z992">
        <v>186.65299999999999</v>
      </c>
    </row>
    <row r="993" spans="1:26" x14ac:dyDescent="0.25">
      <c r="A993" s="4">
        <v>490</v>
      </c>
      <c r="B993">
        <v>113.78</v>
      </c>
      <c r="C993">
        <v>75.09</v>
      </c>
      <c r="D993">
        <v>152.47999999999999</v>
      </c>
      <c r="E993">
        <v>-1.0740000000000001</v>
      </c>
      <c r="G993">
        <v>-1.8009999999999999</v>
      </c>
      <c r="H993">
        <v>0.105</v>
      </c>
      <c r="U993">
        <f t="shared" si="14"/>
        <v>1076</v>
      </c>
      <c r="V993" s="4">
        <v>512.62400000000002</v>
      </c>
      <c r="W993">
        <v>932</v>
      </c>
      <c r="X993">
        <v>0.23200000000000001</v>
      </c>
      <c r="Y993">
        <v>485.55500000000001</v>
      </c>
      <c r="Z993">
        <v>218.56</v>
      </c>
    </row>
    <row r="994" spans="1:26" x14ac:dyDescent="0.25">
      <c r="A994" s="4">
        <v>491</v>
      </c>
      <c r="B994">
        <v>120.58</v>
      </c>
      <c r="C994">
        <v>81.88</v>
      </c>
      <c r="D994">
        <v>159.28</v>
      </c>
      <c r="E994">
        <v>-0.622</v>
      </c>
      <c r="G994">
        <v>-1.35</v>
      </c>
      <c r="H994">
        <v>-0.158</v>
      </c>
      <c r="U994">
        <f t="shared" si="14"/>
        <v>1075</v>
      </c>
      <c r="V994" s="4">
        <v>512.822</v>
      </c>
      <c r="W994">
        <v>933</v>
      </c>
      <c r="X994">
        <v>0.19700000000000001</v>
      </c>
      <c r="Y994">
        <v>471.65300000000002</v>
      </c>
      <c r="Z994">
        <v>209.40600000000001</v>
      </c>
    </row>
    <row r="995" spans="1:26" x14ac:dyDescent="0.25">
      <c r="A995" s="4">
        <v>492</v>
      </c>
      <c r="B995">
        <v>82.92</v>
      </c>
      <c r="C995">
        <v>44.22</v>
      </c>
      <c r="D995">
        <v>121.61</v>
      </c>
      <c r="E995">
        <v>-0.88500000000000001</v>
      </c>
      <c r="G995">
        <v>-1.613</v>
      </c>
      <c r="H995">
        <v>0.51700000000000002</v>
      </c>
      <c r="U995">
        <f t="shared" si="14"/>
        <v>1074</v>
      </c>
      <c r="V995" s="4">
        <v>512.97799999999995</v>
      </c>
      <c r="W995">
        <v>934</v>
      </c>
      <c r="X995">
        <v>0.157</v>
      </c>
      <c r="Y995">
        <v>455.3</v>
      </c>
      <c r="Z995">
        <v>198.63800000000001</v>
      </c>
    </row>
    <row r="996" spans="1:26" x14ac:dyDescent="0.25">
      <c r="A996" s="4">
        <v>493</v>
      </c>
      <c r="B996">
        <v>93.82</v>
      </c>
      <c r="C996">
        <v>55.13</v>
      </c>
      <c r="D996">
        <v>132.52000000000001</v>
      </c>
      <c r="E996">
        <v>-0.21099999999999999</v>
      </c>
      <c r="G996">
        <v>-0.93799999999999994</v>
      </c>
      <c r="H996">
        <v>1.6830000000000001</v>
      </c>
      <c r="U996">
        <f t="shared" si="14"/>
        <v>1073</v>
      </c>
      <c r="V996" s="4">
        <v>513.15700000000004</v>
      </c>
      <c r="W996">
        <v>935</v>
      </c>
      <c r="X996">
        <v>0.17899999999999999</v>
      </c>
      <c r="Y996">
        <v>464.18</v>
      </c>
      <c r="Z996">
        <v>204.48500000000001</v>
      </c>
    </row>
    <row r="997" spans="1:26" x14ac:dyDescent="0.25">
      <c r="A997" s="4">
        <v>494</v>
      </c>
      <c r="B997">
        <v>146.21</v>
      </c>
      <c r="C997">
        <v>107.51</v>
      </c>
      <c r="D997">
        <v>184.91</v>
      </c>
      <c r="E997">
        <v>0.95599999999999996</v>
      </c>
      <c r="G997">
        <v>0.22800000000000001</v>
      </c>
      <c r="H997">
        <v>0.19400000000000001</v>
      </c>
      <c r="U997">
        <f t="shared" si="14"/>
        <v>1072</v>
      </c>
      <c r="V997" s="4">
        <v>513.35799999999995</v>
      </c>
      <c r="W997">
        <v>936</v>
      </c>
      <c r="X997">
        <v>0.20100000000000001</v>
      </c>
      <c r="Y997">
        <v>473.01900000000001</v>
      </c>
      <c r="Z997">
        <v>210.30600000000001</v>
      </c>
    </row>
    <row r="998" spans="1:26" x14ac:dyDescent="0.25">
      <c r="A998" s="4">
        <v>495</v>
      </c>
      <c r="B998">
        <v>140.51</v>
      </c>
      <c r="C998">
        <v>101.81</v>
      </c>
      <c r="D998">
        <v>179.2</v>
      </c>
      <c r="E998">
        <v>-0.53300000000000003</v>
      </c>
      <c r="G998">
        <v>-1.26</v>
      </c>
      <c r="H998">
        <v>0.308</v>
      </c>
      <c r="U998">
        <f t="shared" si="14"/>
        <v>1071</v>
      </c>
      <c r="V998" s="4">
        <v>513.54300000000001</v>
      </c>
      <c r="W998">
        <v>937</v>
      </c>
      <c r="X998">
        <v>0.185</v>
      </c>
      <c r="Y998">
        <v>466.47</v>
      </c>
      <c r="Z998">
        <v>205.99299999999999</v>
      </c>
    </row>
    <row r="999" spans="1:26" x14ac:dyDescent="0.25">
      <c r="A999" s="4">
        <v>496</v>
      </c>
      <c r="B999">
        <v>201.28</v>
      </c>
      <c r="C999">
        <v>162.58000000000001</v>
      </c>
      <c r="D999">
        <v>239.98</v>
      </c>
      <c r="E999">
        <v>-0.41899999999999998</v>
      </c>
      <c r="G999">
        <v>-1.1459999999999999</v>
      </c>
      <c r="H999">
        <v>0.90900000000000003</v>
      </c>
      <c r="U999">
        <f t="shared" si="14"/>
        <v>1070</v>
      </c>
      <c r="V999" s="4">
        <v>514.72699999999998</v>
      </c>
      <c r="W999">
        <v>938</v>
      </c>
      <c r="X999">
        <v>0.193</v>
      </c>
      <c r="Y999">
        <v>469.88499999999999</v>
      </c>
      <c r="Z999">
        <v>208.24199999999999</v>
      </c>
    </row>
    <row r="1000" spans="1:26" x14ac:dyDescent="0.25">
      <c r="A1000" s="4">
        <v>497</v>
      </c>
      <c r="B1000">
        <v>130.5</v>
      </c>
      <c r="C1000">
        <v>91.81</v>
      </c>
      <c r="D1000">
        <v>169.2</v>
      </c>
      <c r="E1000">
        <v>0.182</v>
      </c>
      <c r="G1000">
        <v>-0.54600000000000004</v>
      </c>
      <c r="H1000">
        <v>0.63600000000000001</v>
      </c>
      <c r="U1000">
        <f t="shared" si="14"/>
        <v>1069</v>
      </c>
      <c r="V1000" s="4">
        <v>514.93299999999999</v>
      </c>
      <c r="W1000">
        <v>939</v>
      </c>
      <c r="X1000">
        <v>0.20599999999999999</v>
      </c>
      <c r="Y1000">
        <v>475.149</v>
      </c>
      <c r="Z1000">
        <v>211.708</v>
      </c>
    </row>
    <row r="1001" spans="1:26" x14ac:dyDescent="0.25">
      <c r="A1001" s="4">
        <v>498</v>
      </c>
      <c r="B1001">
        <v>121.46</v>
      </c>
      <c r="C1001">
        <v>82.76</v>
      </c>
      <c r="D1001">
        <v>160.16</v>
      </c>
      <c r="E1001">
        <v>-9.0999999999999998E-2</v>
      </c>
      <c r="G1001">
        <v>-0.81899999999999995</v>
      </c>
      <c r="H1001">
        <v>0.88400000000000001</v>
      </c>
      <c r="U1001">
        <f t="shared" si="14"/>
        <v>1068</v>
      </c>
      <c r="V1001" s="4">
        <v>515.05700000000002</v>
      </c>
      <c r="W1001">
        <v>940</v>
      </c>
      <c r="X1001">
        <v>0.125</v>
      </c>
      <c r="Y1001">
        <v>442.363</v>
      </c>
      <c r="Z1001">
        <v>190.119</v>
      </c>
    </row>
    <row r="1002" spans="1:26" x14ac:dyDescent="0.25">
      <c r="A1002" s="4">
        <v>499</v>
      </c>
      <c r="B1002">
        <v>157.1</v>
      </c>
      <c r="C1002">
        <v>118.4</v>
      </c>
      <c r="D1002">
        <v>195.79</v>
      </c>
      <c r="E1002">
        <v>0.157</v>
      </c>
      <c r="G1002">
        <v>-0.57099999999999995</v>
      </c>
      <c r="H1002">
        <v>0.57599999999999996</v>
      </c>
      <c r="U1002">
        <f t="shared" si="14"/>
        <v>1067</v>
      </c>
      <c r="V1002" s="4">
        <v>515.21500000000003</v>
      </c>
      <c r="W1002">
        <v>941</v>
      </c>
      <c r="X1002">
        <v>0.157</v>
      </c>
      <c r="Y1002">
        <v>455.54199999999997</v>
      </c>
      <c r="Z1002">
        <v>198.797</v>
      </c>
    </row>
    <row r="1003" spans="1:26" x14ac:dyDescent="0.25">
      <c r="A1003" s="4">
        <v>500</v>
      </c>
      <c r="B1003">
        <v>166.45</v>
      </c>
      <c r="C1003">
        <v>127.75</v>
      </c>
      <c r="D1003">
        <v>205.14</v>
      </c>
      <c r="E1003">
        <v>-0.151</v>
      </c>
      <c r="G1003">
        <v>-0.878</v>
      </c>
      <c r="H1003">
        <v>0.32300000000000001</v>
      </c>
      <c r="U1003">
        <f t="shared" si="14"/>
        <v>1066</v>
      </c>
      <c r="V1003" s="4">
        <v>515.42700000000002</v>
      </c>
      <c r="W1003">
        <v>942</v>
      </c>
      <c r="X1003">
        <v>0.21199999999999999</v>
      </c>
      <c r="Y1003">
        <v>477.47899999999998</v>
      </c>
      <c r="Z1003">
        <v>213.24199999999999</v>
      </c>
    </row>
    <row r="1004" spans="1:26" x14ac:dyDescent="0.25">
      <c r="A1004" s="4">
        <v>501</v>
      </c>
      <c r="B1004">
        <v>154.44999999999999</v>
      </c>
      <c r="C1004">
        <v>115.76</v>
      </c>
      <c r="D1004">
        <v>193.15</v>
      </c>
      <c r="E1004">
        <v>-0.40400000000000003</v>
      </c>
      <c r="G1004">
        <v>-1.131</v>
      </c>
      <c r="H1004">
        <v>-0.317</v>
      </c>
      <c r="U1004">
        <f t="shared" si="14"/>
        <v>1065</v>
      </c>
      <c r="V1004" s="4">
        <v>515.67700000000002</v>
      </c>
      <c r="W1004">
        <v>943</v>
      </c>
      <c r="X1004">
        <v>0.251</v>
      </c>
      <c r="Y1004">
        <v>493.10899999999998</v>
      </c>
      <c r="Z1004">
        <v>223.53399999999999</v>
      </c>
    </row>
    <row r="1005" spans="1:26" x14ac:dyDescent="0.25">
      <c r="A1005" s="4">
        <v>502</v>
      </c>
      <c r="B1005">
        <v>131.4</v>
      </c>
      <c r="C1005">
        <v>92.7</v>
      </c>
      <c r="D1005">
        <v>170.09</v>
      </c>
      <c r="E1005">
        <v>-1.044</v>
      </c>
      <c r="G1005">
        <v>-1.772</v>
      </c>
      <c r="H1005">
        <v>1.8320000000000001</v>
      </c>
      <c r="U1005">
        <f t="shared" si="14"/>
        <v>1064</v>
      </c>
      <c r="V1005" s="4">
        <v>515.91499999999996</v>
      </c>
      <c r="W1005">
        <v>944</v>
      </c>
      <c r="X1005">
        <v>0.23799999999999999</v>
      </c>
      <c r="Y1005">
        <v>487.96600000000001</v>
      </c>
      <c r="Z1005">
        <v>220.148</v>
      </c>
    </row>
    <row r="1006" spans="1:26" x14ac:dyDescent="0.25">
      <c r="A1006" s="4">
        <v>503</v>
      </c>
      <c r="B1006">
        <v>147.65</v>
      </c>
      <c r="C1006">
        <v>108.95</v>
      </c>
      <c r="D1006">
        <v>186.35</v>
      </c>
      <c r="E1006">
        <v>1.105</v>
      </c>
      <c r="G1006">
        <v>0.377</v>
      </c>
      <c r="H1006">
        <v>-0.13300000000000001</v>
      </c>
      <c r="U1006">
        <f t="shared" si="14"/>
        <v>1063</v>
      </c>
      <c r="V1006" s="4">
        <v>516.10900000000004</v>
      </c>
      <c r="W1006">
        <v>945</v>
      </c>
      <c r="X1006">
        <v>0.19400000000000001</v>
      </c>
      <c r="Y1006">
        <v>470.327</v>
      </c>
      <c r="Z1006">
        <v>208.53299999999999</v>
      </c>
    </row>
    <row r="1007" spans="1:26" x14ac:dyDescent="0.25">
      <c r="A1007" s="4">
        <v>504</v>
      </c>
      <c r="B1007">
        <v>147.96</v>
      </c>
      <c r="C1007">
        <v>109.27</v>
      </c>
      <c r="D1007">
        <v>186.66</v>
      </c>
      <c r="E1007">
        <v>-0.86099999999999999</v>
      </c>
      <c r="G1007">
        <v>-1.5880000000000001</v>
      </c>
      <c r="H1007">
        <v>0.96299999999999997</v>
      </c>
      <c r="U1007">
        <f t="shared" si="14"/>
        <v>1062</v>
      </c>
      <c r="V1007" s="4">
        <v>516.33000000000004</v>
      </c>
      <c r="W1007">
        <v>946</v>
      </c>
      <c r="X1007">
        <v>0.22</v>
      </c>
      <c r="Y1007">
        <v>480.85399999999998</v>
      </c>
      <c r="Z1007">
        <v>215.465</v>
      </c>
    </row>
    <row r="1008" spans="1:26" x14ac:dyDescent="0.25">
      <c r="A1008" s="4">
        <v>505</v>
      </c>
      <c r="B1008">
        <v>104.31</v>
      </c>
      <c r="C1008">
        <v>65.61</v>
      </c>
      <c r="D1008">
        <v>143.01</v>
      </c>
      <c r="E1008">
        <v>0.23599999999999999</v>
      </c>
      <c r="G1008">
        <v>-0.49099999999999999</v>
      </c>
      <c r="H1008">
        <v>0.81499999999999995</v>
      </c>
      <c r="U1008">
        <f t="shared" si="14"/>
        <v>1061</v>
      </c>
      <c r="V1008" s="4">
        <v>516.57600000000002</v>
      </c>
      <c r="W1008">
        <v>947</v>
      </c>
      <c r="X1008">
        <v>0.247</v>
      </c>
      <c r="Y1008">
        <v>491.42099999999999</v>
      </c>
      <c r="Z1008">
        <v>222.423</v>
      </c>
    </row>
    <row r="1009" spans="1:26" x14ac:dyDescent="0.25">
      <c r="A1009" s="4">
        <v>506</v>
      </c>
      <c r="B1009">
        <v>136.84</v>
      </c>
      <c r="C1009">
        <v>98.14</v>
      </c>
      <c r="D1009">
        <v>175.54</v>
      </c>
      <c r="E1009">
        <v>8.6999999999999994E-2</v>
      </c>
      <c r="G1009">
        <v>-0.64</v>
      </c>
      <c r="H1009">
        <v>-8.8999999999999996E-2</v>
      </c>
      <c r="U1009">
        <f t="shared" si="14"/>
        <v>1060</v>
      </c>
      <c r="V1009" s="4">
        <v>516.75199999999995</v>
      </c>
      <c r="W1009">
        <v>948</v>
      </c>
      <c r="X1009">
        <v>0.17499999999999999</v>
      </c>
      <c r="Y1009">
        <v>462.73399999999998</v>
      </c>
      <c r="Z1009">
        <v>203.53299999999999</v>
      </c>
    </row>
    <row r="1010" spans="1:26" x14ac:dyDescent="0.25">
      <c r="A1010" s="4">
        <v>507</v>
      </c>
      <c r="B1010">
        <v>131.18</v>
      </c>
      <c r="C1010">
        <v>92.49</v>
      </c>
      <c r="D1010">
        <v>169.88</v>
      </c>
      <c r="E1010">
        <v>-0.81599999999999995</v>
      </c>
      <c r="G1010">
        <v>-1.5429999999999999</v>
      </c>
      <c r="H1010">
        <v>0.35799999999999998</v>
      </c>
      <c r="U1010">
        <f t="shared" si="14"/>
        <v>1059</v>
      </c>
      <c r="V1010" s="4">
        <v>517.06100000000004</v>
      </c>
      <c r="W1010">
        <v>949</v>
      </c>
      <c r="X1010">
        <v>0.31</v>
      </c>
      <c r="Y1010">
        <v>516.73400000000004</v>
      </c>
      <c r="Z1010">
        <v>239.09100000000001</v>
      </c>
    </row>
    <row r="1011" spans="1:26" x14ac:dyDescent="0.25">
      <c r="A1011" s="4">
        <v>508</v>
      </c>
      <c r="B1011">
        <v>137.04</v>
      </c>
      <c r="C1011">
        <v>98.34</v>
      </c>
      <c r="D1011">
        <v>175.74</v>
      </c>
      <c r="E1011">
        <v>-0.36899999999999999</v>
      </c>
      <c r="G1011">
        <v>-1.097</v>
      </c>
      <c r="H1011">
        <v>0.626</v>
      </c>
      <c r="U1011">
        <f t="shared" si="14"/>
        <v>1058</v>
      </c>
      <c r="V1011" s="4">
        <v>517.471</v>
      </c>
      <c r="W1011">
        <v>950</v>
      </c>
      <c r="X1011">
        <v>0.20200000000000001</v>
      </c>
      <c r="Y1011">
        <v>473.50200000000001</v>
      </c>
      <c r="Z1011">
        <v>210.62299999999999</v>
      </c>
    </row>
    <row r="1012" spans="1:26" x14ac:dyDescent="0.25">
      <c r="A1012" s="4">
        <v>509</v>
      </c>
      <c r="B1012">
        <v>102.18</v>
      </c>
      <c r="C1012">
        <v>63.48</v>
      </c>
      <c r="D1012">
        <v>140.88</v>
      </c>
      <c r="E1012">
        <v>-0.10100000000000001</v>
      </c>
      <c r="G1012">
        <v>-0.82899999999999996</v>
      </c>
      <c r="H1012">
        <v>0.7</v>
      </c>
      <c r="U1012">
        <f t="shared" si="14"/>
        <v>1057</v>
      </c>
      <c r="V1012" s="4">
        <v>517.827</v>
      </c>
      <c r="W1012">
        <v>951</v>
      </c>
      <c r="X1012">
        <v>0.154</v>
      </c>
      <c r="Y1012">
        <v>454.21600000000001</v>
      </c>
      <c r="Z1012">
        <v>197.92400000000001</v>
      </c>
    </row>
    <row r="1013" spans="1:26" x14ac:dyDescent="0.25">
      <c r="A1013" s="4">
        <v>510</v>
      </c>
      <c r="B1013">
        <v>92.51</v>
      </c>
      <c r="C1013">
        <v>53.81</v>
      </c>
      <c r="D1013">
        <v>131.19999999999999</v>
      </c>
      <c r="E1013">
        <v>-2.7E-2</v>
      </c>
      <c r="G1013">
        <v>-0.754</v>
      </c>
      <c r="H1013">
        <v>7.4999999999999997E-2</v>
      </c>
      <c r="U1013">
        <f t="shared" si="14"/>
        <v>1056</v>
      </c>
      <c r="V1013" s="4">
        <v>517.98199999999997</v>
      </c>
      <c r="W1013">
        <v>952</v>
      </c>
      <c r="X1013">
        <v>0.155</v>
      </c>
      <c r="Y1013">
        <v>454.61700000000002</v>
      </c>
      <c r="Z1013">
        <v>198.18799999999999</v>
      </c>
    </row>
    <row r="1014" spans="1:26" x14ac:dyDescent="0.25">
      <c r="A1014" s="4">
        <v>511</v>
      </c>
      <c r="B1014">
        <v>89.31</v>
      </c>
      <c r="C1014">
        <v>50.61</v>
      </c>
      <c r="D1014">
        <v>128.01</v>
      </c>
      <c r="E1014">
        <v>-0.65200000000000002</v>
      </c>
      <c r="G1014">
        <v>-1.38</v>
      </c>
      <c r="H1014">
        <v>0.20399999999999999</v>
      </c>
      <c r="U1014">
        <f t="shared" si="14"/>
        <v>1055</v>
      </c>
      <c r="V1014" s="4">
        <v>518.15800000000002</v>
      </c>
      <c r="W1014">
        <v>953</v>
      </c>
      <c r="X1014">
        <v>0.17499999999999999</v>
      </c>
      <c r="Y1014">
        <v>462.81400000000002</v>
      </c>
      <c r="Z1014">
        <v>203.58600000000001</v>
      </c>
    </row>
    <row r="1015" spans="1:26" x14ac:dyDescent="0.25">
      <c r="A1015" s="4">
        <v>512</v>
      </c>
      <c r="B1015">
        <v>171.64</v>
      </c>
      <c r="C1015">
        <v>132.94</v>
      </c>
      <c r="D1015">
        <v>210.34</v>
      </c>
      <c r="E1015">
        <v>-0.52300000000000002</v>
      </c>
      <c r="G1015">
        <v>-1.2509999999999999</v>
      </c>
      <c r="H1015">
        <v>-5.3999999999999999E-2</v>
      </c>
      <c r="U1015">
        <f t="shared" si="14"/>
        <v>1054</v>
      </c>
      <c r="V1015" s="4">
        <v>518.32100000000003</v>
      </c>
      <c r="W1015">
        <v>954</v>
      </c>
      <c r="X1015">
        <v>0.16300000000000001</v>
      </c>
      <c r="Y1015">
        <v>457.952</v>
      </c>
      <c r="Z1015">
        <v>200.38399999999999</v>
      </c>
    </row>
    <row r="1016" spans="1:26" x14ac:dyDescent="0.25">
      <c r="A1016" s="4">
        <v>513</v>
      </c>
      <c r="B1016">
        <v>106.51</v>
      </c>
      <c r="C1016">
        <v>67.819999999999993</v>
      </c>
      <c r="D1016">
        <v>145.21</v>
      </c>
      <c r="E1016">
        <v>-0.78100000000000003</v>
      </c>
      <c r="G1016">
        <v>-1.5089999999999999</v>
      </c>
      <c r="H1016">
        <v>-0.49099999999999999</v>
      </c>
      <c r="U1016">
        <f t="shared" si="14"/>
        <v>1053</v>
      </c>
      <c r="V1016" s="4">
        <v>518.48800000000006</v>
      </c>
      <c r="W1016">
        <v>955</v>
      </c>
      <c r="X1016">
        <v>0.16700000000000001</v>
      </c>
      <c r="Y1016">
        <v>459.399</v>
      </c>
      <c r="Z1016">
        <v>201.33699999999999</v>
      </c>
    </row>
    <row r="1017" spans="1:26" x14ac:dyDescent="0.25">
      <c r="A1017" s="4">
        <v>514</v>
      </c>
      <c r="B1017">
        <v>141.68</v>
      </c>
      <c r="C1017">
        <v>102.99</v>
      </c>
      <c r="D1017">
        <v>180.38</v>
      </c>
      <c r="E1017">
        <v>-1.218</v>
      </c>
      <c r="G1017">
        <v>-1.9450000000000001</v>
      </c>
      <c r="H1017">
        <v>-1.4E-2</v>
      </c>
      <c r="U1017">
        <f t="shared" si="14"/>
        <v>1052</v>
      </c>
      <c r="V1017" s="4">
        <v>518.60299999999995</v>
      </c>
      <c r="W1017">
        <v>956</v>
      </c>
      <c r="X1017">
        <v>0.11600000000000001</v>
      </c>
      <c r="Y1017">
        <v>438.78699999999998</v>
      </c>
      <c r="Z1017">
        <v>187.76400000000001</v>
      </c>
    </row>
    <row r="1018" spans="1:26" x14ac:dyDescent="0.25">
      <c r="A1018" s="4">
        <v>515</v>
      </c>
      <c r="B1018">
        <v>141.86000000000001</v>
      </c>
      <c r="C1018">
        <v>103.17</v>
      </c>
      <c r="D1018">
        <v>180.56</v>
      </c>
      <c r="E1018">
        <v>-0.74199999999999999</v>
      </c>
      <c r="G1018">
        <v>-1.4690000000000001</v>
      </c>
      <c r="H1018">
        <v>-0.38600000000000001</v>
      </c>
      <c r="U1018">
        <f t="shared" si="14"/>
        <v>1051</v>
      </c>
      <c r="V1018" s="4">
        <v>518.70799999999997</v>
      </c>
      <c r="W1018">
        <v>957</v>
      </c>
      <c r="X1018">
        <v>0.105</v>
      </c>
      <c r="Y1018">
        <v>434.488</v>
      </c>
      <c r="Z1018">
        <v>184.93299999999999</v>
      </c>
    </row>
    <row r="1019" spans="1:26" x14ac:dyDescent="0.25">
      <c r="A1019" s="4">
        <v>516</v>
      </c>
      <c r="B1019">
        <v>144.13999999999999</v>
      </c>
      <c r="C1019">
        <v>105.45</v>
      </c>
      <c r="D1019">
        <v>182.84</v>
      </c>
      <c r="E1019">
        <v>-1.1140000000000001</v>
      </c>
      <c r="G1019">
        <v>-1.841</v>
      </c>
      <c r="H1019">
        <v>9.5000000000000001E-2</v>
      </c>
      <c r="U1019">
        <f t="shared" si="14"/>
        <v>1050</v>
      </c>
      <c r="V1019" s="4">
        <v>518.87599999999998</v>
      </c>
      <c r="W1019">
        <v>958</v>
      </c>
      <c r="X1019">
        <v>0.16800000000000001</v>
      </c>
      <c r="Y1019">
        <v>459.76</v>
      </c>
      <c r="Z1019">
        <v>201.57499999999999</v>
      </c>
    </row>
    <row r="1020" spans="1:26" x14ac:dyDescent="0.25">
      <c r="A1020" s="4">
        <v>517</v>
      </c>
      <c r="B1020">
        <v>123.87</v>
      </c>
      <c r="C1020">
        <v>85.17</v>
      </c>
      <c r="D1020">
        <v>162.57</v>
      </c>
      <c r="E1020">
        <v>-0.63200000000000001</v>
      </c>
      <c r="G1020">
        <v>-1.36</v>
      </c>
      <c r="H1020">
        <v>0.224</v>
      </c>
      <c r="U1020">
        <f t="shared" si="14"/>
        <v>1049</v>
      </c>
      <c r="V1020" s="4">
        <v>519.14599999999996</v>
      </c>
      <c r="W1020">
        <v>959</v>
      </c>
      <c r="X1020">
        <v>0.20899999999999999</v>
      </c>
      <c r="Y1020">
        <v>476.47500000000002</v>
      </c>
      <c r="Z1020">
        <v>212.58099999999999</v>
      </c>
    </row>
    <row r="1021" spans="1:26" x14ac:dyDescent="0.25">
      <c r="A1021" s="4">
        <v>518</v>
      </c>
      <c r="B1021">
        <v>119.51</v>
      </c>
      <c r="C1021">
        <v>80.81</v>
      </c>
      <c r="D1021">
        <v>158.21</v>
      </c>
      <c r="E1021">
        <v>-0.503</v>
      </c>
      <c r="G1021">
        <v>-1.2310000000000001</v>
      </c>
      <c r="H1021">
        <v>-0.13800000000000001</v>
      </c>
      <c r="U1021">
        <f t="shared" si="14"/>
        <v>1048</v>
      </c>
      <c r="V1021" s="4">
        <v>519.61699999999996</v>
      </c>
      <c r="W1021">
        <v>960</v>
      </c>
      <c r="X1021">
        <v>0.26200000000000001</v>
      </c>
      <c r="Y1021">
        <v>497.44799999999998</v>
      </c>
      <c r="Z1021">
        <v>226.392</v>
      </c>
    </row>
    <row r="1022" spans="1:26" x14ac:dyDescent="0.25">
      <c r="A1022" s="4">
        <v>519</v>
      </c>
      <c r="B1022">
        <v>124.01</v>
      </c>
      <c r="C1022">
        <v>85.31</v>
      </c>
      <c r="D1022">
        <v>162.71</v>
      </c>
      <c r="E1022">
        <v>-0.86599999999999999</v>
      </c>
      <c r="G1022">
        <v>-1.593</v>
      </c>
      <c r="H1022">
        <v>7.0000000000000007E-2</v>
      </c>
      <c r="U1022">
        <f t="shared" si="14"/>
        <v>1047</v>
      </c>
      <c r="V1022" s="4">
        <v>519.90300000000002</v>
      </c>
      <c r="W1022">
        <v>961</v>
      </c>
      <c r="X1022">
        <v>0.28499999999999998</v>
      </c>
      <c r="Y1022">
        <v>506.89</v>
      </c>
      <c r="Z1022">
        <v>232.60900000000001</v>
      </c>
    </row>
    <row r="1023" spans="1:26" x14ac:dyDescent="0.25">
      <c r="A1023" s="4">
        <v>520</v>
      </c>
      <c r="B1023">
        <v>126.12</v>
      </c>
      <c r="C1023">
        <v>87.43</v>
      </c>
      <c r="D1023">
        <v>164.82</v>
      </c>
      <c r="E1023">
        <v>-0.65700000000000003</v>
      </c>
      <c r="G1023">
        <v>-1.385</v>
      </c>
      <c r="H1023">
        <v>0.39800000000000002</v>
      </c>
      <c r="U1023">
        <f t="shared" si="14"/>
        <v>1046</v>
      </c>
      <c r="V1023" s="4">
        <v>520.21199999999999</v>
      </c>
      <c r="W1023">
        <v>962</v>
      </c>
      <c r="X1023">
        <v>0.309</v>
      </c>
      <c r="Y1023">
        <v>516.654</v>
      </c>
      <c r="Z1023">
        <v>239.03800000000001</v>
      </c>
    </row>
    <row r="1024" spans="1:26" x14ac:dyDescent="0.25">
      <c r="A1024" s="4">
        <v>521</v>
      </c>
      <c r="B1024">
        <v>109.55</v>
      </c>
      <c r="C1024">
        <v>70.849999999999994</v>
      </c>
      <c r="D1024">
        <v>148.24</v>
      </c>
      <c r="E1024">
        <v>-0.33</v>
      </c>
      <c r="G1024">
        <v>-1.0569999999999999</v>
      </c>
      <c r="H1024">
        <v>0.36299999999999999</v>
      </c>
      <c r="U1024">
        <f t="shared" ref="U1024:U1087" si="15">$U$61-W1024</f>
        <v>1045</v>
      </c>
      <c r="V1024" s="4">
        <v>520.73900000000003</v>
      </c>
      <c r="W1024">
        <v>963</v>
      </c>
      <c r="X1024">
        <v>0.23899999999999999</v>
      </c>
      <c r="Y1024">
        <v>488.24700000000001</v>
      </c>
      <c r="Z1024">
        <v>220.333</v>
      </c>
    </row>
    <row r="1025" spans="1:26" x14ac:dyDescent="0.25">
      <c r="A1025" s="4">
        <v>522</v>
      </c>
      <c r="B1025">
        <v>123.13</v>
      </c>
      <c r="C1025">
        <v>84.43</v>
      </c>
      <c r="D1025">
        <v>161.83000000000001</v>
      </c>
      <c r="E1025">
        <v>-0.36399999999999999</v>
      </c>
      <c r="G1025">
        <v>-1.0920000000000001</v>
      </c>
      <c r="H1025">
        <v>1.2809999999999999</v>
      </c>
      <c r="U1025">
        <f t="shared" si="15"/>
        <v>1044</v>
      </c>
      <c r="V1025" s="4">
        <v>520.94600000000003</v>
      </c>
      <c r="W1025">
        <v>964</v>
      </c>
      <c r="X1025">
        <v>0.20699999999999999</v>
      </c>
      <c r="Y1025">
        <v>475.51100000000002</v>
      </c>
      <c r="Z1025">
        <v>211.946</v>
      </c>
    </row>
    <row r="1026" spans="1:26" x14ac:dyDescent="0.25">
      <c r="A1026" s="4">
        <v>523</v>
      </c>
      <c r="B1026">
        <v>170.31</v>
      </c>
      <c r="C1026">
        <v>131.61000000000001</v>
      </c>
      <c r="D1026">
        <v>209</v>
      </c>
      <c r="E1026">
        <v>0.55400000000000005</v>
      </c>
      <c r="G1026">
        <v>-0.17399999999999999</v>
      </c>
      <c r="H1026">
        <v>1.1870000000000001</v>
      </c>
      <c r="U1026">
        <f t="shared" si="15"/>
        <v>1043</v>
      </c>
      <c r="V1026" s="4">
        <v>521.60500000000002</v>
      </c>
      <c r="W1026">
        <v>965</v>
      </c>
      <c r="X1026">
        <v>0.19800000000000001</v>
      </c>
      <c r="Y1026">
        <v>471.81400000000002</v>
      </c>
      <c r="Z1026">
        <v>209.512</v>
      </c>
    </row>
    <row r="1027" spans="1:26" x14ac:dyDescent="0.25">
      <c r="A1027" s="4">
        <v>524</v>
      </c>
      <c r="B1027">
        <v>118.88</v>
      </c>
      <c r="C1027">
        <v>80.180000000000007</v>
      </c>
      <c r="D1027">
        <v>157.58000000000001</v>
      </c>
      <c r="E1027">
        <v>0.45900000000000002</v>
      </c>
      <c r="G1027">
        <v>-0.26800000000000002</v>
      </c>
      <c r="H1027">
        <v>0.52700000000000002</v>
      </c>
      <c r="U1027">
        <f t="shared" si="15"/>
        <v>1042</v>
      </c>
      <c r="V1027" s="4">
        <v>521.803</v>
      </c>
      <c r="W1027">
        <v>966</v>
      </c>
      <c r="X1027">
        <v>0.19800000000000001</v>
      </c>
      <c r="Y1027">
        <v>471.85399999999998</v>
      </c>
      <c r="Z1027">
        <v>209.53800000000001</v>
      </c>
    </row>
    <row r="1028" spans="1:26" x14ac:dyDescent="0.25">
      <c r="A1028" s="4">
        <v>525</v>
      </c>
      <c r="B1028">
        <v>164.91</v>
      </c>
      <c r="C1028">
        <v>126.21</v>
      </c>
      <c r="D1028">
        <v>203.61</v>
      </c>
      <c r="E1028">
        <v>-0.20100000000000001</v>
      </c>
      <c r="G1028">
        <v>-0.92800000000000005</v>
      </c>
      <c r="H1028">
        <v>-0.17799999999999999</v>
      </c>
      <c r="U1028">
        <f t="shared" si="15"/>
        <v>1041</v>
      </c>
      <c r="V1028" s="4">
        <v>521.92899999999997</v>
      </c>
      <c r="W1028">
        <v>967</v>
      </c>
      <c r="X1028">
        <v>0.127</v>
      </c>
      <c r="Y1028">
        <v>443.166</v>
      </c>
      <c r="Z1028">
        <v>190.648</v>
      </c>
    </row>
    <row r="1029" spans="1:26" x14ac:dyDescent="0.25">
      <c r="A1029" s="4">
        <v>526</v>
      </c>
      <c r="B1029">
        <v>161.96</v>
      </c>
      <c r="C1029">
        <v>123.26</v>
      </c>
      <c r="D1029">
        <v>200.66</v>
      </c>
      <c r="E1029">
        <v>-0.90500000000000003</v>
      </c>
      <c r="G1029">
        <v>-1.633</v>
      </c>
      <c r="H1029">
        <v>0.8</v>
      </c>
      <c r="U1029">
        <f t="shared" si="15"/>
        <v>1040</v>
      </c>
      <c r="V1029" s="4">
        <v>522.09400000000005</v>
      </c>
      <c r="W1029">
        <v>968</v>
      </c>
      <c r="X1029">
        <v>0.16500000000000001</v>
      </c>
      <c r="Y1029">
        <v>458.59500000000003</v>
      </c>
      <c r="Z1029">
        <v>200.80799999999999</v>
      </c>
    </row>
    <row r="1030" spans="1:26" x14ac:dyDescent="0.25">
      <c r="A1030" s="4">
        <v>527</v>
      </c>
      <c r="B1030">
        <v>146.21</v>
      </c>
      <c r="C1030">
        <v>107.52</v>
      </c>
      <c r="D1030">
        <v>184.91</v>
      </c>
      <c r="E1030">
        <v>7.1999999999999995E-2</v>
      </c>
      <c r="G1030">
        <v>-0.65500000000000003</v>
      </c>
      <c r="H1030">
        <v>-1.5329999999999999</v>
      </c>
      <c r="U1030">
        <f t="shared" si="15"/>
        <v>1039</v>
      </c>
      <c r="V1030" s="4">
        <v>522.28399999999999</v>
      </c>
      <c r="W1030">
        <v>969</v>
      </c>
      <c r="X1030">
        <v>0.19</v>
      </c>
      <c r="Y1030">
        <v>468.6</v>
      </c>
      <c r="Z1030">
        <v>207.39500000000001</v>
      </c>
    </row>
    <row r="1031" spans="1:26" x14ac:dyDescent="0.25">
      <c r="A1031" s="4">
        <v>528</v>
      </c>
      <c r="B1031">
        <v>152.47</v>
      </c>
      <c r="C1031">
        <v>113.77</v>
      </c>
      <c r="D1031">
        <v>191.17</v>
      </c>
      <c r="E1031">
        <v>-2.2599999999999998</v>
      </c>
      <c r="G1031">
        <v>-2.9870000000000001</v>
      </c>
      <c r="H1031">
        <v>-0.38100000000000001</v>
      </c>
      <c r="U1031">
        <f t="shared" si="15"/>
        <v>1038</v>
      </c>
      <c r="V1031" s="4">
        <v>522.50900000000001</v>
      </c>
      <c r="W1031">
        <v>970</v>
      </c>
      <c r="X1031">
        <v>0.16300000000000001</v>
      </c>
      <c r="Y1031">
        <v>457.75099999999998</v>
      </c>
      <c r="Z1031">
        <v>200.25200000000001</v>
      </c>
    </row>
    <row r="1032" spans="1:26" x14ac:dyDescent="0.25">
      <c r="A1032" s="4">
        <v>529</v>
      </c>
      <c r="B1032">
        <v>156.1</v>
      </c>
      <c r="C1032">
        <v>117.4</v>
      </c>
      <c r="D1032">
        <v>194.8</v>
      </c>
      <c r="E1032">
        <v>-1.109</v>
      </c>
      <c r="G1032">
        <v>-1.8360000000000001</v>
      </c>
      <c r="H1032">
        <v>0.254</v>
      </c>
      <c r="U1032">
        <f t="shared" si="15"/>
        <v>1037</v>
      </c>
      <c r="V1032" s="4">
        <v>522.95000000000005</v>
      </c>
      <c r="W1032">
        <v>971</v>
      </c>
      <c r="X1032">
        <v>0.27800000000000002</v>
      </c>
      <c r="Y1032">
        <v>504.19799999999998</v>
      </c>
      <c r="Z1032">
        <v>230.83600000000001</v>
      </c>
    </row>
    <row r="1033" spans="1:26" x14ac:dyDescent="0.25">
      <c r="A1033" s="4">
        <v>530</v>
      </c>
      <c r="B1033">
        <v>107.97</v>
      </c>
      <c r="C1033">
        <v>69.27</v>
      </c>
      <c r="D1033">
        <v>146.66999999999999</v>
      </c>
      <c r="E1033">
        <v>-0.47399999999999998</v>
      </c>
      <c r="G1033">
        <v>-1.2010000000000001</v>
      </c>
      <c r="H1033">
        <v>-0.40600000000000003</v>
      </c>
      <c r="U1033">
        <f t="shared" si="15"/>
        <v>1036</v>
      </c>
      <c r="V1033" s="4">
        <v>527.28899999999999</v>
      </c>
      <c r="W1033">
        <v>972</v>
      </c>
      <c r="X1033">
        <v>0.44900000000000001</v>
      </c>
      <c r="Y1033">
        <v>572.66300000000001</v>
      </c>
      <c r="Z1033">
        <v>275.91899999999998</v>
      </c>
    </row>
    <row r="1034" spans="1:26" x14ac:dyDescent="0.25">
      <c r="A1034" s="4">
        <v>531</v>
      </c>
      <c r="B1034">
        <v>114.47</v>
      </c>
      <c r="C1034">
        <v>75.77</v>
      </c>
      <c r="D1034">
        <v>153.16</v>
      </c>
      <c r="E1034">
        <v>-1.1339999999999999</v>
      </c>
      <c r="G1034">
        <v>-1.861</v>
      </c>
      <c r="H1034">
        <v>-2.9000000000000001E-2</v>
      </c>
      <c r="U1034">
        <f t="shared" si="15"/>
        <v>1035</v>
      </c>
      <c r="V1034" s="4">
        <v>527.91300000000001</v>
      </c>
      <c r="W1034">
        <v>973</v>
      </c>
      <c r="X1034">
        <v>0.17599999999999999</v>
      </c>
      <c r="Y1034">
        <v>463.05500000000001</v>
      </c>
      <c r="Z1034">
        <v>203.744</v>
      </c>
    </row>
    <row r="1035" spans="1:26" x14ac:dyDescent="0.25">
      <c r="A1035" s="4">
        <v>532</v>
      </c>
      <c r="B1035">
        <v>119.42</v>
      </c>
      <c r="C1035">
        <v>80.72</v>
      </c>
      <c r="D1035">
        <v>158.12</v>
      </c>
      <c r="E1035">
        <v>-0.75600000000000001</v>
      </c>
      <c r="G1035">
        <v>-1.484</v>
      </c>
      <c r="H1035">
        <v>0.41299999999999998</v>
      </c>
      <c r="U1035">
        <f t="shared" si="15"/>
        <v>1034</v>
      </c>
      <c r="V1035" s="4">
        <v>528.08399999999995</v>
      </c>
      <c r="W1035">
        <v>974</v>
      </c>
      <c r="X1035">
        <v>0.17</v>
      </c>
      <c r="Y1035">
        <v>460.68400000000003</v>
      </c>
      <c r="Z1035">
        <v>202.18299999999999</v>
      </c>
    </row>
    <row r="1036" spans="1:26" x14ac:dyDescent="0.25">
      <c r="A1036" s="4">
        <v>533</v>
      </c>
      <c r="B1036">
        <v>143.62</v>
      </c>
      <c r="C1036">
        <v>104.92</v>
      </c>
      <c r="D1036">
        <v>182.32</v>
      </c>
      <c r="E1036">
        <v>-0.315</v>
      </c>
      <c r="G1036">
        <v>-1.042</v>
      </c>
      <c r="H1036">
        <v>0.45700000000000002</v>
      </c>
      <c r="U1036">
        <f t="shared" si="15"/>
        <v>1033</v>
      </c>
      <c r="V1036" s="4">
        <v>528.30700000000002</v>
      </c>
      <c r="W1036">
        <v>975</v>
      </c>
      <c r="X1036">
        <v>0.223</v>
      </c>
      <c r="Y1036">
        <v>481.93900000000002</v>
      </c>
      <c r="Z1036">
        <v>216.179</v>
      </c>
    </row>
    <row r="1037" spans="1:26" x14ac:dyDescent="0.25">
      <c r="A1037" s="4">
        <v>534</v>
      </c>
      <c r="B1037">
        <v>145.43</v>
      </c>
      <c r="C1037">
        <v>106.73</v>
      </c>
      <c r="D1037">
        <v>184.12</v>
      </c>
      <c r="E1037">
        <v>-0.27</v>
      </c>
      <c r="G1037">
        <v>-0.997</v>
      </c>
      <c r="H1037">
        <v>-0.108</v>
      </c>
      <c r="U1037">
        <f t="shared" si="15"/>
        <v>1032</v>
      </c>
      <c r="V1037" s="4">
        <v>528.577</v>
      </c>
      <c r="W1037">
        <v>976</v>
      </c>
      <c r="X1037">
        <v>0.27100000000000002</v>
      </c>
      <c r="Y1037">
        <v>501.024</v>
      </c>
      <c r="Z1037">
        <v>228.74600000000001</v>
      </c>
    </row>
    <row r="1038" spans="1:26" x14ac:dyDescent="0.25">
      <c r="A1038" s="4">
        <v>535</v>
      </c>
      <c r="B1038">
        <v>146.51</v>
      </c>
      <c r="C1038">
        <v>107.81</v>
      </c>
      <c r="D1038">
        <v>185.21</v>
      </c>
      <c r="E1038">
        <v>-0.83599999999999997</v>
      </c>
      <c r="G1038">
        <v>-1.5629999999999999</v>
      </c>
      <c r="H1038">
        <v>-0.79800000000000004</v>
      </c>
      <c r="U1038">
        <f t="shared" si="15"/>
        <v>1031</v>
      </c>
      <c r="V1038" s="4">
        <v>529.05799999999999</v>
      </c>
      <c r="W1038">
        <v>977</v>
      </c>
      <c r="X1038">
        <v>0.223</v>
      </c>
      <c r="Y1038">
        <v>481.899</v>
      </c>
      <c r="Z1038">
        <v>216.15299999999999</v>
      </c>
    </row>
    <row r="1039" spans="1:26" x14ac:dyDescent="0.25">
      <c r="A1039" s="4">
        <v>536</v>
      </c>
      <c r="B1039">
        <v>102.52</v>
      </c>
      <c r="C1039">
        <v>63.82</v>
      </c>
      <c r="D1039">
        <v>141.22</v>
      </c>
      <c r="E1039">
        <v>-1.526</v>
      </c>
      <c r="G1039">
        <v>-2.2530000000000001</v>
      </c>
      <c r="H1039">
        <v>-1.845</v>
      </c>
      <c r="U1039">
        <f t="shared" si="15"/>
        <v>1030</v>
      </c>
      <c r="V1039" s="4">
        <v>529.47400000000005</v>
      </c>
      <c r="W1039">
        <v>978</v>
      </c>
      <c r="X1039">
        <v>0.19400000000000001</v>
      </c>
      <c r="Y1039">
        <v>470.12700000000001</v>
      </c>
      <c r="Z1039">
        <v>208.40100000000001</v>
      </c>
    </row>
    <row r="1040" spans="1:26" x14ac:dyDescent="0.25">
      <c r="A1040" s="4">
        <v>537</v>
      </c>
      <c r="B1040">
        <v>161.18</v>
      </c>
      <c r="C1040">
        <v>122.48</v>
      </c>
      <c r="D1040">
        <v>199.88</v>
      </c>
      <c r="E1040">
        <v>-2.573</v>
      </c>
      <c r="G1040">
        <v>-3.3</v>
      </c>
      <c r="H1040">
        <v>-1.3939999999999999</v>
      </c>
      <c r="U1040">
        <f t="shared" si="15"/>
        <v>1029</v>
      </c>
      <c r="V1040" s="4">
        <v>529.67999999999995</v>
      </c>
      <c r="W1040">
        <v>979</v>
      </c>
      <c r="X1040">
        <v>0.20499999999999999</v>
      </c>
      <c r="Y1040">
        <v>474.86799999999999</v>
      </c>
      <c r="Z1040">
        <v>211.523</v>
      </c>
    </row>
    <row r="1041" spans="1:26" x14ac:dyDescent="0.25">
      <c r="A1041" s="4">
        <v>538</v>
      </c>
      <c r="B1041">
        <v>141.1</v>
      </c>
      <c r="C1041">
        <v>102.4</v>
      </c>
      <c r="D1041">
        <v>179.79</v>
      </c>
      <c r="E1041">
        <v>-2.121</v>
      </c>
      <c r="G1041">
        <v>-2.8490000000000002</v>
      </c>
      <c r="H1041">
        <v>-1.1659999999999999</v>
      </c>
      <c r="U1041">
        <f t="shared" si="15"/>
        <v>1028</v>
      </c>
      <c r="V1041" s="4">
        <v>529.86</v>
      </c>
      <c r="W1041">
        <v>980</v>
      </c>
      <c r="X1041">
        <v>0.18</v>
      </c>
      <c r="Y1041">
        <v>464.78300000000002</v>
      </c>
      <c r="Z1041">
        <v>204.88200000000001</v>
      </c>
    </row>
    <row r="1042" spans="1:26" x14ac:dyDescent="0.25">
      <c r="A1042" s="4">
        <v>539</v>
      </c>
      <c r="B1042">
        <v>115.21</v>
      </c>
      <c r="C1042">
        <v>76.510000000000005</v>
      </c>
      <c r="D1042">
        <v>153.91</v>
      </c>
      <c r="E1042">
        <v>-1.893</v>
      </c>
      <c r="G1042">
        <v>-2.62</v>
      </c>
      <c r="H1042">
        <v>-1.3089999999999999</v>
      </c>
      <c r="U1042">
        <f t="shared" si="15"/>
        <v>1027</v>
      </c>
      <c r="V1042" s="4">
        <v>530.09199999999998</v>
      </c>
      <c r="W1042">
        <v>981</v>
      </c>
      <c r="X1042">
        <v>0.23200000000000001</v>
      </c>
      <c r="Y1042">
        <v>485.67599999999999</v>
      </c>
      <c r="Z1042">
        <v>218.64</v>
      </c>
    </row>
    <row r="1043" spans="1:26" x14ac:dyDescent="0.25">
      <c r="A1043" s="4">
        <v>540</v>
      </c>
      <c r="B1043">
        <v>77.959999999999994</v>
      </c>
      <c r="C1043">
        <v>39.270000000000003</v>
      </c>
      <c r="D1043">
        <v>116.66</v>
      </c>
      <c r="E1043">
        <v>-2.0369999999999999</v>
      </c>
      <c r="G1043">
        <v>-2.7639999999999998</v>
      </c>
      <c r="H1043">
        <v>-1.5629999999999999</v>
      </c>
      <c r="U1043">
        <f t="shared" si="15"/>
        <v>1026</v>
      </c>
      <c r="V1043" s="4">
        <v>530.33500000000004</v>
      </c>
      <c r="W1043">
        <v>982</v>
      </c>
      <c r="X1043">
        <v>0.24299999999999999</v>
      </c>
      <c r="Y1043">
        <v>489.89499999999998</v>
      </c>
      <c r="Z1043">
        <v>221.41800000000001</v>
      </c>
    </row>
    <row r="1044" spans="1:26" x14ac:dyDescent="0.25">
      <c r="A1044" s="4">
        <v>541</v>
      </c>
      <c r="B1044">
        <v>104.22</v>
      </c>
      <c r="C1044">
        <v>65.52</v>
      </c>
      <c r="D1044">
        <v>142.91999999999999</v>
      </c>
      <c r="E1044">
        <v>-2.29</v>
      </c>
      <c r="G1044">
        <v>-3.0169999999999999</v>
      </c>
      <c r="H1044">
        <v>-1.304</v>
      </c>
      <c r="U1044">
        <f t="shared" si="15"/>
        <v>1025</v>
      </c>
      <c r="V1044" s="4">
        <v>530.62300000000005</v>
      </c>
      <c r="W1044">
        <v>983</v>
      </c>
      <c r="X1044">
        <v>0.28799999999999998</v>
      </c>
      <c r="Y1044">
        <v>507.935</v>
      </c>
      <c r="Z1044">
        <v>233.297</v>
      </c>
    </row>
    <row r="1045" spans="1:26" x14ac:dyDescent="0.25">
      <c r="A1045" s="4">
        <v>542</v>
      </c>
      <c r="B1045">
        <v>180.86</v>
      </c>
      <c r="C1045">
        <v>142.16</v>
      </c>
      <c r="D1045">
        <v>219.55</v>
      </c>
      <c r="E1045">
        <v>-2.032</v>
      </c>
      <c r="G1045">
        <v>-2.7589999999999999</v>
      </c>
      <c r="H1045">
        <v>-2.044</v>
      </c>
      <c r="U1045">
        <f t="shared" si="15"/>
        <v>1024</v>
      </c>
      <c r="V1045" s="4">
        <v>530.91999999999996</v>
      </c>
      <c r="W1045">
        <v>984</v>
      </c>
      <c r="X1045">
        <v>0.29699999999999999</v>
      </c>
      <c r="Y1045">
        <v>511.75200000000001</v>
      </c>
      <c r="Z1045">
        <v>235.81</v>
      </c>
    </row>
    <row r="1046" spans="1:26" x14ac:dyDescent="0.25">
      <c r="A1046" s="4">
        <v>543</v>
      </c>
      <c r="B1046">
        <v>153.01</v>
      </c>
      <c r="C1046">
        <v>114.31</v>
      </c>
      <c r="D1046">
        <v>191.7</v>
      </c>
      <c r="E1046">
        <v>-2.7709999999999999</v>
      </c>
      <c r="G1046">
        <v>-3.4990000000000001</v>
      </c>
      <c r="H1046">
        <v>-1.7809999999999999</v>
      </c>
      <c r="U1046">
        <f t="shared" si="15"/>
        <v>1023</v>
      </c>
      <c r="V1046" s="4">
        <v>531.28599999999994</v>
      </c>
      <c r="W1046">
        <v>985</v>
      </c>
      <c r="X1046">
        <v>0.17899999999999999</v>
      </c>
      <c r="Y1046">
        <v>464.22</v>
      </c>
      <c r="Z1046">
        <v>204.512</v>
      </c>
    </row>
    <row r="1047" spans="1:26" x14ac:dyDescent="0.25">
      <c r="A1047" s="4">
        <v>544</v>
      </c>
      <c r="B1047">
        <v>130.62</v>
      </c>
      <c r="C1047">
        <v>91.92</v>
      </c>
      <c r="D1047">
        <v>169.32</v>
      </c>
      <c r="E1047">
        <v>-2.508</v>
      </c>
      <c r="G1047">
        <v>-3.2360000000000002</v>
      </c>
      <c r="H1047">
        <v>-2.3420000000000001</v>
      </c>
      <c r="U1047">
        <f t="shared" si="15"/>
        <v>1022</v>
      </c>
      <c r="V1047" s="4">
        <v>531.69500000000005</v>
      </c>
      <c r="W1047">
        <v>986</v>
      </c>
      <c r="X1047">
        <v>0.23</v>
      </c>
      <c r="Y1047">
        <v>484.79199999999997</v>
      </c>
      <c r="Z1047">
        <v>218.05799999999999</v>
      </c>
    </row>
    <row r="1048" spans="1:26" x14ac:dyDescent="0.25">
      <c r="A1048" s="4">
        <v>545</v>
      </c>
      <c r="B1048">
        <v>151.38999999999999</v>
      </c>
      <c r="C1048">
        <v>112.7</v>
      </c>
      <c r="D1048">
        <v>190.09</v>
      </c>
      <c r="E1048">
        <v>-3.069</v>
      </c>
      <c r="G1048">
        <v>-3.7959999999999998</v>
      </c>
      <c r="H1048">
        <v>-1.508</v>
      </c>
      <c r="U1048">
        <f t="shared" si="15"/>
        <v>1021</v>
      </c>
      <c r="V1048" s="4">
        <v>531.89300000000003</v>
      </c>
      <c r="W1048">
        <v>987</v>
      </c>
      <c r="X1048">
        <v>0.19800000000000001</v>
      </c>
      <c r="Y1048">
        <v>471.69400000000002</v>
      </c>
      <c r="Z1048">
        <v>209.43299999999999</v>
      </c>
    </row>
    <row r="1049" spans="1:26" x14ac:dyDescent="0.25">
      <c r="A1049" s="4">
        <v>546</v>
      </c>
      <c r="B1049">
        <v>72.47</v>
      </c>
      <c r="C1049">
        <v>33.78</v>
      </c>
      <c r="D1049">
        <v>111.17</v>
      </c>
      <c r="E1049">
        <v>-2.2349999999999999</v>
      </c>
      <c r="G1049">
        <v>-2.9630000000000001</v>
      </c>
      <c r="H1049">
        <v>-1.329</v>
      </c>
      <c r="U1049">
        <f t="shared" si="15"/>
        <v>1020</v>
      </c>
      <c r="V1049" s="4">
        <v>532.149</v>
      </c>
      <c r="W1049">
        <v>988</v>
      </c>
      <c r="X1049">
        <v>0.25700000000000001</v>
      </c>
      <c r="Y1049">
        <v>495.399</v>
      </c>
      <c r="Z1049">
        <v>225.042</v>
      </c>
    </row>
    <row r="1050" spans="1:26" x14ac:dyDescent="0.25">
      <c r="A1050" s="4">
        <v>547</v>
      </c>
      <c r="B1050">
        <v>142.88</v>
      </c>
      <c r="C1050">
        <v>104.18</v>
      </c>
      <c r="D1050">
        <v>181.57</v>
      </c>
      <c r="E1050">
        <v>-2.0569999999999999</v>
      </c>
      <c r="G1050">
        <v>-2.7839999999999998</v>
      </c>
      <c r="H1050">
        <v>-1.389</v>
      </c>
      <c r="U1050">
        <f t="shared" si="15"/>
        <v>1019</v>
      </c>
      <c r="V1050" s="4">
        <v>533.69799999999998</v>
      </c>
      <c r="W1050">
        <v>989</v>
      </c>
      <c r="X1050">
        <v>0.21199999999999999</v>
      </c>
      <c r="Y1050">
        <v>477.35899999999998</v>
      </c>
      <c r="Z1050">
        <v>213.16300000000001</v>
      </c>
    </row>
    <row r="1051" spans="1:26" x14ac:dyDescent="0.25">
      <c r="A1051" s="4">
        <v>548</v>
      </c>
      <c r="B1051">
        <v>104.94</v>
      </c>
      <c r="C1051">
        <v>66.25</v>
      </c>
      <c r="D1051">
        <v>143.63999999999999</v>
      </c>
      <c r="E1051">
        <v>-2.1160000000000001</v>
      </c>
      <c r="G1051">
        <v>-2.8439999999999999</v>
      </c>
      <c r="H1051">
        <v>-2.218</v>
      </c>
      <c r="U1051">
        <f t="shared" si="15"/>
        <v>1018</v>
      </c>
      <c r="V1051" s="4">
        <v>533.86900000000003</v>
      </c>
      <c r="W1051">
        <v>990</v>
      </c>
      <c r="X1051">
        <v>0.17100000000000001</v>
      </c>
      <c r="Y1051">
        <v>460.96600000000001</v>
      </c>
      <c r="Z1051">
        <v>202.369</v>
      </c>
    </row>
    <row r="1052" spans="1:26" x14ac:dyDescent="0.25">
      <c r="A1052" s="4">
        <v>549</v>
      </c>
      <c r="B1052">
        <v>160.85</v>
      </c>
      <c r="C1052">
        <v>122.15</v>
      </c>
      <c r="D1052">
        <v>199.55</v>
      </c>
      <c r="E1052">
        <v>-2.9449999999999998</v>
      </c>
      <c r="G1052">
        <v>-3.6720000000000002</v>
      </c>
      <c r="H1052">
        <v>-1.6220000000000001</v>
      </c>
      <c r="U1052">
        <f t="shared" si="15"/>
        <v>1017</v>
      </c>
      <c r="V1052" s="4">
        <v>534.26</v>
      </c>
      <c r="W1052">
        <v>991</v>
      </c>
      <c r="X1052">
        <v>0.193</v>
      </c>
      <c r="Y1052">
        <v>469.92599999999999</v>
      </c>
      <c r="Z1052">
        <v>208.268</v>
      </c>
    </row>
    <row r="1053" spans="1:26" x14ac:dyDescent="0.25">
      <c r="A1053" s="4">
        <v>550</v>
      </c>
      <c r="B1053">
        <v>165.28</v>
      </c>
      <c r="C1053">
        <v>126.59</v>
      </c>
      <c r="D1053">
        <v>203.98</v>
      </c>
      <c r="E1053">
        <v>-2.3490000000000002</v>
      </c>
      <c r="G1053">
        <v>-3.077</v>
      </c>
      <c r="H1053">
        <v>-1.4930000000000001</v>
      </c>
      <c r="U1053">
        <f t="shared" si="15"/>
        <v>1016</v>
      </c>
      <c r="V1053" s="4">
        <v>534.44799999999998</v>
      </c>
      <c r="W1053">
        <v>992</v>
      </c>
      <c r="X1053">
        <v>0.187</v>
      </c>
      <c r="Y1053">
        <v>467.55500000000001</v>
      </c>
      <c r="Z1053">
        <v>206.708</v>
      </c>
    </row>
    <row r="1054" spans="1:26" x14ac:dyDescent="0.25">
      <c r="A1054" s="4">
        <v>551</v>
      </c>
      <c r="B1054">
        <v>46.88</v>
      </c>
      <c r="C1054">
        <v>8.19</v>
      </c>
      <c r="D1054">
        <v>85.58</v>
      </c>
      <c r="E1054">
        <v>-2.2200000000000002</v>
      </c>
      <c r="G1054">
        <v>-2.948</v>
      </c>
      <c r="H1054">
        <v>-1.012</v>
      </c>
      <c r="U1054">
        <f t="shared" si="15"/>
        <v>1015</v>
      </c>
      <c r="V1054" s="4">
        <v>534.61699999999996</v>
      </c>
      <c r="W1054">
        <v>993</v>
      </c>
      <c r="X1054">
        <v>0.17</v>
      </c>
      <c r="Y1054">
        <v>460.44299999999998</v>
      </c>
      <c r="Z1054">
        <v>202.02500000000001</v>
      </c>
    </row>
    <row r="1055" spans="1:26" x14ac:dyDescent="0.25">
      <c r="A1055" s="4">
        <v>552</v>
      </c>
      <c r="B1055">
        <v>141.54</v>
      </c>
      <c r="C1055">
        <v>102.84</v>
      </c>
      <c r="D1055">
        <v>180.23</v>
      </c>
      <c r="E1055">
        <v>-1.7390000000000001</v>
      </c>
      <c r="G1055">
        <v>-2.4660000000000002</v>
      </c>
      <c r="H1055">
        <v>-1.498</v>
      </c>
      <c r="U1055">
        <f t="shared" si="15"/>
        <v>1014</v>
      </c>
      <c r="V1055" s="4">
        <v>534.82600000000002</v>
      </c>
      <c r="W1055">
        <v>994</v>
      </c>
      <c r="X1055">
        <v>0.20899999999999999</v>
      </c>
      <c r="Y1055">
        <v>476.15300000000002</v>
      </c>
      <c r="Z1055">
        <v>212.369</v>
      </c>
    </row>
    <row r="1056" spans="1:26" x14ac:dyDescent="0.25">
      <c r="A1056" s="4">
        <v>553</v>
      </c>
      <c r="B1056">
        <v>155.18</v>
      </c>
      <c r="C1056">
        <v>116.48</v>
      </c>
      <c r="D1056">
        <v>193.88</v>
      </c>
      <c r="E1056">
        <v>-2.2250000000000001</v>
      </c>
      <c r="G1056">
        <v>-2.9529999999999998</v>
      </c>
      <c r="H1056">
        <v>-0.56999999999999995</v>
      </c>
      <c r="U1056">
        <f t="shared" si="15"/>
        <v>1013</v>
      </c>
      <c r="V1056" s="4">
        <v>535.05899999999997</v>
      </c>
      <c r="W1056">
        <v>995</v>
      </c>
      <c r="X1056">
        <v>0.23400000000000001</v>
      </c>
      <c r="Y1056">
        <v>486.238</v>
      </c>
      <c r="Z1056">
        <v>219.01</v>
      </c>
    </row>
    <row r="1057" spans="1:26" x14ac:dyDescent="0.25">
      <c r="A1057" s="4">
        <v>554</v>
      </c>
      <c r="B1057">
        <v>103.31</v>
      </c>
      <c r="C1057">
        <v>64.61</v>
      </c>
      <c r="D1057">
        <v>142.01</v>
      </c>
      <c r="E1057">
        <v>-1.2969999999999999</v>
      </c>
      <c r="G1057">
        <v>-2.0249999999999999</v>
      </c>
      <c r="H1057">
        <v>-0.38100000000000001</v>
      </c>
      <c r="U1057">
        <f t="shared" si="15"/>
        <v>1012</v>
      </c>
      <c r="V1057" s="4">
        <v>535.28</v>
      </c>
      <c r="W1057">
        <v>996</v>
      </c>
      <c r="X1057">
        <v>0.221</v>
      </c>
      <c r="Y1057">
        <v>480.935</v>
      </c>
      <c r="Z1057">
        <v>215.518</v>
      </c>
    </row>
    <row r="1058" spans="1:26" x14ac:dyDescent="0.25">
      <c r="A1058" s="4">
        <v>555</v>
      </c>
      <c r="B1058">
        <v>142.77000000000001</v>
      </c>
      <c r="C1058">
        <v>104.07</v>
      </c>
      <c r="D1058">
        <v>181.46</v>
      </c>
      <c r="E1058">
        <v>-1.109</v>
      </c>
      <c r="G1058">
        <v>-1.8360000000000001</v>
      </c>
      <c r="H1058">
        <v>-0.193</v>
      </c>
      <c r="U1058">
        <f t="shared" si="15"/>
        <v>1011</v>
      </c>
      <c r="V1058" s="4">
        <v>536.48900000000003</v>
      </c>
      <c r="W1058">
        <v>997</v>
      </c>
      <c r="X1058">
        <v>0.223</v>
      </c>
      <c r="Y1058">
        <v>481.85899999999998</v>
      </c>
      <c r="Z1058">
        <v>216.126</v>
      </c>
    </row>
    <row r="1059" spans="1:26" x14ac:dyDescent="0.25">
      <c r="A1059" s="4">
        <v>556</v>
      </c>
      <c r="B1059">
        <v>152.24</v>
      </c>
      <c r="C1059">
        <v>113.55</v>
      </c>
      <c r="D1059">
        <v>190.94</v>
      </c>
      <c r="E1059">
        <v>-0.92</v>
      </c>
      <c r="G1059">
        <v>-1.6479999999999999</v>
      </c>
      <c r="H1059">
        <v>8.5000000000000006E-2</v>
      </c>
      <c r="U1059">
        <f t="shared" si="15"/>
        <v>1010</v>
      </c>
      <c r="V1059" s="4">
        <v>537.07799999999997</v>
      </c>
      <c r="W1059">
        <v>998</v>
      </c>
      <c r="X1059">
        <v>0.36599999999999999</v>
      </c>
      <c r="Y1059">
        <v>539.43499999999995</v>
      </c>
      <c r="Z1059">
        <v>254.03899999999999</v>
      </c>
    </row>
    <row r="1060" spans="1:26" x14ac:dyDescent="0.25">
      <c r="A1060" s="4">
        <v>557</v>
      </c>
      <c r="B1060">
        <v>129.47999999999999</v>
      </c>
      <c r="C1060">
        <v>90.78</v>
      </c>
      <c r="D1060">
        <v>168.18</v>
      </c>
      <c r="E1060">
        <v>-0.64200000000000002</v>
      </c>
      <c r="G1060">
        <v>-1.37</v>
      </c>
      <c r="H1060">
        <v>0.313</v>
      </c>
      <c r="U1060">
        <f t="shared" si="15"/>
        <v>1009</v>
      </c>
      <c r="V1060" s="4">
        <v>538.94000000000005</v>
      </c>
      <c r="W1060">
        <v>999</v>
      </c>
      <c r="X1060">
        <v>0.35799999999999998</v>
      </c>
      <c r="Y1060">
        <v>536.1</v>
      </c>
      <c r="Z1060">
        <v>251.84299999999999</v>
      </c>
    </row>
    <row r="1061" spans="1:26" x14ac:dyDescent="0.25">
      <c r="A1061" s="4">
        <v>558</v>
      </c>
      <c r="B1061">
        <v>174.7</v>
      </c>
      <c r="C1061">
        <v>136</v>
      </c>
      <c r="D1061">
        <v>213.39</v>
      </c>
      <c r="E1061">
        <v>-0.41399999999999998</v>
      </c>
      <c r="G1061">
        <v>-1.141</v>
      </c>
      <c r="H1061">
        <v>0.189</v>
      </c>
      <c r="U1061">
        <f t="shared" si="15"/>
        <v>1008</v>
      </c>
      <c r="V1061" s="4">
        <v>539.51199999999994</v>
      </c>
      <c r="W1061">
        <v>1000</v>
      </c>
      <c r="X1061">
        <v>0.215</v>
      </c>
      <c r="Y1061">
        <v>478.60399999999998</v>
      </c>
      <c r="Z1061">
        <v>213.983</v>
      </c>
    </row>
    <row r="1062" spans="1:26" x14ac:dyDescent="0.25">
      <c r="A1062" s="4">
        <v>559</v>
      </c>
      <c r="B1062">
        <v>178.59</v>
      </c>
      <c r="C1062">
        <v>139.88999999999999</v>
      </c>
      <c r="D1062">
        <v>217.29</v>
      </c>
      <c r="E1062">
        <v>-0.53800000000000003</v>
      </c>
      <c r="G1062">
        <v>-1.2649999999999999</v>
      </c>
      <c r="H1062">
        <v>0.03</v>
      </c>
      <c r="U1062">
        <f t="shared" si="15"/>
        <v>1007</v>
      </c>
      <c r="V1062" s="4">
        <v>539.75699999999995</v>
      </c>
      <c r="W1062">
        <v>1001</v>
      </c>
      <c r="X1062">
        <v>0.245</v>
      </c>
      <c r="Y1062">
        <v>490.57799999999997</v>
      </c>
      <c r="Z1062">
        <v>221.86699999999999</v>
      </c>
    </row>
    <row r="1063" spans="1:26" x14ac:dyDescent="0.25">
      <c r="A1063" s="4">
        <v>560</v>
      </c>
      <c r="B1063">
        <v>150.94999999999999</v>
      </c>
      <c r="C1063">
        <v>112.25</v>
      </c>
      <c r="D1063">
        <v>189.64</v>
      </c>
      <c r="E1063">
        <v>-0.69699999999999995</v>
      </c>
      <c r="G1063">
        <v>-1.4239999999999999</v>
      </c>
      <c r="H1063">
        <v>-0.71399999999999997</v>
      </c>
      <c r="U1063">
        <f t="shared" si="15"/>
        <v>1006</v>
      </c>
      <c r="V1063" s="4">
        <v>540.08500000000004</v>
      </c>
      <c r="W1063">
        <v>1002</v>
      </c>
      <c r="X1063">
        <v>0.32800000000000001</v>
      </c>
      <c r="Y1063">
        <v>524.12699999999995</v>
      </c>
      <c r="Z1063">
        <v>243.959</v>
      </c>
    </row>
    <row r="1064" spans="1:26" x14ac:dyDescent="0.25">
      <c r="A1064" s="4">
        <v>561</v>
      </c>
      <c r="B1064">
        <v>125.77</v>
      </c>
      <c r="C1064">
        <v>87.07</v>
      </c>
      <c r="D1064">
        <v>164.47</v>
      </c>
      <c r="E1064">
        <v>-1.4410000000000001</v>
      </c>
      <c r="G1064">
        <v>-2.169</v>
      </c>
      <c r="H1064">
        <v>-1.905</v>
      </c>
      <c r="U1064">
        <f t="shared" si="15"/>
        <v>1005</v>
      </c>
      <c r="V1064" s="4">
        <v>540.35900000000004</v>
      </c>
      <c r="W1064">
        <v>1003</v>
      </c>
      <c r="X1064">
        <v>0.27400000000000002</v>
      </c>
      <c r="Y1064">
        <v>502.59100000000001</v>
      </c>
      <c r="Z1064">
        <v>229.77799999999999</v>
      </c>
    </row>
    <row r="1065" spans="1:26" x14ac:dyDescent="0.25">
      <c r="A1065" s="4">
        <v>562</v>
      </c>
      <c r="B1065">
        <v>145.61000000000001</v>
      </c>
      <c r="C1065">
        <v>106.92</v>
      </c>
      <c r="D1065">
        <v>184.31</v>
      </c>
      <c r="E1065">
        <v>-2.6320000000000001</v>
      </c>
      <c r="G1065">
        <v>-3.36</v>
      </c>
      <c r="H1065">
        <v>-0.89800000000000002</v>
      </c>
      <c r="U1065">
        <f t="shared" si="15"/>
        <v>1004</v>
      </c>
      <c r="V1065" s="4">
        <v>540.73599999999999</v>
      </c>
      <c r="W1065">
        <v>1004</v>
      </c>
      <c r="X1065">
        <v>0.377</v>
      </c>
      <c r="Y1065">
        <v>543.77499999999998</v>
      </c>
      <c r="Z1065">
        <v>256.89600000000002</v>
      </c>
    </row>
    <row r="1066" spans="1:26" x14ac:dyDescent="0.25">
      <c r="A1066" s="4">
        <v>563</v>
      </c>
      <c r="B1066">
        <v>128.94999999999999</v>
      </c>
      <c r="C1066">
        <v>90.25</v>
      </c>
      <c r="D1066">
        <v>167.64</v>
      </c>
      <c r="E1066">
        <v>-1.625</v>
      </c>
      <c r="G1066">
        <v>-2.3519999999999999</v>
      </c>
      <c r="H1066">
        <v>-0.878</v>
      </c>
      <c r="U1066">
        <f t="shared" si="15"/>
        <v>1003</v>
      </c>
      <c r="V1066" s="4">
        <v>541.46600000000001</v>
      </c>
      <c r="W1066">
        <v>1005</v>
      </c>
      <c r="X1066">
        <v>0.73</v>
      </c>
      <c r="Y1066">
        <v>685.64700000000005</v>
      </c>
      <c r="Z1066">
        <v>350.31599999999997</v>
      </c>
    </row>
    <row r="1067" spans="1:26" x14ac:dyDescent="0.25">
      <c r="A1067" s="4">
        <v>564</v>
      </c>
      <c r="B1067">
        <v>63.63</v>
      </c>
      <c r="C1067">
        <v>24.94</v>
      </c>
      <c r="D1067">
        <v>102.33</v>
      </c>
      <c r="E1067">
        <v>-1.605</v>
      </c>
      <c r="G1067">
        <v>-2.3319999999999999</v>
      </c>
      <c r="H1067">
        <v>-1.002</v>
      </c>
      <c r="U1067">
        <f t="shared" si="15"/>
        <v>1002</v>
      </c>
      <c r="V1067" s="4">
        <v>541.70799999999997</v>
      </c>
      <c r="W1067">
        <v>1006</v>
      </c>
      <c r="X1067">
        <v>0.24199999999999999</v>
      </c>
      <c r="Y1067">
        <v>489.654</v>
      </c>
      <c r="Z1067">
        <v>221.25899999999999</v>
      </c>
    </row>
    <row r="1068" spans="1:26" x14ac:dyDescent="0.25">
      <c r="A1068" s="4">
        <v>565</v>
      </c>
      <c r="B1068">
        <v>64.489999999999995</v>
      </c>
      <c r="C1068">
        <v>25.79</v>
      </c>
      <c r="D1068">
        <v>103.19</v>
      </c>
      <c r="E1068">
        <v>-1.7290000000000001</v>
      </c>
      <c r="G1068">
        <v>-2.456</v>
      </c>
      <c r="H1068">
        <v>-0.93700000000000006</v>
      </c>
      <c r="U1068">
        <f t="shared" si="15"/>
        <v>1001</v>
      </c>
      <c r="V1068" s="4">
        <v>541.87800000000004</v>
      </c>
      <c r="W1068">
        <v>1007</v>
      </c>
      <c r="X1068">
        <v>0.17</v>
      </c>
      <c r="Y1068">
        <v>460.60399999999998</v>
      </c>
      <c r="Z1068">
        <v>202.13</v>
      </c>
    </row>
    <row r="1069" spans="1:26" x14ac:dyDescent="0.25">
      <c r="A1069" s="4">
        <v>566</v>
      </c>
      <c r="B1069">
        <v>59.64</v>
      </c>
      <c r="C1069">
        <v>20.94</v>
      </c>
      <c r="D1069">
        <v>98.33</v>
      </c>
      <c r="E1069">
        <v>-1.665</v>
      </c>
      <c r="G1069">
        <v>-2.3919999999999999</v>
      </c>
      <c r="H1069">
        <v>-0.84299999999999997</v>
      </c>
      <c r="U1069">
        <f t="shared" si="15"/>
        <v>1000</v>
      </c>
      <c r="V1069" s="4">
        <v>542.28</v>
      </c>
      <c r="W1069">
        <v>1008</v>
      </c>
      <c r="X1069">
        <v>0.30399999999999999</v>
      </c>
      <c r="Y1069">
        <v>514.64499999999998</v>
      </c>
      <c r="Z1069">
        <v>237.715</v>
      </c>
    </row>
    <row r="1070" spans="1:26" x14ac:dyDescent="0.25">
      <c r="A1070" s="4">
        <v>567</v>
      </c>
      <c r="B1070">
        <v>127.3</v>
      </c>
      <c r="C1070">
        <v>88.6</v>
      </c>
      <c r="D1070">
        <v>166</v>
      </c>
      <c r="E1070">
        <v>-1.57</v>
      </c>
      <c r="G1070">
        <v>-2.298</v>
      </c>
      <c r="H1070">
        <v>-0.49099999999999999</v>
      </c>
      <c r="U1070">
        <f t="shared" si="15"/>
        <v>999</v>
      </c>
      <c r="V1070" s="4">
        <v>542.93100000000004</v>
      </c>
      <c r="W1070">
        <v>1009</v>
      </c>
      <c r="X1070">
        <v>0.34699999999999998</v>
      </c>
      <c r="Y1070">
        <v>531.80100000000004</v>
      </c>
      <c r="Z1070">
        <v>249.012</v>
      </c>
    </row>
    <row r="1071" spans="1:26" x14ac:dyDescent="0.25">
      <c r="A1071" s="4">
        <v>568</v>
      </c>
      <c r="B1071">
        <v>135.66999999999999</v>
      </c>
      <c r="C1071">
        <v>96.97</v>
      </c>
      <c r="D1071">
        <v>174.37</v>
      </c>
      <c r="E1071">
        <v>-1.218</v>
      </c>
      <c r="G1071">
        <v>-1.9450000000000001</v>
      </c>
      <c r="H1071">
        <v>0.308</v>
      </c>
      <c r="U1071">
        <f t="shared" si="15"/>
        <v>998</v>
      </c>
      <c r="V1071" s="4">
        <v>543.43299999999999</v>
      </c>
      <c r="W1071">
        <v>1010</v>
      </c>
      <c r="X1071">
        <v>0.22700000000000001</v>
      </c>
      <c r="Y1071">
        <v>483.42599999999999</v>
      </c>
      <c r="Z1071">
        <v>217.15799999999999</v>
      </c>
    </row>
    <row r="1072" spans="1:26" x14ac:dyDescent="0.25">
      <c r="A1072" s="4">
        <v>569</v>
      </c>
      <c r="B1072">
        <v>143.63999999999999</v>
      </c>
      <c r="C1072">
        <v>104.94</v>
      </c>
      <c r="D1072">
        <v>182.34</v>
      </c>
      <c r="E1072">
        <v>-0.41899999999999998</v>
      </c>
      <c r="G1072">
        <v>-1.1459999999999999</v>
      </c>
      <c r="H1072">
        <v>-1.9E-2</v>
      </c>
      <c r="U1072">
        <f t="shared" si="15"/>
        <v>997</v>
      </c>
      <c r="V1072" s="4">
        <v>543.66600000000005</v>
      </c>
      <c r="W1072">
        <v>1011</v>
      </c>
      <c r="X1072">
        <v>0.23300000000000001</v>
      </c>
      <c r="Y1072">
        <v>485.79599999999999</v>
      </c>
      <c r="Z1072">
        <v>218.71899999999999</v>
      </c>
    </row>
    <row r="1073" spans="1:26" x14ac:dyDescent="0.25">
      <c r="A1073" s="4">
        <v>570</v>
      </c>
      <c r="B1073">
        <v>154.68</v>
      </c>
      <c r="C1073">
        <v>115.98</v>
      </c>
      <c r="D1073">
        <v>193.38</v>
      </c>
      <c r="E1073">
        <v>-0.747</v>
      </c>
      <c r="G1073">
        <v>-1.474</v>
      </c>
      <c r="H1073">
        <v>-0.30199999999999999</v>
      </c>
      <c r="U1073">
        <f t="shared" si="15"/>
        <v>996</v>
      </c>
      <c r="V1073" s="4">
        <v>544.01199999999994</v>
      </c>
      <c r="W1073">
        <v>1012</v>
      </c>
      <c r="X1073">
        <v>0.34599999999999997</v>
      </c>
      <c r="Y1073">
        <v>531.31899999999996</v>
      </c>
      <c r="Z1073">
        <v>248.69499999999999</v>
      </c>
    </row>
    <row r="1074" spans="1:26" x14ac:dyDescent="0.25">
      <c r="A1074" s="4">
        <v>571</v>
      </c>
      <c r="B1074">
        <v>125.89</v>
      </c>
      <c r="C1074">
        <v>87.19</v>
      </c>
      <c r="D1074">
        <v>164.58</v>
      </c>
      <c r="E1074">
        <v>-1.0289999999999999</v>
      </c>
      <c r="G1074">
        <v>-1.7569999999999999</v>
      </c>
      <c r="H1074">
        <v>-0.26200000000000001</v>
      </c>
      <c r="U1074">
        <f t="shared" si="15"/>
        <v>995</v>
      </c>
      <c r="V1074" s="4">
        <v>544.25699999999995</v>
      </c>
      <c r="W1074">
        <v>1013</v>
      </c>
      <c r="X1074">
        <v>0.245</v>
      </c>
      <c r="Y1074">
        <v>490.738</v>
      </c>
      <c r="Z1074">
        <v>221.97300000000001</v>
      </c>
    </row>
    <row r="1075" spans="1:26" x14ac:dyDescent="0.25">
      <c r="A1075" s="4">
        <v>572</v>
      </c>
      <c r="B1075">
        <v>180.61</v>
      </c>
      <c r="C1075">
        <v>141.91999999999999</v>
      </c>
      <c r="D1075">
        <v>219.31</v>
      </c>
      <c r="E1075">
        <v>-0.99</v>
      </c>
      <c r="G1075">
        <v>-1.7170000000000001</v>
      </c>
      <c r="H1075">
        <v>-0.91700000000000004</v>
      </c>
      <c r="U1075">
        <f t="shared" si="15"/>
        <v>994</v>
      </c>
      <c r="V1075" s="4">
        <v>544.55499999999995</v>
      </c>
      <c r="W1075">
        <v>1014</v>
      </c>
      <c r="X1075">
        <v>0.29799999999999999</v>
      </c>
      <c r="Y1075">
        <v>512.154</v>
      </c>
      <c r="Z1075">
        <v>236.07499999999999</v>
      </c>
    </row>
    <row r="1076" spans="1:26" x14ac:dyDescent="0.25">
      <c r="A1076" s="4">
        <v>573</v>
      </c>
      <c r="B1076">
        <v>120.44</v>
      </c>
      <c r="C1076">
        <v>81.739999999999995</v>
      </c>
      <c r="D1076">
        <v>159.13</v>
      </c>
      <c r="E1076">
        <v>-1.645</v>
      </c>
      <c r="G1076">
        <v>-2.3719999999999999</v>
      </c>
      <c r="H1076">
        <v>-0.73399999999999999</v>
      </c>
      <c r="U1076">
        <f t="shared" si="15"/>
        <v>993</v>
      </c>
      <c r="V1076" s="4">
        <v>544.84699999999998</v>
      </c>
      <c r="W1076">
        <v>1015</v>
      </c>
      <c r="X1076">
        <v>0.29199999999999998</v>
      </c>
      <c r="Y1076">
        <v>509.74299999999999</v>
      </c>
      <c r="Z1076">
        <v>234.48699999999999</v>
      </c>
    </row>
    <row r="1077" spans="1:26" x14ac:dyDescent="0.25">
      <c r="A1077" s="4">
        <v>574</v>
      </c>
      <c r="B1077">
        <v>146.91</v>
      </c>
      <c r="C1077">
        <v>108.21</v>
      </c>
      <c r="D1077">
        <v>185.61</v>
      </c>
      <c r="E1077">
        <v>-1.4610000000000001</v>
      </c>
      <c r="G1077">
        <v>-2.1880000000000002</v>
      </c>
      <c r="H1077">
        <v>-0.754</v>
      </c>
      <c r="U1077">
        <f t="shared" si="15"/>
        <v>992</v>
      </c>
      <c r="V1077" s="4">
        <v>545.14</v>
      </c>
      <c r="W1077">
        <v>1016</v>
      </c>
      <c r="X1077">
        <v>0.29299999999999998</v>
      </c>
      <c r="Y1077">
        <v>510.14499999999998</v>
      </c>
      <c r="Z1077">
        <v>234.75200000000001</v>
      </c>
    </row>
    <row r="1078" spans="1:26" x14ac:dyDescent="0.25">
      <c r="A1078" s="4">
        <v>575</v>
      </c>
      <c r="B1078">
        <v>107.83</v>
      </c>
      <c r="C1078">
        <v>69.14</v>
      </c>
      <c r="D1078">
        <v>146.53</v>
      </c>
      <c r="E1078">
        <v>-1.4810000000000001</v>
      </c>
      <c r="G1078">
        <v>-2.2080000000000002</v>
      </c>
      <c r="H1078">
        <v>-0.14299999999999999</v>
      </c>
      <c r="U1078">
        <f t="shared" si="15"/>
        <v>991</v>
      </c>
      <c r="V1078" s="4">
        <v>545.31700000000001</v>
      </c>
      <c r="W1078">
        <v>1017</v>
      </c>
      <c r="X1078">
        <v>0.17699999999999999</v>
      </c>
      <c r="Y1078">
        <v>463.577</v>
      </c>
      <c r="Z1078">
        <v>204.08799999999999</v>
      </c>
    </row>
    <row r="1079" spans="1:26" x14ac:dyDescent="0.25">
      <c r="A1079" s="4">
        <v>576</v>
      </c>
      <c r="B1079">
        <v>89.95</v>
      </c>
      <c r="C1079">
        <v>51.25</v>
      </c>
      <c r="D1079">
        <v>128.63999999999999</v>
      </c>
      <c r="E1079">
        <v>-0.871</v>
      </c>
      <c r="G1079">
        <v>-1.5980000000000001</v>
      </c>
      <c r="H1079">
        <v>-0.39600000000000002</v>
      </c>
      <c r="U1079">
        <f t="shared" si="15"/>
        <v>990</v>
      </c>
      <c r="V1079" s="4">
        <v>545.56600000000003</v>
      </c>
      <c r="W1079">
        <v>1018</v>
      </c>
      <c r="X1079">
        <v>0.249</v>
      </c>
      <c r="Y1079">
        <v>492.30500000000001</v>
      </c>
      <c r="Z1079">
        <v>223.005</v>
      </c>
    </row>
    <row r="1080" spans="1:26" x14ac:dyDescent="0.25">
      <c r="A1080" s="4">
        <v>577</v>
      </c>
      <c r="B1080">
        <v>123.27</v>
      </c>
      <c r="C1080">
        <v>84.57</v>
      </c>
      <c r="D1080">
        <v>161.97</v>
      </c>
      <c r="E1080">
        <v>-1.1240000000000001</v>
      </c>
      <c r="G1080">
        <v>-1.851</v>
      </c>
      <c r="H1080">
        <v>0.53700000000000003</v>
      </c>
      <c r="U1080">
        <f t="shared" si="15"/>
        <v>989</v>
      </c>
      <c r="V1080" s="4">
        <v>547.68100000000004</v>
      </c>
      <c r="W1080">
        <v>1019</v>
      </c>
      <c r="X1080">
        <v>0.224</v>
      </c>
      <c r="Y1080">
        <v>482.14</v>
      </c>
      <c r="Z1080">
        <v>216.31100000000001</v>
      </c>
    </row>
    <row r="1081" spans="1:26" x14ac:dyDescent="0.25">
      <c r="A1081" s="4">
        <v>578</v>
      </c>
      <c r="B1081">
        <v>156.75</v>
      </c>
      <c r="C1081">
        <v>118.05</v>
      </c>
      <c r="D1081">
        <v>195.44</v>
      </c>
      <c r="E1081">
        <v>-0.191</v>
      </c>
      <c r="G1081">
        <v>-0.91800000000000004</v>
      </c>
      <c r="H1081">
        <v>-0.38100000000000001</v>
      </c>
      <c r="U1081">
        <f t="shared" si="15"/>
        <v>988</v>
      </c>
      <c r="V1081" s="4">
        <v>547.88599999999997</v>
      </c>
      <c r="W1081">
        <v>1020</v>
      </c>
      <c r="X1081">
        <v>0.20499999999999999</v>
      </c>
      <c r="Y1081">
        <v>474.66699999999997</v>
      </c>
      <c r="Z1081">
        <v>211.39</v>
      </c>
    </row>
    <row r="1082" spans="1:26" x14ac:dyDescent="0.25">
      <c r="A1082" s="4">
        <v>579</v>
      </c>
      <c r="B1082">
        <v>145.09</v>
      </c>
      <c r="C1082">
        <v>106.39</v>
      </c>
      <c r="D1082">
        <v>183.79</v>
      </c>
      <c r="E1082">
        <v>-1.109</v>
      </c>
      <c r="G1082">
        <v>-1.8360000000000001</v>
      </c>
      <c r="H1082">
        <v>-0.28199999999999997</v>
      </c>
      <c r="U1082">
        <f t="shared" si="15"/>
        <v>987</v>
      </c>
      <c r="V1082" s="4">
        <v>548.18499999999995</v>
      </c>
      <c r="W1082">
        <v>1021</v>
      </c>
      <c r="X1082">
        <v>0.29899999999999999</v>
      </c>
      <c r="Y1082">
        <v>512.51499999999999</v>
      </c>
      <c r="Z1082">
        <v>236.31299999999999</v>
      </c>
    </row>
    <row r="1083" spans="1:26" x14ac:dyDescent="0.25">
      <c r="A1083" s="4">
        <v>580</v>
      </c>
      <c r="B1083">
        <v>132.97</v>
      </c>
      <c r="C1083">
        <v>94.27</v>
      </c>
      <c r="D1083">
        <v>171.67</v>
      </c>
      <c r="E1083">
        <v>-1.01</v>
      </c>
      <c r="G1083">
        <v>-1.7370000000000001</v>
      </c>
      <c r="H1083">
        <v>-0.60499999999999998</v>
      </c>
      <c r="U1083">
        <f t="shared" si="15"/>
        <v>986</v>
      </c>
      <c r="V1083" s="4">
        <v>548.63300000000004</v>
      </c>
      <c r="W1083">
        <v>1022</v>
      </c>
      <c r="X1083">
        <v>0.28100000000000003</v>
      </c>
      <c r="Y1083">
        <v>505.36399999999998</v>
      </c>
      <c r="Z1083">
        <v>231.60400000000001</v>
      </c>
    </row>
    <row r="1084" spans="1:26" x14ac:dyDescent="0.25">
      <c r="A1084" s="4">
        <v>581</v>
      </c>
      <c r="B1084">
        <v>135.47999999999999</v>
      </c>
      <c r="C1084">
        <v>96.78</v>
      </c>
      <c r="D1084">
        <v>174.18</v>
      </c>
      <c r="E1084">
        <v>-1.3320000000000001</v>
      </c>
      <c r="G1084">
        <v>-2.0590000000000002</v>
      </c>
      <c r="H1084">
        <v>0.08</v>
      </c>
      <c r="U1084">
        <f t="shared" si="15"/>
        <v>985</v>
      </c>
      <c r="V1084" s="4">
        <v>549.44000000000005</v>
      </c>
      <c r="W1084">
        <v>1023</v>
      </c>
      <c r="X1084">
        <v>0.153</v>
      </c>
      <c r="Y1084">
        <v>453.65300000000002</v>
      </c>
      <c r="Z1084">
        <v>197.553</v>
      </c>
    </row>
    <row r="1085" spans="1:26" x14ac:dyDescent="0.25">
      <c r="A1085" s="4">
        <v>582</v>
      </c>
      <c r="B1085">
        <v>165.43</v>
      </c>
      <c r="C1085">
        <v>126.73</v>
      </c>
      <c r="D1085">
        <v>204.13</v>
      </c>
      <c r="E1085">
        <v>-0.64700000000000002</v>
      </c>
      <c r="G1085">
        <v>-1.375</v>
      </c>
      <c r="H1085">
        <v>-0.247</v>
      </c>
      <c r="U1085">
        <f t="shared" si="15"/>
        <v>984</v>
      </c>
      <c r="V1085" s="4">
        <v>549.69299999999998</v>
      </c>
      <c r="W1085">
        <v>1024</v>
      </c>
      <c r="X1085">
        <v>0.253</v>
      </c>
      <c r="Y1085">
        <v>493.79199999999997</v>
      </c>
      <c r="Z1085">
        <v>223.98400000000001</v>
      </c>
    </row>
    <row r="1086" spans="1:26" x14ac:dyDescent="0.25">
      <c r="A1086" s="4">
        <v>583</v>
      </c>
      <c r="B1086">
        <v>174.78</v>
      </c>
      <c r="C1086">
        <v>136.08000000000001</v>
      </c>
      <c r="D1086">
        <v>213.48</v>
      </c>
      <c r="E1086">
        <v>-0.97499999999999998</v>
      </c>
      <c r="G1086">
        <v>-1.702</v>
      </c>
      <c r="H1086">
        <v>-0.41599999999999998</v>
      </c>
      <c r="U1086">
        <f t="shared" si="15"/>
        <v>983</v>
      </c>
      <c r="V1086" s="4">
        <v>549.995</v>
      </c>
      <c r="W1086">
        <v>1025</v>
      </c>
      <c r="X1086">
        <v>0.30299999999999999</v>
      </c>
      <c r="Y1086">
        <v>514.04200000000003</v>
      </c>
      <c r="Z1086">
        <v>237.31800000000001</v>
      </c>
    </row>
    <row r="1087" spans="1:26" x14ac:dyDescent="0.25">
      <c r="A1087" s="4">
        <v>584</v>
      </c>
      <c r="B1087">
        <v>103.81</v>
      </c>
      <c r="C1087">
        <v>65.12</v>
      </c>
      <c r="D1087">
        <v>142.51</v>
      </c>
      <c r="E1087">
        <v>-1.1439999999999999</v>
      </c>
      <c r="G1087">
        <v>-1.871</v>
      </c>
      <c r="H1087">
        <v>-0.878</v>
      </c>
      <c r="U1087">
        <f t="shared" si="15"/>
        <v>982</v>
      </c>
      <c r="V1087" s="4">
        <v>550.33100000000002</v>
      </c>
      <c r="W1087">
        <v>1026</v>
      </c>
      <c r="X1087">
        <v>0.33500000000000002</v>
      </c>
      <c r="Y1087">
        <v>527.05999999999995</v>
      </c>
      <c r="Z1087">
        <v>245.89</v>
      </c>
    </row>
    <row r="1088" spans="1:26" x14ac:dyDescent="0.25">
      <c r="A1088" s="4">
        <v>585</v>
      </c>
      <c r="B1088">
        <v>207.51</v>
      </c>
      <c r="C1088">
        <v>168.82</v>
      </c>
      <c r="D1088">
        <v>246.21</v>
      </c>
      <c r="E1088">
        <v>-1.605</v>
      </c>
      <c r="G1088">
        <v>-2.3319999999999999</v>
      </c>
      <c r="H1088">
        <v>-0.501</v>
      </c>
      <c r="U1088">
        <f t="shared" ref="U1088:U1127" si="16">$U$61-W1088</f>
        <v>981</v>
      </c>
      <c r="V1088" s="4">
        <v>550.62</v>
      </c>
      <c r="W1088">
        <v>1027</v>
      </c>
      <c r="X1088">
        <v>0.28899999999999998</v>
      </c>
      <c r="Y1088">
        <v>508.57799999999997</v>
      </c>
      <c r="Z1088">
        <v>233.72</v>
      </c>
    </row>
    <row r="1089" spans="1:26" x14ac:dyDescent="0.25">
      <c r="A1089" s="4">
        <v>586</v>
      </c>
      <c r="B1089">
        <v>166.32</v>
      </c>
      <c r="C1089">
        <v>127.62</v>
      </c>
      <c r="D1089">
        <v>205.02</v>
      </c>
      <c r="E1089">
        <v>-1.228</v>
      </c>
      <c r="G1089">
        <v>-1.9550000000000001</v>
      </c>
      <c r="H1089">
        <v>-0.317</v>
      </c>
      <c r="U1089">
        <f t="shared" si="16"/>
        <v>980</v>
      </c>
      <c r="V1089" s="4">
        <v>550.80600000000004</v>
      </c>
      <c r="W1089">
        <v>1028</v>
      </c>
      <c r="X1089">
        <v>0.186</v>
      </c>
      <c r="Y1089">
        <v>466.952</v>
      </c>
      <c r="Z1089">
        <v>206.31100000000001</v>
      </c>
    </row>
    <row r="1090" spans="1:26" x14ac:dyDescent="0.25">
      <c r="A1090" s="4">
        <v>587</v>
      </c>
      <c r="B1090">
        <v>223.51</v>
      </c>
      <c r="C1090">
        <v>184.82</v>
      </c>
      <c r="D1090">
        <v>262.20999999999998</v>
      </c>
      <c r="E1090">
        <v>-1.044</v>
      </c>
      <c r="G1090">
        <v>-1.772</v>
      </c>
      <c r="H1090">
        <v>0.36299999999999999</v>
      </c>
      <c r="U1090">
        <f t="shared" si="16"/>
        <v>979</v>
      </c>
      <c r="V1090" s="4">
        <v>551.02800000000002</v>
      </c>
      <c r="W1090">
        <v>1029</v>
      </c>
      <c r="X1090">
        <v>0.222</v>
      </c>
      <c r="Y1090">
        <v>481.49700000000001</v>
      </c>
      <c r="Z1090">
        <v>215.88800000000001</v>
      </c>
    </row>
    <row r="1091" spans="1:26" x14ac:dyDescent="0.25">
      <c r="A1091" s="4">
        <v>588</v>
      </c>
      <c r="B1091">
        <v>150.21</v>
      </c>
      <c r="C1091">
        <v>111.51</v>
      </c>
      <c r="D1091">
        <v>188.9</v>
      </c>
      <c r="E1091">
        <v>-0.36399999999999999</v>
      </c>
      <c r="G1091">
        <v>-1.0920000000000001</v>
      </c>
      <c r="H1091">
        <v>-0.23799999999999999</v>
      </c>
      <c r="U1091">
        <f t="shared" si="16"/>
        <v>978</v>
      </c>
      <c r="V1091" s="4">
        <v>551.25599999999997</v>
      </c>
      <c r="W1091">
        <v>1030</v>
      </c>
      <c r="X1091">
        <v>0.22800000000000001</v>
      </c>
      <c r="Y1091">
        <v>483.90800000000002</v>
      </c>
      <c r="Z1091">
        <v>217.476</v>
      </c>
    </row>
    <row r="1092" spans="1:26" x14ac:dyDescent="0.25">
      <c r="A1092" s="4">
        <v>589</v>
      </c>
      <c r="B1092">
        <v>197.11</v>
      </c>
      <c r="C1092">
        <v>158.41</v>
      </c>
      <c r="D1092">
        <v>235.81</v>
      </c>
      <c r="E1092">
        <v>-0.96499999999999997</v>
      </c>
      <c r="G1092">
        <v>-1.6919999999999999</v>
      </c>
      <c r="H1092">
        <v>-0.55000000000000004</v>
      </c>
      <c r="U1092">
        <f t="shared" si="16"/>
        <v>977</v>
      </c>
      <c r="V1092" s="4">
        <v>551.44299999999998</v>
      </c>
      <c r="W1092">
        <v>1031</v>
      </c>
      <c r="X1092">
        <v>0.187</v>
      </c>
      <c r="Y1092">
        <v>467.55500000000001</v>
      </c>
      <c r="Z1092">
        <v>206.708</v>
      </c>
    </row>
    <row r="1093" spans="1:26" x14ac:dyDescent="0.25">
      <c r="A1093" s="4">
        <v>590</v>
      </c>
      <c r="B1093">
        <v>198.3</v>
      </c>
      <c r="C1093">
        <v>159.6</v>
      </c>
      <c r="D1093">
        <v>236.99</v>
      </c>
      <c r="E1093">
        <v>-1.278</v>
      </c>
      <c r="G1093">
        <v>-2.0049999999999999</v>
      </c>
      <c r="H1093">
        <v>-0.76400000000000001</v>
      </c>
      <c r="U1093">
        <f t="shared" si="16"/>
        <v>976</v>
      </c>
      <c r="V1093" s="4">
        <v>551.67600000000004</v>
      </c>
      <c r="W1093">
        <v>1032</v>
      </c>
      <c r="X1093">
        <v>0.23300000000000001</v>
      </c>
      <c r="Y1093">
        <v>486.07799999999997</v>
      </c>
      <c r="Z1093">
        <v>218.904</v>
      </c>
    </row>
    <row r="1094" spans="1:26" x14ac:dyDescent="0.25">
      <c r="A1094" s="4">
        <v>591</v>
      </c>
      <c r="B1094">
        <v>109.88</v>
      </c>
      <c r="C1094">
        <v>71.19</v>
      </c>
      <c r="D1094">
        <v>148.58000000000001</v>
      </c>
      <c r="E1094">
        <v>-1.4910000000000001</v>
      </c>
      <c r="G1094">
        <v>-2.218</v>
      </c>
      <c r="H1094">
        <v>-1.5529999999999999</v>
      </c>
      <c r="U1094">
        <f t="shared" si="16"/>
        <v>975</v>
      </c>
      <c r="V1094" s="4">
        <v>551.85299999999995</v>
      </c>
      <c r="W1094">
        <v>1033</v>
      </c>
      <c r="X1094">
        <v>0.19900000000000001</v>
      </c>
      <c r="Y1094">
        <v>472.13499999999999</v>
      </c>
      <c r="Z1094">
        <v>209.72399999999999</v>
      </c>
    </row>
    <row r="1095" spans="1:26" x14ac:dyDescent="0.25">
      <c r="A1095" s="4">
        <v>592</v>
      </c>
      <c r="B1095">
        <v>126.35</v>
      </c>
      <c r="C1095">
        <v>87.65</v>
      </c>
      <c r="D1095">
        <v>165.05</v>
      </c>
      <c r="E1095">
        <v>-2.2799999999999998</v>
      </c>
      <c r="G1095">
        <v>-3.0070000000000001</v>
      </c>
      <c r="H1095">
        <v>-0.46600000000000003</v>
      </c>
      <c r="U1095">
        <f t="shared" si="16"/>
        <v>974</v>
      </c>
      <c r="V1095" s="4">
        <v>552.16999999999996</v>
      </c>
      <c r="W1095">
        <v>1034</v>
      </c>
      <c r="X1095">
        <v>0.11799999999999999</v>
      </c>
      <c r="Y1095">
        <v>439.91199999999998</v>
      </c>
      <c r="Z1095">
        <v>188.505</v>
      </c>
    </row>
    <row r="1096" spans="1:26" x14ac:dyDescent="0.25">
      <c r="A1096" s="4">
        <v>593</v>
      </c>
      <c r="B1096">
        <v>126.22</v>
      </c>
      <c r="C1096">
        <v>87.53</v>
      </c>
      <c r="D1096">
        <v>164.92</v>
      </c>
      <c r="E1096">
        <v>-1.1930000000000001</v>
      </c>
      <c r="G1096">
        <v>-1.92</v>
      </c>
      <c r="H1096">
        <v>-0.70899999999999996</v>
      </c>
      <c r="U1096">
        <f t="shared" si="16"/>
        <v>973</v>
      </c>
      <c r="V1096" s="4">
        <v>552.30200000000002</v>
      </c>
      <c r="W1096">
        <v>1035</v>
      </c>
      <c r="X1096">
        <v>0.13100000000000001</v>
      </c>
      <c r="Y1096">
        <v>445.09500000000003</v>
      </c>
      <c r="Z1096">
        <v>191.91800000000001</v>
      </c>
    </row>
    <row r="1097" spans="1:26" x14ac:dyDescent="0.25">
      <c r="A1097" s="4">
        <v>594</v>
      </c>
      <c r="B1097">
        <v>138.38999999999999</v>
      </c>
      <c r="C1097">
        <v>99.69</v>
      </c>
      <c r="D1097">
        <v>177.09</v>
      </c>
      <c r="E1097">
        <v>-1.4359999999999999</v>
      </c>
      <c r="G1097">
        <v>-2.1640000000000001</v>
      </c>
      <c r="H1097">
        <v>-0.73399999999999999</v>
      </c>
      <c r="U1097">
        <f t="shared" si="16"/>
        <v>972</v>
      </c>
      <c r="V1097" s="4">
        <v>552.43299999999999</v>
      </c>
      <c r="W1097">
        <v>1036</v>
      </c>
      <c r="X1097">
        <v>0.13100000000000001</v>
      </c>
      <c r="Y1097">
        <v>445.09500000000003</v>
      </c>
      <c r="Z1097">
        <v>191.91800000000001</v>
      </c>
    </row>
    <row r="1098" spans="1:26" x14ac:dyDescent="0.25">
      <c r="A1098" s="4">
        <v>595</v>
      </c>
      <c r="B1098">
        <v>165.08</v>
      </c>
      <c r="C1098">
        <v>126.38</v>
      </c>
      <c r="D1098">
        <v>203.77</v>
      </c>
      <c r="E1098">
        <v>-1.4610000000000001</v>
      </c>
      <c r="G1098">
        <v>-2.1880000000000002</v>
      </c>
      <c r="H1098">
        <v>-1.339</v>
      </c>
      <c r="U1098">
        <f t="shared" si="16"/>
        <v>971</v>
      </c>
      <c r="V1098" s="4">
        <v>554.05899999999997</v>
      </c>
      <c r="W1098">
        <v>1037</v>
      </c>
      <c r="X1098">
        <v>0.20699999999999999</v>
      </c>
      <c r="Y1098">
        <v>475.51100000000002</v>
      </c>
      <c r="Z1098">
        <v>211.946</v>
      </c>
    </row>
    <row r="1099" spans="1:26" x14ac:dyDescent="0.25">
      <c r="A1099" s="4">
        <v>596</v>
      </c>
      <c r="B1099">
        <v>161.27000000000001</v>
      </c>
      <c r="C1099">
        <v>122.57</v>
      </c>
      <c r="D1099">
        <v>199.97</v>
      </c>
      <c r="E1099">
        <v>-2.0670000000000002</v>
      </c>
      <c r="G1099">
        <v>-2.794</v>
      </c>
      <c r="H1099">
        <v>-1.0509999999999999</v>
      </c>
      <c r="U1099">
        <f t="shared" si="16"/>
        <v>970</v>
      </c>
      <c r="V1099" s="4">
        <v>554.37800000000004</v>
      </c>
      <c r="W1099">
        <v>1038</v>
      </c>
      <c r="X1099">
        <v>0.32</v>
      </c>
      <c r="Y1099">
        <v>520.75199999999995</v>
      </c>
      <c r="Z1099">
        <v>241.73699999999999</v>
      </c>
    </row>
    <row r="1100" spans="1:26" x14ac:dyDescent="0.25">
      <c r="A1100" s="4">
        <v>597</v>
      </c>
      <c r="B1100">
        <v>165.41</v>
      </c>
      <c r="C1100">
        <v>126.71</v>
      </c>
      <c r="D1100">
        <v>204.11</v>
      </c>
      <c r="E1100">
        <v>-1.7789999999999999</v>
      </c>
      <c r="G1100">
        <v>-2.5059999999999998</v>
      </c>
      <c r="H1100">
        <v>-1.4630000000000001</v>
      </c>
      <c r="U1100">
        <f t="shared" si="16"/>
        <v>969</v>
      </c>
      <c r="V1100" s="4">
        <v>554.56200000000001</v>
      </c>
      <c r="W1100">
        <v>1039</v>
      </c>
      <c r="X1100">
        <v>0.184</v>
      </c>
      <c r="Y1100">
        <v>466.31</v>
      </c>
      <c r="Z1100">
        <v>205.887</v>
      </c>
    </row>
    <row r="1101" spans="1:26" x14ac:dyDescent="0.25">
      <c r="A1101" s="4">
        <v>598</v>
      </c>
      <c r="B1101">
        <v>137.06</v>
      </c>
      <c r="C1101">
        <v>98.37</v>
      </c>
      <c r="D1101">
        <v>175.76</v>
      </c>
      <c r="E1101">
        <v>-2.1909999999999998</v>
      </c>
      <c r="G1101">
        <v>-2.9180000000000001</v>
      </c>
      <c r="H1101">
        <v>-1.1950000000000001</v>
      </c>
      <c r="U1101">
        <f t="shared" si="16"/>
        <v>968</v>
      </c>
      <c r="V1101" s="4">
        <v>554.74300000000005</v>
      </c>
      <c r="W1101">
        <v>1040</v>
      </c>
      <c r="X1101">
        <v>0.18099999999999999</v>
      </c>
      <c r="Y1101">
        <v>465.06400000000002</v>
      </c>
      <c r="Z1101">
        <v>205.06700000000001</v>
      </c>
    </row>
    <row r="1102" spans="1:26" x14ac:dyDescent="0.25">
      <c r="A1102" s="4">
        <v>599</v>
      </c>
      <c r="B1102">
        <v>167.23</v>
      </c>
      <c r="C1102">
        <v>128.53</v>
      </c>
      <c r="D1102">
        <v>205.92</v>
      </c>
      <c r="E1102">
        <v>-1.923</v>
      </c>
      <c r="G1102">
        <v>-2.65</v>
      </c>
      <c r="H1102">
        <v>-1.3340000000000001</v>
      </c>
      <c r="U1102">
        <f t="shared" si="16"/>
        <v>967</v>
      </c>
      <c r="V1102" s="4">
        <v>555.81299999999999</v>
      </c>
      <c r="W1102">
        <v>1041</v>
      </c>
      <c r="X1102">
        <v>0.24</v>
      </c>
      <c r="Y1102">
        <v>488.649</v>
      </c>
      <c r="Z1102">
        <v>220.59700000000001</v>
      </c>
    </row>
    <row r="1103" spans="1:26" x14ac:dyDescent="0.25">
      <c r="A1103" s="4">
        <v>600</v>
      </c>
      <c r="B1103">
        <v>109.7</v>
      </c>
      <c r="C1103">
        <v>71</v>
      </c>
      <c r="D1103">
        <v>148.4</v>
      </c>
      <c r="E1103">
        <v>-2.0619999999999998</v>
      </c>
      <c r="G1103">
        <v>-2.7890000000000001</v>
      </c>
      <c r="H1103">
        <v>-2.1829999999999998</v>
      </c>
      <c r="U1103">
        <f t="shared" si="16"/>
        <v>966</v>
      </c>
      <c r="V1103" s="4">
        <v>556.30499999999995</v>
      </c>
      <c r="W1103">
        <v>1042</v>
      </c>
      <c r="X1103">
        <v>0.252</v>
      </c>
      <c r="Y1103">
        <v>493.471</v>
      </c>
      <c r="Z1103">
        <v>223.77199999999999</v>
      </c>
    </row>
    <row r="1104" spans="1:26" x14ac:dyDescent="0.25">
      <c r="A1104" s="4">
        <v>601</v>
      </c>
      <c r="B1104">
        <v>186.96</v>
      </c>
      <c r="C1104">
        <v>148.26</v>
      </c>
      <c r="D1104">
        <v>225.66</v>
      </c>
      <c r="E1104">
        <v>-2.91</v>
      </c>
      <c r="G1104">
        <v>-3.6379999999999999</v>
      </c>
      <c r="H1104">
        <v>-1.3939999999999999</v>
      </c>
      <c r="U1104">
        <f t="shared" si="16"/>
        <v>965</v>
      </c>
      <c r="V1104" s="4">
        <v>556.59699999999998</v>
      </c>
      <c r="W1104">
        <v>1043</v>
      </c>
      <c r="X1104">
        <v>0.29199999999999998</v>
      </c>
      <c r="Y1104">
        <v>509.82299999999998</v>
      </c>
      <c r="Z1104">
        <v>234.54</v>
      </c>
    </row>
    <row r="1105" spans="1:26" x14ac:dyDescent="0.25">
      <c r="A1105" s="4">
        <v>602</v>
      </c>
      <c r="B1105">
        <v>201.58</v>
      </c>
      <c r="C1105">
        <v>162.88</v>
      </c>
      <c r="D1105">
        <v>240.28</v>
      </c>
      <c r="E1105">
        <v>-2.121</v>
      </c>
      <c r="G1105">
        <v>-2.8490000000000002</v>
      </c>
      <c r="H1105">
        <v>-1.7010000000000001</v>
      </c>
      <c r="U1105">
        <f t="shared" si="16"/>
        <v>964</v>
      </c>
      <c r="V1105" s="4">
        <v>556.83799999999997</v>
      </c>
      <c r="W1105">
        <v>1044</v>
      </c>
      <c r="X1105">
        <v>0.24099999999999999</v>
      </c>
      <c r="Y1105">
        <v>489.25200000000001</v>
      </c>
      <c r="Z1105">
        <v>220.994</v>
      </c>
    </row>
    <row r="1106" spans="1:26" x14ac:dyDescent="0.25">
      <c r="A1106" s="4">
        <v>603</v>
      </c>
      <c r="B1106">
        <v>174.99</v>
      </c>
      <c r="C1106">
        <v>136.29</v>
      </c>
      <c r="D1106">
        <v>213.68</v>
      </c>
      <c r="E1106">
        <v>-2.4289999999999998</v>
      </c>
      <c r="G1106">
        <v>-3.1560000000000001</v>
      </c>
      <c r="H1106">
        <v>-1.3540000000000001</v>
      </c>
      <c r="U1106">
        <f t="shared" si="16"/>
        <v>963</v>
      </c>
      <c r="V1106" s="4">
        <v>557.08900000000006</v>
      </c>
      <c r="W1106">
        <v>1045</v>
      </c>
      <c r="X1106">
        <v>0.251</v>
      </c>
      <c r="Y1106">
        <v>492.988</v>
      </c>
      <c r="Z1106">
        <v>223.45500000000001</v>
      </c>
    </row>
    <row r="1107" spans="1:26" x14ac:dyDescent="0.25">
      <c r="A1107" s="4">
        <v>604</v>
      </c>
      <c r="B1107">
        <v>159.9</v>
      </c>
      <c r="C1107">
        <v>121.2</v>
      </c>
      <c r="D1107">
        <v>198.6</v>
      </c>
      <c r="E1107">
        <v>-2.081</v>
      </c>
      <c r="G1107">
        <v>-2.8090000000000002</v>
      </c>
      <c r="H1107">
        <v>-0.77800000000000002</v>
      </c>
      <c r="U1107">
        <f t="shared" si="16"/>
        <v>962</v>
      </c>
      <c r="V1107" s="4">
        <v>557.36900000000003</v>
      </c>
      <c r="W1107">
        <v>1046</v>
      </c>
      <c r="X1107">
        <v>0.28000000000000003</v>
      </c>
      <c r="Y1107">
        <v>504.96199999999999</v>
      </c>
      <c r="Z1107">
        <v>231.339</v>
      </c>
    </row>
    <row r="1108" spans="1:26" x14ac:dyDescent="0.25">
      <c r="A1108" s="4">
        <v>605</v>
      </c>
      <c r="B1108">
        <v>156.9</v>
      </c>
      <c r="C1108">
        <v>118.2</v>
      </c>
      <c r="D1108">
        <v>195.59</v>
      </c>
      <c r="E1108">
        <v>-1.506</v>
      </c>
      <c r="G1108">
        <v>-2.2330000000000001</v>
      </c>
      <c r="H1108">
        <v>-0.77300000000000002</v>
      </c>
      <c r="U1108">
        <f t="shared" si="16"/>
        <v>961</v>
      </c>
      <c r="V1108" s="4">
        <v>557.60900000000004</v>
      </c>
      <c r="W1108">
        <v>1047</v>
      </c>
      <c r="X1108">
        <v>0.19800000000000001</v>
      </c>
      <c r="Y1108">
        <v>471.73399999999998</v>
      </c>
      <c r="Z1108">
        <v>209.459</v>
      </c>
    </row>
    <row r="1109" spans="1:26" x14ac:dyDescent="0.25">
      <c r="A1109" s="4">
        <v>606</v>
      </c>
      <c r="B1109">
        <v>128.12</v>
      </c>
      <c r="C1109">
        <v>89.42</v>
      </c>
      <c r="D1109">
        <v>166.82</v>
      </c>
      <c r="E1109">
        <v>-1.5009999999999999</v>
      </c>
      <c r="G1109">
        <v>-2.2280000000000002</v>
      </c>
      <c r="H1109">
        <v>-1.0660000000000001</v>
      </c>
      <c r="U1109">
        <f t="shared" si="16"/>
        <v>960</v>
      </c>
      <c r="V1109" s="4">
        <v>557.99199999999996</v>
      </c>
      <c r="W1109">
        <v>1048</v>
      </c>
      <c r="X1109">
        <v>0.185</v>
      </c>
      <c r="Y1109">
        <v>466.67099999999999</v>
      </c>
      <c r="Z1109">
        <v>206.125</v>
      </c>
    </row>
    <row r="1110" spans="1:26" x14ac:dyDescent="0.25">
      <c r="A1110" s="4">
        <v>607</v>
      </c>
      <c r="B1110">
        <v>138.63</v>
      </c>
      <c r="C1110">
        <v>99.93</v>
      </c>
      <c r="D1110">
        <v>177.33</v>
      </c>
      <c r="E1110">
        <v>-1.794</v>
      </c>
      <c r="G1110">
        <v>-2.5209999999999999</v>
      </c>
      <c r="H1110">
        <v>-0.83799999999999997</v>
      </c>
      <c r="U1110">
        <f t="shared" si="16"/>
        <v>959</v>
      </c>
      <c r="V1110" s="4">
        <v>558.14200000000005</v>
      </c>
      <c r="W1110">
        <v>1049</v>
      </c>
      <c r="X1110">
        <v>0.15</v>
      </c>
      <c r="Y1110">
        <v>452.68900000000002</v>
      </c>
      <c r="Z1110">
        <v>196.91800000000001</v>
      </c>
    </row>
    <row r="1111" spans="1:26" x14ac:dyDescent="0.25">
      <c r="A1111" s="4">
        <v>608</v>
      </c>
      <c r="B1111">
        <v>204.42</v>
      </c>
      <c r="C1111">
        <v>165.72</v>
      </c>
      <c r="D1111">
        <v>243.12</v>
      </c>
      <c r="E1111">
        <v>-1.5649999999999999</v>
      </c>
      <c r="G1111">
        <v>-2.2930000000000001</v>
      </c>
      <c r="H1111">
        <v>-8.4000000000000005E-2</v>
      </c>
      <c r="U1111">
        <f t="shared" si="16"/>
        <v>958</v>
      </c>
      <c r="V1111" s="4">
        <v>558.399</v>
      </c>
      <c r="W1111">
        <v>1050</v>
      </c>
      <c r="X1111">
        <v>0.25700000000000001</v>
      </c>
      <c r="Y1111">
        <v>495.47899999999998</v>
      </c>
      <c r="Z1111">
        <v>225.095</v>
      </c>
    </row>
    <row r="1112" spans="1:26" x14ac:dyDescent="0.25">
      <c r="A1112" s="4">
        <v>609</v>
      </c>
      <c r="B1112">
        <v>110.59</v>
      </c>
      <c r="C1112">
        <v>71.900000000000006</v>
      </c>
      <c r="D1112">
        <v>149.29</v>
      </c>
      <c r="E1112">
        <v>-0.81100000000000005</v>
      </c>
      <c r="G1112">
        <v>-1.538</v>
      </c>
      <c r="H1112">
        <v>-0.89800000000000002</v>
      </c>
      <c r="U1112">
        <f t="shared" si="16"/>
        <v>957</v>
      </c>
      <c r="V1112" s="4">
        <v>558.71699999999998</v>
      </c>
      <c r="W1112">
        <v>1051</v>
      </c>
      <c r="X1112">
        <v>0.318</v>
      </c>
      <c r="Y1112">
        <v>519.98900000000003</v>
      </c>
      <c r="Z1112">
        <v>241.23400000000001</v>
      </c>
    </row>
    <row r="1113" spans="1:26" x14ac:dyDescent="0.25">
      <c r="A1113" s="4">
        <v>610</v>
      </c>
      <c r="B1113">
        <v>153.94</v>
      </c>
      <c r="C1113">
        <v>115.24</v>
      </c>
      <c r="D1113">
        <v>192.64</v>
      </c>
      <c r="E1113">
        <v>-1.625</v>
      </c>
      <c r="G1113">
        <v>-2.3519999999999999</v>
      </c>
      <c r="H1113">
        <v>-0.14299999999999999</v>
      </c>
      <c r="U1113">
        <f t="shared" si="16"/>
        <v>956</v>
      </c>
      <c r="V1113" s="4">
        <v>558.93499999999995</v>
      </c>
      <c r="W1113">
        <v>1052</v>
      </c>
      <c r="X1113">
        <v>0.219</v>
      </c>
      <c r="Y1113">
        <v>480.25200000000001</v>
      </c>
      <c r="Z1113">
        <v>215.06800000000001</v>
      </c>
    </row>
    <row r="1114" spans="1:26" x14ac:dyDescent="0.25">
      <c r="A1114" s="4">
        <v>611</v>
      </c>
      <c r="B1114">
        <v>151.5</v>
      </c>
      <c r="C1114">
        <v>112.8</v>
      </c>
      <c r="D1114">
        <v>190.19</v>
      </c>
      <c r="E1114">
        <v>-0.871</v>
      </c>
      <c r="G1114">
        <v>-1.5980000000000001</v>
      </c>
      <c r="H1114">
        <v>-0.496</v>
      </c>
      <c r="U1114">
        <f t="shared" si="16"/>
        <v>955</v>
      </c>
      <c r="V1114" s="4">
        <v>559.13900000000001</v>
      </c>
      <c r="W1114">
        <v>1053</v>
      </c>
      <c r="X1114">
        <v>0.20399999999999999</v>
      </c>
      <c r="Y1114">
        <v>474.34500000000003</v>
      </c>
      <c r="Z1114">
        <v>211.179</v>
      </c>
    </row>
    <row r="1115" spans="1:26" x14ac:dyDescent="0.25">
      <c r="A1115" s="4">
        <v>612</v>
      </c>
      <c r="B1115">
        <v>160.93</v>
      </c>
      <c r="C1115">
        <v>122.23</v>
      </c>
      <c r="D1115">
        <v>199.63</v>
      </c>
      <c r="E1115">
        <v>-1.2230000000000001</v>
      </c>
      <c r="G1115">
        <v>-1.95</v>
      </c>
      <c r="H1115">
        <v>-4.9000000000000002E-2</v>
      </c>
      <c r="U1115">
        <f t="shared" si="16"/>
        <v>954</v>
      </c>
      <c r="V1115" s="4">
        <v>559.39099999999996</v>
      </c>
      <c r="W1115">
        <v>1054</v>
      </c>
      <c r="X1115">
        <v>0.252</v>
      </c>
      <c r="Y1115">
        <v>493.59100000000001</v>
      </c>
      <c r="Z1115">
        <v>223.852</v>
      </c>
    </row>
    <row r="1116" spans="1:26" x14ac:dyDescent="0.25">
      <c r="A1116" s="4">
        <v>613</v>
      </c>
      <c r="B1116">
        <v>176.27</v>
      </c>
      <c r="C1116">
        <v>137.57</v>
      </c>
      <c r="D1116">
        <v>214.96</v>
      </c>
      <c r="E1116">
        <v>-0.77600000000000002</v>
      </c>
      <c r="G1116">
        <v>-1.504</v>
      </c>
      <c r="H1116">
        <v>0.29299999999999998</v>
      </c>
      <c r="U1116">
        <f t="shared" si="16"/>
        <v>953</v>
      </c>
      <c r="V1116" s="4">
        <v>560.04</v>
      </c>
      <c r="W1116">
        <v>1055</v>
      </c>
      <c r="X1116">
        <v>0.314</v>
      </c>
      <c r="Y1116">
        <v>518.38199999999995</v>
      </c>
      <c r="Z1116">
        <v>240.17599999999999</v>
      </c>
    </row>
    <row r="1117" spans="1:26" x14ac:dyDescent="0.25">
      <c r="A1117" s="4">
        <v>614</v>
      </c>
      <c r="B1117">
        <v>153.57</v>
      </c>
      <c r="C1117">
        <v>114.87</v>
      </c>
      <c r="D1117">
        <v>192.26</v>
      </c>
      <c r="E1117">
        <v>-0.434</v>
      </c>
      <c r="G1117">
        <v>-1.161</v>
      </c>
      <c r="H1117">
        <v>-5.3999999999999999E-2</v>
      </c>
      <c r="U1117">
        <f t="shared" si="16"/>
        <v>952</v>
      </c>
      <c r="V1117" s="4">
        <v>561.30200000000002</v>
      </c>
      <c r="W1117">
        <v>1056</v>
      </c>
      <c r="X1117">
        <v>0.25700000000000001</v>
      </c>
      <c r="Y1117">
        <v>495.47899999999998</v>
      </c>
      <c r="Z1117">
        <v>225.095</v>
      </c>
    </row>
    <row r="1118" spans="1:26" x14ac:dyDescent="0.25">
      <c r="A1118" s="4">
        <v>615</v>
      </c>
      <c r="B1118">
        <v>189.92</v>
      </c>
      <c r="C1118">
        <v>151.22</v>
      </c>
      <c r="D1118">
        <v>228.62</v>
      </c>
      <c r="E1118">
        <v>-0.78100000000000003</v>
      </c>
      <c r="G1118">
        <v>-1.5089999999999999</v>
      </c>
      <c r="H1118">
        <v>-1.9E-2</v>
      </c>
      <c r="U1118">
        <f t="shared" si="16"/>
        <v>951</v>
      </c>
      <c r="V1118" s="4">
        <v>561.48099999999999</v>
      </c>
      <c r="W1118">
        <v>1057</v>
      </c>
      <c r="X1118">
        <v>0.17899999999999999</v>
      </c>
      <c r="Y1118">
        <v>464.22</v>
      </c>
      <c r="Z1118">
        <v>204.512</v>
      </c>
    </row>
    <row r="1119" spans="1:26" x14ac:dyDescent="0.25">
      <c r="A1119" s="4">
        <v>616</v>
      </c>
      <c r="B1119">
        <v>156.96</v>
      </c>
      <c r="C1119">
        <v>118.26</v>
      </c>
      <c r="D1119">
        <v>195.65</v>
      </c>
      <c r="E1119">
        <v>-0.747</v>
      </c>
      <c r="G1119">
        <v>-1.474</v>
      </c>
      <c r="H1119">
        <v>0.52700000000000002</v>
      </c>
      <c r="U1119">
        <f t="shared" si="16"/>
        <v>950</v>
      </c>
      <c r="V1119" s="4">
        <v>561.78499999999997</v>
      </c>
      <c r="W1119">
        <v>1058</v>
      </c>
      <c r="X1119">
        <v>0.30399999999999999</v>
      </c>
      <c r="Y1119">
        <v>514.524</v>
      </c>
      <c r="Z1119">
        <v>237.636</v>
      </c>
    </row>
    <row r="1120" spans="1:26" x14ac:dyDescent="0.25">
      <c r="A1120" s="4">
        <v>617</v>
      </c>
      <c r="B1120">
        <v>123.63</v>
      </c>
      <c r="C1120">
        <v>84.93</v>
      </c>
      <c r="D1120">
        <v>162.33000000000001</v>
      </c>
      <c r="E1120">
        <v>-0.20100000000000001</v>
      </c>
      <c r="G1120">
        <v>-0.92800000000000005</v>
      </c>
      <c r="H1120">
        <v>1.375</v>
      </c>
      <c r="U1120">
        <f t="shared" si="16"/>
        <v>949</v>
      </c>
      <c r="V1120" s="4">
        <v>562.16700000000003</v>
      </c>
      <c r="W1120">
        <v>1059</v>
      </c>
      <c r="X1120">
        <v>0.38200000000000001</v>
      </c>
      <c r="Y1120">
        <v>545.74300000000005</v>
      </c>
      <c r="Z1120">
        <v>258.19299999999998</v>
      </c>
    </row>
    <row r="1121" spans="1:26" x14ac:dyDescent="0.25">
      <c r="A1121" s="4">
        <v>618</v>
      </c>
      <c r="B1121">
        <v>157.29</v>
      </c>
      <c r="C1121">
        <v>118.6</v>
      </c>
      <c r="D1121">
        <v>195.99</v>
      </c>
      <c r="E1121">
        <v>0.64800000000000002</v>
      </c>
      <c r="G1121">
        <v>-7.9000000000000001E-2</v>
      </c>
      <c r="H1121">
        <v>1.7669999999999999</v>
      </c>
      <c r="U1121">
        <f t="shared" si="16"/>
        <v>948</v>
      </c>
      <c r="V1121" s="4">
        <v>562.52499999999998</v>
      </c>
      <c r="W1121">
        <v>1060</v>
      </c>
      <c r="X1121">
        <v>0.35799999999999998</v>
      </c>
      <c r="Y1121">
        <v>536.1</v>
      </c>
      <c r="Z1121">
        <v>251.84299999999999</v>
      </c>
    </row>
    <row r="1122" spans="1:26" x14ac:dyDescent="0.25">
      <c r="A1122" s="4">
        <v>619</v>
      </c>
      <c r="B1122">
        <v>154.57</v>
      </c>
      <c r="C1122">
        <v>115.87</v>
      </c>
      <c r="D1122">
        <v>193.27</v>
      </c>
      <c r="E1122">
        <v>1.04</v>
      </c>
      <c r="G1122">
        <v>0.313</v>
      </c>
      <c r="H1122">
        <v>-0.28699999999999998</v>
      </c>
      <c r="U1122">
        <f t="shared" si="16"/>
        <v>947</v>
      </c>
      <c r="V1122" s="4">
        <v>562.76300000000003</v>
      </c>
      <c r="W1122">
        <v>1061</v>
      </c>
      <c r="X1122">
        <v>0.23899999999999999</v>
      </c>
      <c r="Y1122">
        <v>488.28699999999998</v>
      </c>
      <c r="Z1122">
        <v>220.35900000000001</v>
      </c>
    </row>
    <row r="1123" spans="1:26" x14ac:dyDescent="0.25">
      <c r="A1123" s="4">
        <v>620</v>
      </c>
      <c r="B1123">
        <v>118.62</v>
      </c>
      <c r="C1123">
        <v>79.930000000000007</v>
      </c>
      <c r="D1123">
        <v>157.32</v>
      </c>
      <c r="E1123">
        <v>-1.014</v>
      </c>
      <c r="G1123">
        <v>-1.742</v>
      </c>
      <c r="H1123">
        <v>0.35299999999999998</v>
      </c>
      <c r="U1123">
        <f t="shared" si="16"/>
        <v>946</v>
      </c>
      <c r="V1123" s="4">
        <v>563.02</v>
      </c>
      <c r="W1123">
        <v>1062</v>
      </c>
      <c r="X1123">
        <v>0.25700000000000001</v>
      </c>
      <c r="Y1123">
        <v>495.399</v>
      </c>
      <c r="Z1123">
        <v>225.042</v>
      </c>
    </row>
    <row r="1124" spans="1:26" x14ac:dyDescent="0.25">
      <c r="A1124" s="4">
        <v>621</v>
      </c>
      <c r="B1124">
        <v>140.16999999999999</v>
      </c>
      <c r="C1124">
        <v>101.47</v>
      </c>
      <c r="D1124">
        <v>178.87</v>
      </c>
      <c r="E1124">
        <v>-0.374</v>
      </c>
      <c r="G1124">
        <v>-1.1020000000000001</v>
      </c>
      <c r="H1124">
        <v>0.56599999999999995</v>
      </c>
      <c r="U1124">
        <f t="shared" si="16"/>
        <v>945</v>
      </c>
      <c r="V1124" s="4">
        <v>563.28899999999999</v>
      </c>
      <c r="W1124">
        <v>1063</v>
      </c>
      <c r="X1124">
        <v>0.26900000000000002</v>
      </c>
      <c r="Y1124">
        <v>500.26100000000002</v>
      </c>
      <c r="Z1124">
        <v>228.244</v>
      </c>
    </row>
    <row r="1125" spans="1:26" x14ac:dyDescent="0.25">
      <c r="A1125" s="4">
        <v>622</v>
      </c>
      <c r="B1125">
        <v>176.63</v>
      </c>
      <c r="C1125">
        <v>137.94</v>
      </c>
      <c r="D1125">
        <v>215.33</v>
      </c>
      <c r="E1125">
        <v>-0.161</v>
      </c>
      <c r="G1125">
        <v>-0.88800000000000001</v>
      </c>
      <c r="H1125">
        <v>-0.72899999999999998</v>
      </c>
      <c r="U1125">
        <f t="shared" si="16"/>
        <v>944</v>
      </c>
      <c r="V1125" s="4">
        <v>564.02300000000002</v>
      </c>
      <c r="W1125">
        <v>1064</v>
      </c>
      <c r="X1125">
        <v>0.20899999999999999</v>
      </c>
      <c r="Y1125">
        <v>476.23399999999998</v>
      </c>
      <c r="Z1125">
        <v>212.422</v>
      </c>
    </row>
    <row r="1126" spans="1:26" x14ac:dyDescent="0.25">
      <c r="A1126" s="4">
        <v>623</v>
      </c>
      <c r="B1126">
        <v>163.35</v>
      </c>
      <c r="C1126">
        <v>124.65</v>
      </c>
      <c r="D1126">
        <v>202.04</v>
      </c>
      <c r="E1126">
        <v>-1.456</v>
      </c>
      <c r="G1126">
        <v>-2.1840000000000002</v>
      </c>
      <c r="H1126">
        <v>0.08</v>
      </c>
      <c r="U1126">
        <f t="shared" si="16"/>
        <v>943</v>
      </c>
      <c r="V1126" s="4">
        <v>564.30899999999997</v>
      </c>
      <c r="W1126">
        <v>1065</v>
      </c>
      <c r="X1126">
        <v>0.28599999999999998</v>
      </c>
      <c r="Y1126">
        <v>507.37200000000001</v>
      </c>
      <c r="Z1126">
        <v>232.92599999999999</v>
      </c>
    </row>
    <row r="1127" spans="1:26" x14ac:dyDescent="0.25">
      <c r="A1127" s="4">
        <v>624</v>
      </c>
      <c r="B1127">
        <v>129.69999999999999</v>
      </c>
      <c r="C1127">
        <v>91</v>
      </c>
      <c r="D1127">
        <v>168.39</v>
      </c>
      <c r="E1127">
        <v>-0.64700000000000002</v>
      </c>
      <c r="G1127">
        <v>-1.375</v>
      </c>
      <c r="H1127">
        <v>-9.9000000000000005E-2</v>
      </c>
      <c r="U1127">
        <f t="shared" si="16"/>
        <v>942</v>
      </c>
      <c r="V1127" s="4">
        <v>564.61900000000003</v>
      </c>
      <c r="W1127">
        <v>1066</v>
      </c>
      <c r="X1127">
        <v>0.31</v>
      </c>
      <c r="Y1127">
        <v>516.93499999999995</v>
      </c>
      <c r="Z1127">
        <v>239.22300000000001</v>
      </c>
    </row>
    <row r="1128" spans="1:26" x14ac:dyDescent="0.25">
      <c r="A1128" s="4">
        <v>625</v>
      </c>
      <c r="B1128">
        <v>101.79</v>
      </c>
      <c r="C1128">
        <v>63.09</v>
      </c>
      <c r="D1128">
        <v>140.49</v>
      </c>
      <c r="E1128">
        <v>-0.82599999999999996</v>
      </c>
      <c r="G1128">
        <v>-1.5529999999999999</v>
      </c>
      <c r="H1128">
        <v>-0.96199999999999997</v>
      </c>
    </row>
    <row r="1129" spans="1:26" x14ac:dyDescent="0.25">
      <c r="A1129" s="4">
        <v>626</v>
      </c>
      <c r="B1129">
        <v>151.76</v>
      </c>
      <c r="C1129">
        <v>113.06</v>
      </c>
      <c r="D1129">
        <v>190.46</v>
      </c>
      <c r="E1129">
        <v>-1.6890000000000001</v>
      </c>
      <c r="G1129">
        <v>-2.4169999999999998</v>
      </c>
      <c r="H1129">
        <v>-1.2150000000000001</v>
      </c>
    </row>
    <row r="1130" spans="1:26" x14ac:dyDescent="0.25">
      <c r="A1130" s="4">
        <v>627</v>
      </c>
      <c r="B1130">
        <v>143.55000000000001</v>
      </c>
      <c r="C1130">
        <v>104.85</v>
      </c>
      <c r="D1130">
        <v>182.25</v>
      </c>
      <c r="E1130">
        <v>-1.9419999999999999</v>
      </c>
      <c r="G1130">
        <v>-2.67</v>
      </c>
      <c r="H1130">
        <v>-4.3999999999999997E-2</v>
      </c>
    </row>
    <row r="1131" spans="1:26" x14ac:dyDescent="0.25">
      <c r="A1131" s="4">
        <v>628</v>
      </c>
      <c r="B1131">
        <v>196.09</v>
      </c>
      <c r="C1131">
        <v>157.38999999999999</v>
      </c>
      <c r="D1131">
        <v>234.79</v>
      </c>
      <c r="E1131">
        <v>-0.77100000000000002</v>
      </c>
      <c r="G1131">
        <v>-1.4990000000000001</v>
      </c>
      <c r="H1131">
        <v>0.189</v>
      </c>
    </row>
    <row r="1132" spans="1:26" x14ac:dyDescent="0.25">
      <c r="A1132" s="4">
        <v>629</v>
      </c>
      <c r="B1132">
        <v>150.78</v>
      </c>
      <c r="C1132">
        <v>112.08</v>
      </c>
      <c r="D1132">
        <v>189.48</v>
      </c>
      <c r="E1132">
        <v>-0.53800000000000003</v>
      </c>
      <c r="G1132">
        <v>-1.2649999999999999</v>
      </c>
      <c r="H1132">
        <v>0.17899999999999999</v>
      </c>
    </row>
    <row r="1133" spans="1:26" x14ac:dyDescent="0.25">
      <c r="A1133" s="4">
        <v>630</v>
      </c>
      <c r="B1133">
        <v>166.99</v>
      </c>
      <c r="C1133">
        <v>128.29</v>
      </c>
      <c r="D1133">
        <v>205.69</v>
      </c>
      <c r="E1133">
        <v>-0.54800000000000004</v>
      </c>
      <c r="G1133">
        <v>-1.2749999999999999</v>
      </c>
      <c r="H1133">
        <v>-0.59499999999999997</v>
      </c>
    </row>
    <row r="1134" spans="1:26" x14ac:dyDescent="0.25">
      <c r="A1134" s="4">
        <v>631</v>
      </c>
      <c r="B1134">
        <v>169.02</v>
      </c>
      <c r="C1134">
        <v>130.32</v>
      </c>
      <c r="D1134">
        <v>207.71</v>
      </c>
      <c r="E1134">
        <v>-1.3220000000000001</v>
      </c>
      <c r="G1134">
        <v>-2.0499999999999998</v>
      </c>
      <c r="H1134">
        <v>-0.47099999999999997</v>
      </c>
    </row>
    <row r="1135" spans="1:26" x14ac:dyDescent="0.25">
      <c r="A1135" s="4">
        <v>632</v>
      </c>
      <c r="B1135">
        <v>159.07</v>
      </c>
      <c r="C1135">
        <v>120.37</v>
      </c>
      <c r="D1135">
        <v>197.77</v>
      </c>
      <c r="E1135">
        <v>-1.198</v>
      </c>
      <c r="G1135">
        <v>-1.925</v>
      </c>
      <c r="H1135">
        <v>-0.68899999999999995</v>
      </c>
    </row>
    <row r="1136" spans="1:26" x14ac:dyDescent="0.25">
      <c r="A1136" s="4">
        <v>633</v>
      </c>
      <c r="B1136">
        <v>180.71</v>
      </c>
      <c r="C1136">
        <v>142.01</v>
      </c>
      <c r="D1136">
        <v>219.41</v>
      </c>
      <c r="E1136">
        <v>-1.4159999999999999</v>
      </c>
      <c r="G1136">
        <v>-2.1440000000000001</v>
      </c>
      <c r="H1136">
        <v>0.184</v>
      </c>
    </row>
    <row r="1137" spans="1:8" x14ac:dyDescent="0.25">
      <c r="A1137" s="4">
        <v>634</v>
      </c>
      <c r="B1137">
        <v>158.25</v>
      </c>
      <c r="C1137">
        <v>119.55</v>
      </c>
      <c r="D1137">
        <v>196.95</v>
      </c>
      <c r="E1137">
        <v>-0.54300000000000004</v>
      </c>
      <c r="G1137">
        <v>-1.27</v>
      </c>
      <c r="H1137">
        <v>-0.55500000000000005</v>
      </c>
    </row>
    <row r="1138" spans="1:8" x14ac:dyDescent="0.25">
      <c r="A1138" s="4">
        <v>635</v>
      </c>
      <c r="B1138">
        <v>150.96</v>
      </c>
      <c r="C1138">
        <v>112.26</v>
      </c>
      <c r="D1138">
        <v>189.66</v>
      </c>
      <c r="E1138">
        <v>-1.282</v>
      </c>
      <c r="G1138">
        <v>-2.0099999999999998</v>
      </c>
      <c r="H1138">
        <v>-0.17299999999999999</v>
      </c>
    </row>
    <row r="1139" spans="1:8" x14ac:dyDescent="0.25">
      <c r="A1139" s="4">
        <v>636</v>
      </c>
      <c r="B1139">
        <v>167.12</v>
      </c>
      <c r="C1139">
        <v>128.43</v>
      </c>
      <c r="D1139">
        <v>205.82</v>
      </c>
      <c r="E1139">
        <v>-0.9</v>
      </c>
      <c r="G1139">
        <v>-1.6279999999999999</v>
      </c>
      <c r="H1139">
        <v>0.56100000000000005</v>
      </c>
    </row>
    <row r="1140" spans="1:8" x14ac:dyDescent="0.25">
      <c r="A1140" s="4">
        <v>637</v>
      </c>
      <c r="B1140">
        <v>228.99</v>
      </c>
      <c r="C1140">
        <v>190.29</v>
      </c>
      <c r="D1140">
        <v>267.69</v>
      </c>
      <c r="E1140">
        <v>-0.16600000000000001</v>
      </c>
      <c r="G1140">
        <v>-0.89300000000000002</v>
      </c>
      <c r="H1140">
        <v>0.189</v>
      </c>
    </row>
    <row r="1141" spans="1:8" x14ac:dyDescent="0.25">
      <c r="A1141" s="4">
        <v>638</v>
      </c>
      <c r="B1141">
        <v>186.04</v>
      </c>
      <c r="C1141">
        <v>147.34</v>
      </c>
      <c r="D1141">
        <v>224.73</v>
      </c>
      <c r="E1141">
        <v>-0.53800000000000003</v>
      </c>
      <c r="G1141">
        <v>-1.2649999999999999</v>
      </c>
      <c r="H1141">
        <v>-0.113</v>
      </c>
    </row>
    <row r="1142" spans="1:8" x14ac:dyDescent="0.25">
      <c r="A1142" s="4">
        <v>639</v>
      </c>
      <c r="B1142">
        <v>164.86</v>
      </c>
      <c r="C1142">
        <v>126.16</v>
      </c>
      <c r="D1142">
        <v>203.55</v>
      </c>
      <c r="E1142">
        <v>-0.84099999999999997</v>
      </c>
      <c r="G1142">
        <v>-1.5680000000000001</v>
      </c>
      <c r="H1142">
        <v>-0.13300000000000001</v>
      </c>
    </row>
    <row r="1143" spans="1:8" x14ac:dyDescent="0.25">
      <c r="A1143" s="4">
        <v>640</v>
      </c>
      <c r="B1143">
        <v>173.29</v>
      </c>
      <c r="C1143">
        <v>134.6</v>
      </c>
      <c r="D1143">
        <v>211.99</v>
      </c>
      <c r="E1143">
        <v>-0.86099999999999999</v>
      </c>
      <c r="G1143">
        <v>-1.5880000000000001</v>
      </c>
      <c r="H1143">
        <v>0.54700000000000004</v>
      </c>
    </row>
    <row r="1144" spans="1:8" x14ac:dyDescent="0.25">
      <c r="A1144" s="4">
        <v>641</v>
      </c>
      <c r="B1144">
        <v>216.08</v>
      </c>
      <c r="C1144">
        <v>177.38</v>
      </c>
      <c r="D1144">
        <v>254.78</v>
      </c>
      <c r="E1144">
        <v>-0.18099999999999999</v>
      </c>
      <c r="G1144">
        <v>-0.90800000000000003</v>
      </c>
      <c r="H1144">
        <v>1.1120000000000001</v>
      </c>
    </row>
    <row r="1145" spans="1:8" x14ac:dyDescent="0.25">
      <c r="A1145" s="4">
        <v>642</v>
      </c>
      <c r="B1145">
        <v>155.12</v>
      </c>
      <c r="C1145">
        <v>116.43</v>
      </c>
      <c r="D1145">
        <v>193.82</v>
      </c>
      <c r="E1145">
        <v>0.38500000000000001</v>
      </c>
      <c r="G1145">
        <v>-0.34200000000000003</v>
      </c>
      <c r="H1145">
        <v>0.13</v>
      </c>
    </row>
    <row r="1146" spans="1:8" x14ac:dyDescent="0.25">
      <c r="A1146" s="4">
        <v>643</v>
      </c>
      <c r="B1146">
        <v>129.94</v>
      </c>
      <c r="C1146">
        <v>91.24</v>
      </c>
      <c r="D1146">
        <v>168.64</v>
      </c>
      <c r="E1146">
        <v>-0.59799999999999998</v>
      </c>
      <c r="G1146">
        <v>-1.325</v>
      </c>
      <c r="H1146">
        <v>-8.9999999999999993E-3</v>
      </c>
    </row>
    <row r="1147" spans="1:8" x14ac:dyDescent="0.25">
      <c r="A1147" s="4">
        <v>644</v>
      </c>
      <c r="B1147">
        <v>100.5</v>
      </c>
      <c r="C1147">
        <v>61.8</v>
      </c>
      <c r="D1147">
        <v>139.19999999999999</v>
      </c>
      <c r="E1147">
        <v>-0.73699999999999999</v>
      </c>
      <c r="G1147">
        <v>-1.464</v>
      </c>
      <c r="H1147">
        <v>0.38800000000000001</v>
      </c>
    </row>
    <row r="1148" spans="1:8" x14ac:dyDescent="0.25">
      <c r="A1148" s="4">
        <v>645</v>
      </c>
      <c r="B1148">
        <v>123.92</v>
      </c>
      <c r="C1148">
        <v>85.22</v>
      </c>
      <c r="D1148">
        <v>162.62</v>
      </c>
      <c r="E1148">
        <v>-0.34</v>
      </c>
      <c r="G1148">
        <v>-1.0669999999999999</v>
      </c>
      <c r="H1148">
        <v>-8.4000000000000005E-2</v>
      </c>
    </row>
    <row r="1149" spans="1:8" x14ac:dyDescent="0.25">
      <c r="A1149" s="4">
        <v>646</v>
      </c>
      <c r="B1149">
        <v>95.55</v>
      </c>
      <c r="C1149">
        <v>56.85</v>
      </c>
      <c r="D1149">
        <v>134.25</v>
      </c>
      <c r="E1149">
        <v>-0.81100000000000005</v>
      </c>
      <c r="G1149">
        <v>-1.538</v>
      </c>
      <c r="H1149">
        <v>0.33800000000000002</v>
      </c>
    </row>
    <row r="1150" spans="1:8" x14ac:dyDescent="0.25">
      <c r="A1150" s="4">
        <v>647</v>
      </c>
      <c r="B1150">
        <v>194.28</v>
      </c>
      <c r="C1150">
        <v>155.58000000000001</v>
      </c>
      <c r="D1150">
        <v>232.98</v>
      </c>
      <c r="E1150">
        <v>-0.38900000000000001</v>
      </c>
      <c r="G1150">
        <v>-1.117</v>
      </c>
      <c r="H1150">
        <v>-0.40600000000000003</v>
      </c>
    </row>
    <row r="1151" spans="1:8" x14ac:dyDescent="0.25">
      <c r="A1151" s="4">
        <v>648</v>
      </c>
      <c r="B1151">
        <v>114.17</v>
      </c>
      <c r="C1151">
        <v>75.47</v>
      </c>
      <c r="D1151">
        <v>152.87</v>
      </c>
      <c r="E1151">
        <v>-1.1339999999999999</v>
      </c>
      <c r="G1151">
        <v>-1.861</v>
      </c>
      <c r="H1151">
        <v>-0.39600000000000002</v>
      </c>
    </row>
    <row r="1152" spans="1:8" x14ac:dyDescent="0.25">
      <c r="A1152" s="4">
        <v>649</v>
      </c>
      <c r="B1152">
        <v>135.82</v>
      </c>
      <c r="C1152">
        <v>97.13</v>
      </c>
      <c r="D1152">
        <v>174.52</v>
      </c>
      <c r="E1152">
        <v>-1.1240000000000001</v>
      </c>
      <c r="G1152">
        <v>-1.851</v>
      </c>
      <c r="H1152">
        <v>-0.16300000000000001</v>
      </c>
    </row>
    <row r="1153" spans="1:8" x14ac:dyDescent="0.25">
      <c r="A1153" s="4">
        <v>650</v>
      </c>
      <c r="B1153">
        <v>184.86</v>
      </c>
      <c r="C1153">
        <v>146.16</v>
      </c>
      <c r="D1153">
        <v>223.56</v>
      </c>
      <c r="E1153">
        <v>-0.89</v>
      </c>
      <c r="G1153">
        <v>-1.6180000000000001</v>
      </c>
      <c r="H1153">
        <v>0.1</v>
      </c>
    </row>
    <row r="1154" spans="1:8" x14ac:dyDescent="0.25">
      <c r="A1154" s="4">
        <v>651</v>
      </c>
      <c r="B1154">
        <v>143.32</v>
      </c>
      <c r="C1154">
        <v>104.62</v>
      </c>
      <c r="D1154">
        <v>182.02</v>
      </c>
      <c r="E1154">
        <v>-0.627</v>
      </c>
      <c r="G1154">
        <v>-1.355</v>
      </c>
      <c r="H1154">
        <v>0.16900000000000001</v>
      </c>
    </row>
    <row r="1155" spans="1:8" x14ac:dyDescent="0.25">
      <c r="A1155" s="4">
        <v>652</v>
      </c>
      <c r="B1155">
        <v>140.41</v>
      </c>
      <c r="C1155">
        <v>101.71</v>
      </c>
      <c r="D1155">
        <v>179.11</v>
      </c>
      <c r="E1155">
        <v>-0.55800000000000005</v>
      </c>
      <c r="G1155">
        <v>-1.2849999999999999</v>
      </c>
      <c r="H1155">
        <v>-0.76900000000000002</v>
      </c>
    </row>
    <row r="1156" spans="1:8" x14ac:dyDescent="0.25">
      <c r="A1156" s="4">
        <v>653</v>
      </c>
      <c r="B1156">
        <v>148.75</v>
      </c>
      <c r="C1156">
        <v>110.05</v>
      </c>
      <c r="D1156">
        <v>187.45</v>
      </c>
      <c r="E1156">
        <v>-1.496</v>
      </c>
      <c r="G1156">
        <v>-2.2229999999999999</v>
      </c>
      <c r="H1156">
        <v>-0.67900000000000005</v>
      </c>
    </row>
    <row r="1157" spans="1:8" x14ac:dyDescent="0.25">
      <c r="A1157" s="4">
        <v>654</v>
      </c>
      <c r="B1157">
        <v>225.18</v>
      </c>
      <c r="C1157">
        <v>186.48</v>
      </c>
      <c r="D1157">
        <v>263.88</v>
      </c>
      <c r="E1157">
        <v>-1.407</v>
      </c>
      <c r="G1157">
        <v>-2.1339999999999999</v>
      </c>
      <c r="H1157">
        <v>0.46700000000000003</v>
      </c>
    </row>
    <row r="1158" spans="1:8" x14ac:dyDescent="0.25">
      <c r="A1158" s="4">
        <v>655</v>
      </c>
      <c r="B1158">
        <v>192.47</v>
      </c>
      <c r="C1158">
        <v>153.77000000000001</v>
      </c>
      <c r="D1158">
        <v>231.17</v>
      </c>
      <c r="E1158">
        <v>-0.26</v>
      </c>
      <c r="G1158">
        <v>-0.98799999999999999</v>
      </c>
      <c r="H1158">
        <v>0.7</v>
      </c>
    </row>
    <row r="1159" spans="1:8" x14ac:dyDescent="0.25">
      <c r="A1159" s="4">
        <v>656</v>
      </c>
      <c r="B1159">
        <v>143.52000000000001</v>
      </c>
      <c r="C1159">
        <v>104.82</v>
      </c>
      <c r="D1159">
        <v>182.21</v>
      </c>
      <c r="E1159">
        <v>-2.7E-2</v>
      </c>
      <c r="G1159">
        <v>-0.754</v>
      </c>
      <c r="H1159">
        <v>0.54200000000000004</v>
      </c>
    </row>
    <row r="1160" spans="1:8" x14ac:dyDescent="0.25">
      <c r="A1160" s="4">
        <v>657</v>
      </c>
      <c r="B1160">
        <v>142.6</v>
      </c>
      <c r="C1160">
        <v>103.9</v>
      </c>
      <c r="D1160">
        <v>181.3</v>
      </c>
      <c r="E1160">
        <v>-0.186</v>
      </c>
      <c r="G1160">
        <v>-0.91300000000000003</v>
      </c>
      <c r="H1160">
        <v>0.06</v>
      </c>
    </row>
    <row r="1161" spans="1:8" x14ac:dyDescent="0.25">
      <c r="A1161" s="4">
        <v>658</v>
      </c>
      <c r="B1161">
        <v>204.8</v>
      </c>
      <c r="C1161">
        <v>166.1</v>
      </c>
      <c r="D1161">
        <v>243.5</v>
      </c>
      <c r="E1161">
        <v>-0.66700000000000004</v>
      </c>
      <c r="G1161">
        <v>-1.3939999999999999</v>
      </c>
      <c r="H1161">
        <v>0.15</v>
      </c>
    </row>
    <row r="1162" spans="1:8" x14ac:dyDescent="0.25">
      <c r="A1162" s="4">
        <v>659</v>
      </c>
      <c r="B1162">
        <v>115.48</v>
      </c>
      <c r="C1162">
        <v>76.78</v>
      </c>
      <c r="D1162">
        <v>154.18</v>
      </c>
      <c r="E1162">
        <v>-0.57799999999999996</v>
      </c>
      <c r="G1162">
        <v>-1.3049999999999999</v>
      </c>
      <c r="H1162">
        <v>-0.108</v>
      </c>
    </row>
    <row r="1163" spans="1:8" x14ac:dyDescent="0.25">
      <c r="A1163" s="4">
        <v>660</v>
      </c>
      <c r="B1163">
        <v>154.43</v>
      </c>
      <c r="C1163">
        <v>115.73</v>
      </c>
      <c r="D1163">
        <v>193.13</v>
      </c>
      <c r="E1163">
        <v>-0.83599999999999997</v>
      </c>
      <c r="G1163">
        <v>-1.5629999999999999</v>
      </c>
      <c r="H1163">
        <v>-2.4E-2</v>
      </c>
    </row>
    <row r="1164" spans="1:8" x14ac:dyDescent="0.25">
      <c r="A1164" s="4">
        <v>661</v>
      </c>
      <c r="B1164">
        <v>137.27000000000001</v>
      </c>
      <c r="C1164">
        <v>98.57</v>
      </c>
      <c r="D1164">
        <v>175.97</v>
      </c>
      <c r="E1164">
        <v>-0.751</v>
      </c>
      <c r="G1164">
        <v>-1.4790000000000001</v>
      </c>
      <c r="H1164">
        <v>-0.35699999999999998</v>
      </c>
    </row>
    <row r="1165" spans="1:8" x14ac:dyDescent="0.25">
      <c r="A1165" s="4">
        <v>662</v>
      </c>
      <c r="B1165">
        <v>112.73</v>
      </c>
      <c r="C1165">
        <v>74.03</v>
      </c>
      <c r="D1165">
        <v>151.43</v>
      </c>
      <c r="E1165">
        <v>-1.0840000000000001</v>
      </c>
      <c r="G1165">
        <v>-1.8109999999999999</v>
      </c>
      <c r="H1165">
        <v>-0.44600000000000001</v>
      </c>
    </row>
    <row r="1166" spans="1:8" x14ac:dyDescent="0.25">
      <c r="A1166" s="4">
        <v>663</v>
      </c>
      <c r="B1166">
        <v>210.68</v>
      </c>
      <c r="C1166">
        <v>171.98</v>
      </c>
      <c r="D1166">
        <v>249.37</v>
      </c>
      <c r="E1166">
        <v>-1.173</v>
      </c>
      <c r="G1166">
        <v>-1.901</v>
      </c>
      <c r="H1166">
        <v>-0.41099999999999998</v>
      </c>
    </row>
    <row r="1167" spans="1:8" x14ac:dyDescent="0.25">
      <c r="A1167" s="4">
        <v>664</v>
      </c>
      <c r="B1167">
        <v>172.19</v>
      </c>
      <c r="C1167">
        <v>133.49</v>
      </c>
      <c r="D1167">
        <v>210.89</v>
      </c>
      <c r="E1167">
        <v>-1.139</v>
      </c>
      <c r="G1167">
        <v>-1.8660000000000001</v>
      </c>
      <c r="H1167">
        <v>0.68600000000000005</v>
      </c>
    </row>
    <row r="1168" spans="1:8" x14ac:dyDescent="0.25">
      <c r="A1168" s="4">
        <v>665</v>
      </c>
      <c r="B1168">
        <v>219.31</v>
      </c>
      <c r="C1168">
        <v>180.61</v>
      </c>
      <c r="D1168">
        <v>258</v>
      </c>
      <c r="E1168">
        <v>-4.2000000000000003E-2</v>
      </c>
      <c r="G1168">
        <v>-0.76900000000000002</v>
      </c>
      <c r="H1168">
        <v>1.147</v>
      </c>
    </row>
    <row r="1169" spans="1:8" x14ac:dyDescent="0.25">
      <c r="A1169" s="4">
        <v>666</v>
      </c>
      <c r="B1169">
        <v>239.31</v>
      </c>
      <c r="C1169">
        <v>200.61</v>
      </c>
      <c r="D1169">
        <v>278.01</v>
      </c>
      <c r="E1169">
        <v>0.42</v>
      </c>
      <c r="G1169">
        <v>-0.308</v>
      </c>
      <c r="H1169">
        <v>0.34799999999999998</v>
      </c>
    </row>
    <row r="1170" spans="1:8" x14ac:dyDescent="0.25">
      <c r="A1170" s="4">
        <v>667</v>
      </c>
      <c r="B1170">
        <v>182.75</v>
      </c>
      <c r="C1170">
        <v>144.06</v>
      </c>
      <c r="D1170">
        <v>221.45</v>
      </c>
      <c r="E1170">
        <v>-0.379</v>
      </c>
      <c r="G1170">
        <v>-1.107</v>
      </c>
      <c r="H1170">
        <v>0.70499999999999996</v>
      </c>
    </row>
    <row r="1171" spans="1:8" x14ac:dyDescent="0.25">
      <c r="A1171" s="4">
        <v>668</v>
      </c>
      <c r="B1171">
        <v>121.93</v>
      </c>
      <c r="C1171">
        <v>83.23</v>
      </c>
      <c r="D1171">
        <v>160.63</v>
      </c>
      <c r="E1171">
        <v>-2.1999999999999999E-2</v>
      </c>
      <c r="G1171">
        <v>-0.749</v>
      </c>
      <c r="H1171">
        <v>1.395</v>
      </c>
    </row>
    <row r="1172" spans="1:8" x14ac:dyDescent="0.25">
      <c r="A1172" s="4">
        <v>669</v>
      </c>
      <c r="B1172">
        <v>86.68</v>
      </c>
      <c r="C1172">
        <v>47.98</v>
      </c>
      <c r="D1172">
        <v>125.38</v>
      </c>
      <c r="E1172">
        <v>0.66800000000000004</v>
      </c>
      <c r="G1172">
        <v>-0.06</v>
      </c>
      <c r="H1172">
        <v>0.94399999999999995</v>
      </c>
    </row>
    <row r="1173" spans="1:8" x14ac:dyDescent="0.25">
      <c r="A1173" s="4">
        <v>670</v>
      </c>
      <c r="B1173">
        <v>181.48</v>
      </c>
      <c r="C1173">
        <v>142.78</v>
      </c>
      <c r="D1173">
        <v>220.17</v>
      </c>
      <c r="E1173">
        <v>0.216</v>
      </c>
      <c r="G1173">
        <v>-0.51100000000000001</v>
      </c>
      <c r="H1173">
        <v>1.43</v>
      </c>
    </row>
    <row r="1174" spans="1:8" x14ac:dyDescent="0.25">
      <c r="A1174" s="4">
        <v>671</v>
      </c>
      <c r="B1174">
        <v>112.62</v>
      </c>
      <c r="C1174">
        <v>73.92</v>
      </c>
      <c r="D1174">
        <v>151.31</v>
      </c>
      <c r="E1174">
        <v>0.70299999999999996</v>
      </c>
      <c r="G1174">
        <v>-2.5000000000000001E-2</v>
      </c>
      <c r="H1174">
        <v>0.86899999999999999</v>
      </c>
    </row>
    <row r="1175" spans="1:8" x14ac:dyDescent="0.25">
      <c r="A1175" s="4">
        <v>672</v>
      </c>
      <c r="B1175">
        <v>154.94999999999999</v>
      </c>
      <c r="C1175">
        <v>116.25</v>
      </c>
      <c r="D1175">
        <v>193.64</v>
      </c>
      <c r="E1175">
        <v>0.14199999999999999</v>
      </c>
      <c r="G1175">
        <v>-0.58599999999999997</v>
      </c>
      <c r="H1175">
        <v>1.1020000000000001</v>
      </c>
    </row>
    <row r="1176" spans="1:8" x14ac:dyDescent="0.25">
      <c r="A1176" s="4">
        <v>673</v>
      </c>
      <c r="B1176">
        <v>162.05000000000001</v>
      </c>
      <c r="C1176">
        <v>123.36</v>
      </c>
      <c r="D1176">
        <v>200.75</v>
      </c>
      <c r="E1176">
        <v>0.375</v>
      </c>
      <c r="G1176">
        <v>-0.35199999999999998</v>
      </c>
      <c r="H1176">
        <v>2.0550000000000002</v>
      </c>
    </row>
    <row r="1177" spans="1:8" x14ac:dyDescent="0.25">
      <c r="A1177" s="4">
        <v>674</v>
      </c>
      <c r="B1177">
        <v>179.99</v>
      </c>
      <c r="C1177">
        <v>141.29</v>
      </c>
      <c r="D1177">
        <v>218.69</v>
      </c>
      <c r="E1177">
        <v>1.3280000000000001</v>
      </c>
      <c r="G1177">
        <v>0.60099999999999998</v>
      </c>
      <c r="H1177">
        <v>1.589</v>
      </c>
    </row>
    <row r="1178" spans="1:8" x14ac:dyDescent="0.25">
      <c r="A1178" s="4">
        <v>675</v>
      </c>
      <c r="B1178">
        <v>160.29</v>
      </c>
      <c r="C1178">
        <v>121.59</v>
      </c>
      <c r="D1178">
        <v>198.99</v>
      </c>
      <c r="E1178">
        <v>0.86099999999999999</v>
      </c>
      <c r="G1178">
        <v>0.13400000000000001</v>
      </c>
      <c r="H1178">
        <v>1.5640000000000001</v>
      </c>
    </row>
    <row r="1179" spans="1:8" x14ac:dyDescent="0.25">
      <c r="A1179" s="4">
        <v>676</v>
      </c>
      <c r="B1179">
        <v>144.18</v>
      </c>
      <c r="C1179">
        <v>105.48</v>
      </c>
      <c r="D1179">
        <v>182.88</v>
      </c>
      <c r="E1179">
        <v>0.83699999999999997</v>
      </c>
      <c r="G1179">
        <v>0.109</v>
      </c>
      <c r="H1179">
        <v>1.911</v>
      </c>
    </row>
    <row r="1180" spans="1:8" x14ac:dyDescent="0.25">
      <c r="A1180" s="4">
        <v>677</v>
      </c>
      <c r="B1180">
        <v>217.84</v>
      </c>
      <c r="C1180">
        <v>179.14</v>
      </c>
      <c r="D1180">
        <v>256.54000000000002</v>
      </c>
      <c r="E1180">
        <v>1.1839999999999999</v>
      </c>
      <c r="G1180">
        <v>0.45700000000000002</v>
      </c>
      <c r="H1180">
        <v>1.0880000000000001</v>
      </c>
    </row>
    <row r="1181" spans="1:8" x14ac:dyDescent="0.25">
      <c r="A1181" s="4">
        <v>678</v>
      </c>
      <c r="B1181">
        <v>168.71</v>
      </c>
      <c r="C1181">
        <v>130.01</v>
      </c>
      <c r="D1181">
        <v>207.41</v>
      </c>
      <c r="E1181">
        <v>0.36</v>
      </c>
      <c r="G1181">
        <v>-0.36699999999999999</v>
      </c>
      <c r="H1181">
        <v>1.5640000000000001</v>
      </c>
    </row>
    <row r="1182" spans="1:8" x14ac:dyDescent="0.25">
      <c r="A1182" s="4">
        <v>679</v>
      </c>
      <c r="B1182">
        <v>164.32</v>
      </c>
      <c r="C1182">
        <v>125.63</v>
      </c>
      <c r="D1182">
        <v>203.02</v>
      </c>
      <c r="E1182">
        <v>0.83699999999999997</v>
      </c>
      <c r="G1182">
        <v>0.109</v>
      </c>
      <c r="H1182">
        <v>1.609</v>
      </c>
    </row>
    <row r="1183" spans="1:8" x14ac:dyDescent="0.25">
      <c r="A1183" s="4">
        <v>680</v>
      </c>
      <c r="B1183">
        <v>147.22</v>
      </c>
      <c r="C1183">
        <v>108.52</v>
      </c>
      <c r="D1183">
        <v>185.92</v>
      </c>
      <c r="E1183">
        <v>0.88100000000000001</v>
      </c>
      <c r="G1183">
        <v>0.154</v>
      </c>
      <c r="H1183">
        <v>1.212</v>
      </c>
    </row>
    <row r="1184" spans="1:8" x14ac:dyDescent="0.25">
      <c r="A1184" s="4">
        <v>681</v>
      </c>
      <c r="B1184">
        <v>180.2</v>
      </c>
      <c r="C1184">
        <v>141.51</v>
      </c>
      <c r="D1184">
        <v>218.9</v>
      </c>
      <c r="E1184">
        <v>0.48399999999999999</v>
      </c>
      <c r="G1184">
        <v>-0.24299999999999999</v>
      </c>
      <c r="H1184">
        <v>1.0629999999999999</v>
      </c>
    </row>
    <row r="1185" spans="1:8" x14ac:dyDescent="0.25">
      <c r="A1185" s="4">
        <v>682</v>
      </c>
      <c r="B1185">
        <v>138.27000000000001</v>
      </c>
      <c r="C1185">
        <v>99.57</v>
      </c>
      <c r="D1185">
        <v>176.97</v>
      </c>
      <c r="E1185">
        <v>0.33500000000000002</v>
      </c>
      <c r="G1185">
        <v>-0.39200000000000002</v>
      </c>
      <c r="H1185">
        <v>1.018</v>
      </c>
    </row>
    <row r="1186" spans="1:8" x14ac:dyDescent="0.25">
      <c r="A1186" s="4">
        <v>683</v>
      </c>
      <c r="B1186">
        <v>131.13</v>
      </c>
      <c r="C1186">
        <v>92.43</v>
      </c>
      <c r="D1186">
        <v>169.82</v>
      </c>
      <c r="E1186">
        <v>0.29099999999999998</v>
      </c>
      <c r="G1186">
        <v>-0.437</v>
      </c>
      <c r="H1186">
        <v>1.7230000000000001</v>
      </c>
    </row>
    <row r="1187" spans="1:8" x14ac:dyDescent="0.25">
      <c r="A1187" s="4">
        <v>684</v>
      </c>
      <c r="B1187">
        <v>166.12</v>
      </c>
      <c r="C1187">
        <v>127.42</v>
      </c>
      <c r="D1187">
        <v>204.81</v>
      </c>
      <c r="E1187">
        <v>0.995</v>
      </c>
      <c r="G1187">
        <v>0.26800000000000002</v>
      </c>
      <c r="H1187">
        <v>1.847</v>
      </c>
    </row>
    <row r="1188" spans="1:8" x14ac:dyDescent="0.25">
      <c r="A1188" s="4">
        <v>685</v>
      </c>
      <c r="B1188">
        <v>203.8</v>
      </c>
      <c r="C1188">
        <v>165.1</v>
      </c>
      <c r="D1188">
        <v>242.5</v>
      </c>
      <c r="E1188">
        <v>1.119</v>
      </c>
      <c r="G1188">
        <v>0.39200000000000002</v>
      </c>
      <c r="H1188">
        <v>5.5E-2</v>
      </c>
    </row>
    <row r="1189" spans="1:8" x14ac:dyDescent="0.25">
      <c r="A1189" s="4">
        <v>686</v>
      </c>
      <c r="B1189">
        <v>168.82</v>
      </c>
      <c r="C1189">
        <v>130.12</v>
      </c>
      <c r="D1189">
        <v>207.52</v>
      </c>
      <c r="E1189">
        <v>-0.67200000000000004</v>
      </c>
      <c r="G1189">
        <v>-1.399</v>
      </c>
      <c r="H1189">
        <v>7.4999999999999997E-2</v>
      </c>
    </row>
    <row r="1190" spans="1:8" x14ac:dyDescent="0.25">
      <c r="A1190" s="4">
        <v>687</v>
      </c>
      <c r="B1190">
        <v>155.71</v>
      </c>
      <c r="C1190">
        <v>117.01</v>
      </c>
      <c r="D1190">
        <v>194.41</v>
      </c>
      <c r="E1190">
        <v>-0.65200000000000002</v>
      </c>
      <c r="G1190">
        <v>-1.38</v>
      </c>
      <c r="H1190">
        <v>-0.153</v>
      </c>
    </row>
    <row r="1191" spans="1:8" x14ac:dyDescent="0.25">
      <c r="A1191" s="4">
        <v>688</v>
      </c>
      <c r="B1191">
        <v>196.93</v>
      </c>
      <c r="C1191">
        <v>158.22999999999999</v>
      </c>
      <c r="D1191">
        <v>235.63</v>
      </c>
      <c r="E1191">
        <v>-0.88</v>
      </c>
      <c r="G1191">
        <v>-1.6080000000000001</v>
      </c>
      <c r="H1191">
        <v>-0.43099999999999999</v>
      </c>
    </row>
    <row r="1192" spans="1:8" x14ac:dyDescent="0.25">
      <c r="A1192" s="4">
        <v>689</v>
      </c>
      <c r="B1192">
        <v>197.83</v>
      </c>
      <c r="C1192">
        <v>159.13</v>
      </c>
      <c r="D1192">
        <v>236.53</v>
      </c>
      <c r="E1192">
        <v>-1.1579999999999999</v>
      </c>
      <c r="G1192">
        <v>-1.8859999999999999</v>
      </c>
      <c r="H1192">
        <v>-1.637</v>
      </c>
    </row>
    <row r="1193" spans="1:8" x14ac:dyDescent="0.25">
      <c r="A1193" s="4">
        <v>690</v>
      </c>
      <c r="B1193">
        <v>204.11</v>
      </c>
      <c r="C1193">
        <v>165.41</v>
      </c>
      <c r="D1193">
        <v>242.81</v>
      </c>
      <c r="E1193">
        <v>-2.3639999999999999</v>
      </c>
      <c r="G1193">
        <v>-3.0920000000000001</v>
      </c>
      <c r="H1193">
        <v>-3.4000000000000002E-2</v>
      </c>
    </row>
    <row r="1194" spans="1:8" x14ac:dyDescent="0.25">
      <c r="A1194" s="4">
        <v>691</v>
      </c>
      <c r="B1194">
        <v>207.29</v>
      </c>
      <c r="C1194">
        <v>168.59</v>
      </c>
      <c r="D1194">
        <v>245.99</v>
      </c>
      <c r="E1194">
        <v>-0.76100000000000001</v>
      </c>
      <c r="G1194">
        <v>-1.4890000000000001</v>
      </c>
      <c r="H1194">
        <v>-0.16300000000000001</v>
      </c>
    </row>
    <row r="1195" spans="1:8" x14ac:dyDescent="0.25">
      <c r="A1195" s="4">
        <v>692</v>
      </c>
      <c r="B1195">
        <v>163.21</v>
      </c>
      <c r="C1195">
        <v>124.51</v>
      </c>
      <c r="D1195">
        <v>201.9</v>
      </c>
      <c r="E1195">
        <v>-0.89</v>
      </c>
      <c r="G1195">
        <v>-1.6180000000000001</v>
      </c>
      <c r="H1195">
        <v>2.5999999999999999E-2</v>
      </c>
    </row>
    <row r="1196" spans="1:8" x14ac:dyDescent="0.25">
      <c r="A1196" s="4">
        <v>693</v>
      </c>
      <c r="B1196">
        <v>205.17</v>
      </c>
      <c r="C1196">
        <v>166.47</v>
      </c>
      <c r="D1196">
        <v>243.86</v>
      </c>
      <c r="E1196">
        <v>-0.70199999999999996</v>
      </c>
      <c r="G1196">
        <v>-1.429</v>
      </c>
      <c r="H1196">
        <v>-5.8999999999999997E-2</v>
      </c>
    </row>
    <row r="1197" spans="1:8" x14ac:dyDescent="0.25">
      <c r="A1197" s="4">
        <v>694</v>
      </c>
      <c r="B1197">
        <v>181.24</v>
      </c>
      <c r="C1197">
        <v>142.55000000000001</v>
      </c>
      <c r="D1197">
        <v>219.94</v>
      </c>
      <c r="E1197">
        <v>-0.78600000000000003</v>
      </c>
      <c r="G1197">
        <v>-1.514</v>
      </c>
      <c r="H1197">
        <v>0.998</v>
      </c>
    </row>
    <row r="1198" spans="1:8" x14ac:dyDescent="0.25">
      <c r="A1198" s="4">
        <v>695</v>
      </c>
      <c r="B1198">
        <v>191.31</v>
      </c>
      <c r="C1198">
        <v>152.61000000000001</v>
      </c>
      <c r="D1198">
        <v>230.01</v>
      </c>
      <c r="E1198">
        <v>0.27100000000000002</v>
      </c>
      <c r="G1198">
        <v>-0.45700000000000002</v>
      </c>
      <c r="H1198">
        <v>0.29799999999999999</v>
      </c>
    </row>
    <row r="1199" spans="1:8" x14ac:dyDescent="0.25">
      <c r="A1199" s="4">
        <v>696</v>
      </c>
      <c r="B1199">
        <v>148.38999999999999</v>
      </c>
      <c r="C1199">
        <v>109.69</v>
      </c>
      <c r="D1199">
        <v>187.09</v>
      </c>
      <c r="E1199">
        <v>-0.42899999999999999</v>
      </c>
      <c r="G1199">
        <v>-1.1559999999999999</v>
      </c>
      <c r="H1199">
        <v>-0.35199999999999998</v>
      </c>
    </row>
    <row r="1200" spans="1:8" x14ac:dyDescent="0.25">
      <c r="A1200" s="4">
        <v>697</v>
      </c>
      <c r="B1200">
        <v>232.25</v>
      </c>
      <c r="C1200">
        <v>193.55</v>
      </c>
      <c r="D1200">
        <v>270.94</v>
      </c>
      <c r="E1200">
        <v>-1.079</v>
      </c>
      <c r="G1200">
        <v>-1.806</v>
      </c>
      <c r="H1200">
        <v>7.0000000000000007E-2</v>
      </c>
    </row>
    <row r="1201" spans="1:8" x14ac:dyDescent="0.25">
      <c r="A1201" s="4">
        <v>698</v>
      </c>
      <c r="B1201">
        <v>151.12</v>
      </c>
      <c r="C1201">
        <v>112.42</v>
      </c>
      <c r="D1201">
        <v>189.82</v>
      </c>
      <c r="E1201">
        <v>-0.65700000000000003</v>
      </c>
      <c r="G1201">
        <v>-1.385</v>
      </c>
      <c r="H1201">
        <v>-0.13800000000000001</v>
      </c>
    </row>
    <row r="1202" spans="1:8" x14ac:dyDescent="0.25">
      <c r="A1202" s="4">
        <v>699</v>
      </c>
      <c r="B1202">
        <v>216.78</v>
      </c>
      <c r="C1202">
        <v>178.08</v>
      </c>
      <c r="D1202">
        <v>255.47</v>
      </c>
      <c r="E1202">
        <v>-0.86599999999999999</v>
      </c>
      <c r="G1202">
        <v>-1.593</v>
      </c>
      <c r="H1202">
        <v>-0.38600000000000001</v>
      </c>
    </row>
    <row r="1203" spans="1:8" x14ac:dyDescent="0.25">
      <c r="A1203" s="4">
        <v>700</v>
      </c>
      <c r="B1203">
        <v>163.88</v>
      </c>
      <c r="C1203">
        <v>125.18</v>
      </c>
      <c r="D1203">
        <v>202.57</v>
      </c>
      <c r="E1203">
        <v>-1.1140000000000001</v>
      </c>
      <c r="G1203">
        <v>-1.841</v>
      </c>
      <c r="H1203">
        <v>1.1919999999999999</v>
      </c>
    </row>
    <row r="1204" spans="1:8" x14ac:dyDescent="0.25">
      <c r="A1204" s="4">
        <v>701</v>
      </c>
      <c r="B1204">
        <v>197.01</v>
      </c>
      <c r="C1204">
        <v>158.31</v>
      </c>
      <c r="D1204">
        <v>235.71</v>
      </c>
      <c r="E1204">
        <v>0.46400000000000002</v>
      </c>
      <c r="G1204">
        <v>-0.26300000000000001</v>
      </c>
      <c r="H1204">
        <v>0.69</v>
      </c>
    </row>
    <row r="1205" spans="1:8" x14ac:dyDescent="0.25">
      <c r="A1205" s="4">
        <v>702</v>
      </c>
      <c r="B1205">
        <v>168.2</v>
      </c>
      <c r="C1205">
        <v>129.5</v>
      </c>
      <c r="D1205">
        <v>206.89</v>
      </c>
      <c r="E1205">
        <v>-3.6999999999999998E-2</v>
      </c>
      <c r="G1205">
        <v>-0.76400000000000001</v>
      </c>
      <c r="H1205">
        <v>1.1220000000000001</v>
      </c>
    </row>
    <row r="1206" spans="1:8" x14ac:dyDescent="0.25">
      <c r="A1206" s="4">
        <v>703</v>
      </c>
      <c r="B1206">
        <v>234.13</v>
      </c>
      <c r="C1206">
        <v>195.43</v>
      </c>
      <c r="D1206">
        <v>272.82</v>
      </c>
      <c r="E1206">
        <v>0.39500000000000002</v>
      </c>
      <c r="G1206">
        <v>-0.33200000000000002</v>
      </c>
      <c r="H1206">
        <v>6.0000000000000001E-3</v>
      </c>
    </row>
    <row r="1207" spans="1:8" x14ac:dyDescent="0.25">
      <c r="A1207" s="4">
        <v>704</v>
      </c>
      <c r="B1207">
        <v>206.06</v>
      </c>
      <c r="C1207">
        <v>167.37</v>
      </c>
      <c r="D1207">
        <v>244.76</v>
      </c>
      <c r="E1207">
        <v>-0.72199999999999998</v>
      </c>
      <c r="G1207">
        <v>-1.4490000000000001</v>
      </c>
      <c r="H1207">
        <v>1.425</v>
      </c>
    </row>
    <row r="1208" spans="1:8" x14ac:dyDescent="0.25">
      <c r="A1208" s="4">
        <v>705</v>
      </c>
      <c r="B1208">
        <v>245.28</v>
      </c>
      <c r="C1208">
        <v>206.58</v>
      </c>
      <c r="D1208">
        <v>283.98</v>
      </c>
      <c r="E1208">
        <v>0.69799999999999995</v>
      </c>
      <c r="G1208">
        <v>-0.03</v>
      </c>
      <c r="H1208">
        <v>1.425</v>
      </c>
    </row>
    <row r="1209" spans="1:8" x14ac:dyDescent="0.25">
      <c r="A1209" s="4">
        <v>706</v>
      </c>
      <c r="B1209">
        <v>161.13999999999999</v>
      </c>
      <c r="C1209">
        <v>122.44</v>
      </c>
      <c r="D1209">
        <v>199.84</v>
      </c>
      <c r="E1209">
        <v>0.69799999999999995</v>
      </c>
      <c r="G1209">
        <v>-0.03</v>
      </c>
      <c r="H1209">
        <v>-8.8999999999999996E-2</v>
      </c>
    </row>
    <row r="1210" spans="1:8" x14ac:dyDescent="0.25">
      <c r="A1210" s="4">
        <v>707</v>
      </c>
      <c r="B1210">
        <v>170.28</v>
      </c>
      <c r="C1210">
        <v>131.58000000000001</v>
      </c>
      <c r="D1210">
        <v>208.97</v>
      </c>
      <c r="E1210">
        <v>-0.81599999999999995</v>
      </c>
      <c r="G1210">
        <v>-1.5429999999999999</v>
      </c>
      <c r="H1210">
        <v>0.94399999999999995</v>
      </c>
    </row>
    <row r="1211" spans="1:8" x14ac:dyDescent="0.25">
      <c r="A1211" s="4">
        <v>708</v>
      </c>
      <c r="B1211">
        <v>200.81</v>
      </c>
      <c r="C1211">
        <v>162.11000000000001</v>
      </c>
      <c r="D1211">
        <v>239.5</v>
      </c>
      <c r="E1211">
        <v>0.216</v>
      </c>
      <c r="G1211">
        <v>-0.51100000000000001</v>
      </c>
      <c r="H1211">
        <v>0.378</v>
      </c>
    </row>
    <row r="1212" spans="1:8" x14ac:dyDescent="0.25">
      <c r="A1212" s="4">
        <v>709</v>
      </c>
      <c r="B1212">
        <v>161.56</v>
      </c>
      <c r="C1212">
        <v>122.86</v>
      </c>
      <c r="D1212">
        <v>200.26</v>
      </c>
      <c r="E1212">
        <v>-0.34899999999999998</v>
      </c>
      <c r="G1212">
        <v>-1.077</v>
      </c>
      <c r="H1212">
        <v>0.52700000000000002</v>
      </c>
    </row>
    <row r="1213" spans="1:8" x14ac:dyDescent="0.25">
      <c r="A1213" s="4">
        <v>710</v>
      </c>
      <c r="B1213">
        <v>156.30000000000001</v>
      </c>
      <c r="C1213">
        <v>117.6</v>
      </c>
      <c r="D1213">
        <v>195</v>
      </c>
      <c r="E1213">
        <v>-0.20100000000000001</v>
      </c>
      <c r="G1213">
        <v>-0.92800000000000005</v>
      </c>
      <c r="H1213">
        <v>3.5000000000000003E-2</v>
      </c>
    </row>
    <row r="1214" spans="1:8" x14ac:dyDescent="0.25">
      <c r="A1214" s="4">
        <v>711</v>
      </c>
      <c r="B1214">
        <v>124.12</v>
      </c>
      <c r="C1214">
        <v>85.42</v>
      </c>
      <c r="D1214">
        <v>162.81</v>
      </c>
      <c r="E1214">
        <v>-0.69199999999999995</v>
      </c>
      <c r="G1214">
        <v>-1.419</v>
      </c>
      <c r="H1214">
        <v>1.0999999999999999E-2</v>
      </c>
    </row>
    <row r="1215" spans="1:8" x14ac:dyDescent="0.25">
      <c r="A1215" s="4">
        <v>712</v>
      </c>
      <c r="B1215">
        <v>219.48</v>
      </c>
      <c r="C1215">
        <v>180.78</v>
      </c>
      <c r="D1215">
        <v>258.18</v>
      </c>
      <c r="E1215">
        <v>-0.71699999999999997</v>
      </c>
      <c r="G1215">
        <v>-1.444</v>
      </c>
      <c r="H1215">
        <v>-0.42099999999999999</v>
      </c>
    </row>
    <row r="1216" spans="1:8" x14ac:dyDescent="0.25">
      <c r="A1216" s="4">
        <v>713</v>
      </c>
      <c r="B1216">
        <v>180.03</v>
      </c>
      <c r="C1216">
        <v>141.34</v>
      </c>
      <c r="D1216">
        <v>218.73</v>
      </c>
      <c r="E1216">
        <v>-1.1479999999999999</v>
      </c>
      <c r="G1216">
        <v>-1.8759999999999999</v>
      </c>
      <c r="H1216">
        <v>-1.3839999999999999</v>
      </c>
    </row>
    <row r="1217" spans="1:8" x14ac:dyDescent="0.25">
      <c r="A1217" s="4">
        <v>714</v>
      </c>
      <c r="B1217">
        <v>203.67</v>
      </c>
      <c r="C1217">
        <v>164.97</v>
      </c>
      <c r="D1217">
        <v>242.37</v>
      </c>
      <c r="E1217">
        <v>-2.1110000000000002</v>
      </c>
      <c r="G1217">
        <v>-2.839</v>
      </c>
      <c r="H1217">
        <v>6.5000000000000002E-2</v>
      </c>
    </row>
    <row r="1218" spans="1:8" x14ac:dyDescent="0.25">
      <c r="A1218" s="4">
        <v>715</v>
      </c>
      <c r="B1218">
        <v>215.43</v>
      </c>
      <c r="C1218">
        <v>176.74</v>
      </c>
      <c r="D1218">
        <v>254.13</v>
      </c>
      <c r="E1218">
        <v>-0.66200000000000003</v>
      </c>
      <c r="G1218">
        <v>-1.389</v>
      </c>
      <c r="H1218">
        <v>0.33300000000000002</v>
      </c>
    </row>
    <row r="1219" spans="1:8" x14ac:dyDescent="0.25">
      <c r="A1219" s="4">
        <v>716</v>
      </c>
      <c r="B1219">
        <v>254.29</v>
      </c>
      <c r="C1219">
        <v>215.59</v>
      </c>
      <c r="D1219">
        <v>292.99</v>
      </c>
      <c r="E1219">
        <v>-0.39400000000000002</v>
      </c>
      <c r="G1219">
        <v>-1.1220000000000001</v>
      </c>
      <c r="H1219">
        <v>0.36299999999999999</v>
      </c>
    </row>
    <row r="1220" spans="1:8" x14ac:dyDescent="0.25">
      <c r="A1220" s="4">
        <v>717</v>
      </c>
      <c r="B1220">
        <v>225.32</v>
      </c>
      <c r="C1220">
        <v>186.62</v>
      </c>
      <c r="D1220">
        <v>264.01</v>
      </c>
      <c r="E1220">
        <v>-0.36399999999999999</v>
      </c>
      <c r="G1220">
        <v>-1.0920000000000001</v>
      </c>
      <c r="H1220">
        <v>0.09</v>
      </c>
    </row>
    <row r="1221" spans="1:8" x14ac:dyDescent="0.25">
      <c r="A1221" s="4">
        <v>718</v>
      </c>
      <c r="B1221">
        <v>232.93</v>
      </c>
      <c r="C1221">
        <v>194.23</v>
      </c>
      <c r="D1221">
        <v>271.63</v>
      </c>
      <c r="E1221">
        <v>-0.63700000000000001</v>
      </c>
      <c r="G1221">
        <v>-1.365</v>
      </c>
      <c r="H1221">
        <v>0.224</v>
      </c>
    </row>
    <row r="1222" spans="1:8" x14ac:dyDescent="0.25">
      <c r="A1222" s="4">
        <v>719</v>
      </c>
      <c r="B1222">
        <v>177.14</v>
      </c>
      <c r="C1222">
        <v>138.44</v>
      </c>
      <c r="D1222">
        <v>215.83</v>
      </c>
      <c r="E1222">
        <v>-0.503</v>
      </c>
      <c r="G1222">
        <v>-1.2310000000000001</v>
      </c>
      <c r="H1222">
        <v>0.39800000000000002</v>
      </c>
    </row>
    <row r="1223" spans="1:8" x14ac:dyDescent="0.25">
      <c r="A1223" s="4">
        <v>720</v>
      </c>
      <c r="B1223">
        <v>161.66999999999999</v>
      </c>
      <c r="C1223">
        <v>122.98</v>
      </c>
      <c r="D1223">
        <v>200.37</v>
      </c>
      <c r="E1223">
        <v>-0.33</v>
      </c>
      <c r="G1223">
        <v>-1.0569999999999999</v>
      </c>
      <c r="H1223">
        <v>8.5000000000000006E-2</v>
      </c>
    </row>
    <row r="1224" spans="1:8" x14ac:dyDescent="0.25">
      <c r="A1224" s="4">
        <v>721</v>
      </c>
      <c r="B1224">
        <v>176.47</v>
      </c>
      <c r="C1224">
        <v>137.77000000000001</v>
      </c>
      <c r="D1224">
        <v>215.17</v>
      </c>
      <c r="E1224">
        <v>-0.64200000000000002</v>
      </c>
      <c r="G1224">
        <v>-1.37</v>
      </c>
      <c r="H1224">
        <v>0.48199999999999998</v>
      </c>
    </row>
    <row r="1225" spans="1:8" x14ac:dyDescent="0.25">
      <c r="A1225" s="4">
        <v>722</v>
      </c>
      <c r="B1225">
        <v>204.76</v>
      </c>
      <c r="C1225">
        <v>166.07</v>
      </c>
      <c r="D1225">
        <v>243.46</v>
      </c>
      <c r="E1225">
        <v>-0.245</v>
      </c>
      <c r="G1225">
        <v>-0.97299999999999998</v>
      </c>
      <c r="H1225">
        <v>0.54700000000000004</v>
      </c>
    </row>
    <row r="1226" spans="1:8" x14ac:dyDescent="0.25">
      <c r="A1226" s="4">
        <v>723</v>
      </c>
      <c r="B1226">
        <v>241.78</v>
      </c>
      <c r="C1226">
        <v>203.08</v>
      </c>
      <c r="D1226">
        <v>280.47000000000003</v>
      </c>
      <c r="E1226">
        <v>-0.18099999999999999</v>
      </c>
      <c r="G1226">
        <v>-0.90800000000000003</v>
      </c>
      <c r="H1226">
        <v>0.60099999999999998</v>
      </c>
    </row>
    <row r="1227" spans="1:8" x14ac:dyDescent="0.25">
      <c r="A1227" s="4">
        <v>724</v>
      </c>
      <c r="B1227">
        <v>165.09</v>
      </c>
      <c r="C1227">
        <v>126.39</v>
      </c>
      <c r="D1227">
        <v>203.79</v>
      </c>
      <c r="E1227">
        <v>-0.126</v>
      </c>
      <c r="G1227">
        <v>-0.85399999999999998</v>
      </c>
      <c r="H1227">
        <v>0.52200000000000002</v>
      </c>
    </row>
    <row r="1228" spans="1:8" x14ac:dyDescent="0.25">
      <c r="A1228" s="4">
        <v>725</v>
      </c>
      <c r="B1228">
        <v>210.46</v>
      </c>
      <c r="C1228">
        <v>171.76</v>
      </c>
      <c r="D1228">
        <v>249.15</v>
      </c>
      <c r="E1228">
        <v>-0.20599999999999999</v>
      </c>
      <c r="G1228">
        <v>-0.93300000000000005</v>
      </c>
      <c r="H1228">
        <v>0.254</v>
      </c>
    </row>
    <row r="1229" spans="1:8" x14ac:dyDescent="0.25">
      <c r="A1229" s="4">
        <v>726</v>
      </c>
      <c r="B1229">
        <v>185.32</v>
      </c>
      <c r="C1229">
        <v>146.62</v>
      </c>
      <c r="D1229">
        <v>224.01</v>
      </c>
      <c r="E1229">
        <v>-0.47399999999999998</v>
      </c>
      <c r="G1229">
        <v>-1.2010000000000001</v>
      </c>
      <c r="H1229">
        <v>0.83399999999999996</v>
      </c>
    </row>
    <row r="1230" spans="1:8" x14ac:dyDescent="0.25">
      <c r="A1230" s="4">
        <v>727</v>
      </c>
      <c r="B1230">
        <v>239.03</v>
      </c>
      <c r="C1230">
        <v>200.33</v>
      </c>
      <c r="D1230">
        <v>277.73</v>
      </c>
      <c r="E1230">
        <v>0.107</v>
      </c>
      <c r="G1230">
        <v>-0.62</v>
      </c>
      <c r="H1230">
        <v>1.3160000000000001</v>
      </c>
    </row>
    <row r="1231" spans="1:8" x14ac:dyDescent="0.25">
      <c r="A1231" s="4">
        <v>728</v>
      </c>
      <c r="B1231">
        <v>241.6</v>
      </c>
      <c r="C1231">
        <v>202.9</v>
      </c>
      <c r="D1231">
        <v>280.3</v>
      </c>
      <c r="E1231">
        <v>0.58799999999999997</v>
      </c>
      <c r="G1231">
        <v>-0.13900000000000001</v>
      </c>
      <c r="H1231">
        <v>1.0999999999999999E-2</v>
      </c>
    </row>
    <row r="1232" spans="1:8" x14ac:dyDescent="0.25">
      <c r="A1232" s="4">
        <v>729</v>
      </c>
      <c r="B1232">
        <v>231.57</v>
      </c>
      <c r="C1232">
        <v>192.87</v>
      </c>
      <c r="D1232">
        <v>270.27</v>
      </c>
      <c r="E1232">
        <v>-0.71699999999999997</v>
      </c>
      <c r="G1232">
        <v>-1.444</v>
      </c>
      <c r="H1232">
        <v>0.56599999999999995</v>
      </c>
    </row>
    <row r="1233" spans="1:8" x14ac:dyDescent="0.25">
      <c r="A1233" s="4">
        <v>730</v>
      </c>
      <c r="B1233">
        <v>217.81</v>
      </c>
      <c r="C1233">
        <v>179.11</v>
      </c>
      <c r="D1233">
        <v>256.51</v>
      </c>
      <c r="E1233">
        <v>-0.161</v>
      </c>
      <c r="G1233">
        <v>-0.88800000000000001</v>
      </c>
      <c r="H1233">
        <v>1.365</v>
      </c>
    </row>
    <row r="1234" spans="1:8" x14ac:dyDescent="0.25">
      <c r="A1234" s="4">
        <v>731</v>
      </c>
      <c r="B1234">
        <v>263.14999999999998</v>
      </c>
      <c r="C1234">
        <v>224.46</v>
      </c>
      <c r="D1234">
        <v>301.85000000000002</v>
      </c>
      <c r="E1234">
        <v>0.63800000000000001</v>
      </c>
      <c r="G1234">
        <v>-8.8999999999999996E-2</v>
      </c>
      <c r="H1234">
        <v>1.276</v>
      </c>
    </row>
    <row r="1235" spans="1:8" x14ac:dyDescent="0.25">
      <c r="A1235" s="4">
        <v>732</v>
      </c>
      <c r="B1235">
        <v>206.31</v>
      </c>
      <c r="C1235">
        <v>167.62</v>
      </c>
      <c r="D1235">
        <v>245.01</v>
      </c>
      <c r="E1235">
        <v>0.54900000000000004</v>
      </c>
      <c r="G1235">
        <v>-0.17899999999999999</v>
      </c>
      <c r="H1235">
        <v>0.71499999999999997</v>
      </c>
    </row>
    <row r="1236" spans="1:8" x14ac:dyDescent="0.25">
      <c r="A1236" s="4">
        <v>733</v>
      </c>
      <c r="B1236">
        <v>269.39</v>
      </c>
      <c r="C1236">
        <v>230.69</v>
      </c>
      <c r="D1236">
        <v>308.08</v>
      </c>
      <c r="E1236">
        <v>-1.2E-2</v>
      </c>
      <c r="G1236">
        <v>-0.73899999999999999</v>
      </c>
      <c r="H1236">
        <v>0.53700000000000003</v>
      </c>
    </row>
    <row r="1237" spans="1:8" x14ac:dyDescent="0.25">
      <c r="A1237" s="4">
        <v>734</v>
      </c>
      <c r="B1237">
        <v>284.45</v>
      </c>
      <c r="C1237">
        <v>245.75</v>
      </c>
      <c r="D1237">
        <v>323.14999999999998</v>
      </c>
      <c r="E1237">
        <v>-0.191</v>
      </c>
      <c r="G1237">
        <v>-0.91800000000000004</v>
      </c>
      <c r="H1237">
        <v>0.81</v>
      </c>
    </row>
    <row r="1238" spans="1:8" x14ac:dyDescent="0.25">
      <c r="A1238" s="4">
        <v>735</v>
      </c>
      <c r="B1238">
        <v>201.76</v>
      </c>
      <c r="C1238">
        <v>163.06</v>
      </c>
      <c r="D1238">
        <v>240.46</v>
      </c>
      <c r="E1238">
        <v>8.2000000000000003E-2</v>
      </c>
      <c r="G1238">
        <v>-0.64500000000000002</v>
      </c>
      <c r="H1238">
        <v>0.86399999999999999</v>
      </c>
    </row>
    <row r="1239" spans="1:8" x14ac:dyDescent="0.25">
      <c r="A1239" s="4">
        <v>736</v>
      </c>
      <c r="B1239">
        <v>186.26</v>
      </c>
      <c r="C1239">
        <v>147.56</v>
      </c>
      <c r="D1239">
        <v>224.96</v>
      </c>
      <c r="E1239">
        <v>0.13700000000000001</v>
      </c>
      <c r="G1239">
        <v>-0.59099999999999997</v>
      </c>
      <c r="H1239">
        <v>6.5000000000000002E-2</v>
      </c>
    </row>
    <row r="1240" spans="1:8" x14ac:dyDescent="0.25">
      <c r="A1240" s="4">
        <v>737</v>
      </c>
      <c r="B1240">
        <v>211.96</v>
      </c>
      <c r="C1240">
        <v>173.26</v>
      </c>
      <c r="D1240">
        <v>250.65</v>
      </c>
      <c r="E1240">
        <v>-0.66200000000000003</v>
      </c>
      <c r="G1240">
        <v>-1.389</v>
      </c>
      <c r="H1240">
        <v>-0.16800000000000001</v>
      </c>
    </row>
    <row r="1241" spans="1:8" x14ac:dyDescent="0.25">
      <c r="A1241" s="4">
        <v>738</v>
      </c>
      <c r="B1241">
        <v>178.57</v>
      </c>
      <c r="C1241">
        <v>139.87</v>
      </c>
      <c r="D1241">
        <v>217.27</v>
      </c>
      <c r="E1241">
        <v>-0.89500000000000002</v>
      </c>
      <c r="G1241">
        <v>-1.623</v>
      </c>
      <c r="H1241">
        <v>-6.9000000000000006E-2</v>
      </c>
    </row>
    <row r="1242" spans="1:8" x14ac:dyDescent="0.25">
      <c r="A1242" s="4">
        <v>739</v>
      </c>
      <c r="B1242">
        <v>189.16</v>
      </c>
      <c r="C1242">
        <v>150.46</v>
      </c>
      <c r="D1242">
        <v>227.86</v>
      </c>
      <c r="E1242">
        <v>-0.79600000000000004</v>
      </c>
      <c r="G1242">
        <v>-1.5229999999999999</v>
      </c>
      <c r="H1242">
        <v>0.51700000000000002</v>
      </c>
    </row>
    <row r="1243" spans="1:8" x14ac:dyDescent="0.25">
      <c r="A1243" s="4">
        <v>740</v>
      </c>
      <c r="B1243">
        <v>210.61</v>
      </c>
      <c r="C1243">
        <v>171.91</v>
      </c>
      <c r="D1243">
        <v>249.31</v>
      </c>
      <c r="E1243">
        <v>-0.21099999999999999</v>
      </c>
      <c r="G1243">
        <v>-0.93799999999999994</v>
      </c>
      <c r="H1243">
        <v>0.874</v>
      </c>
    </row>
    <row r="1244" spans="1:8" x14ac:dyDescent="0.25">
      <c r="A1244" s="4">
        <v>741</v>
      </c>
      <c r="B1244">
        <v>207.44</v>
      </c>
      <c r="C1244">
        <v>168.74</v>
      </c>
      <c r="D1244">
        <v>246.14</v>
      </c>
      <c r="E1244">
        <v>0.14699999999999999</v>
      </c>
      <c r="G1244">
        <v>-0.58099999999999996</v>
      </c>
      <c r="H1244">
        <v>1.7430000000000001</v>
      </c>
    </row>
    <row r="1245" spans="1:8" x14ac:dyDescent="0.25">
      <c r="A1245" s="4">
        <v>742</v>
      </c>
      <c r="B1245">
        <v>203.57</v>
      </c>
      <c r="C1245">
        <v>164.88</v>
      </c>
      <c r="D1245">
        <v>242.27</v>
      </c>
      <c r="E1245">
        <v>1.0149999999999999</v>
      </c>
      <c r="G1245">
        <v>0.28799999999999998</v>
      </c>
      <c r="H1245">
        <v>0.879</v>
      </c>
    </row>
    <row r="1246" spans="1:8" x14ac:dyDescent="0.25">
      <c r="A1246" s="4">
        <v>743</v>
      </c>
      <c r="B1246">
        <v>209.03</v>
      </c>
      <c r="C1246">
        <v>170.33</v>
      </c>
      <c r="D1246">
        <v>247.73</v>
      </c>
      <c r="E1246">
        <v>0.152</v>
      </c>
      <c r="G1246">
        <v>-0.57599999999999996</v>
      </c>
      <c r="H1246">
        <v>0.56100000000000005</v>
      </c>
    </row>
    <row r="1247" spans="1:8" x14ac:dyDescent="0.25">
      <c r="A1247" s="4">
        <v>744</v>
      </c>
      <c r="B1247">
        <v>234.99</v>
      </c>
      <c r="C1247">
        <v>196.3</v>
      </c>
      <c r="D1247">
        <v>273.69</v>
      </c>
      <c r="E1247">
        <v>-0.16600000000000001</v>
      </c>
      <c r="G1247">
        <v>-0.89300000000000002</v>
      </c>
      <c r="H1247">
        <v>1.4990000000000001</v>
      </c>
    </row>
    <row r="1248" spans="1:8" x14ac:dyDescent="0.25">
      <c r="A1248" s="4">
        <v>745</v>
      </c>
      <c r="B1248">
        <v>221.94</v>
      </c>
      <c r="C1248">
        <v>183.24</v>
      </c>
      <c r="D1248">
        <v>260.63</v>
      </c>
      <c r="E1248">
        <v>0.77200000000000002</v>
      </c>
      <c r="G1248">
        <v>4.4999999999999998E-2</v>
      </c>
      <c r="H1248">
        <v>1.0880000000000001</v>
      </c>
    </row>
    <row r="1249" spans="1:9" x14ac:dyDescent="0.25">
      <c r="A1249" s="4">
        <v>746</v>
      </c>
      <c r="B1249">
        <v>258.11</v>
      </c>
      <c r="C1249">
        <v>219.41</v>
      </c>
      <c r="D1249">
        <v>296.8</v>
      </c>
      <c r="E1249">
        <v>0.36</v>
      </c>
      <c r="G1249">
        <v>-0.36699999999999999</v>
      </c>
      <c r="H1249">
        <v>1.738</v>
      </c>
    </row>
    <row r="1250" spans="1:9" x14ac:dyDescent="0.25">
      <c r="A1250" s="4">
        <v>747</v>
      </c>
      <c r="B1250">
        <v>201.88</v>
      </c>
      <c r="C1250">
        <v>163.19</v>
      </c>
      <c r="D1250">
        <v>240.58</v>
      </c>
      <c r="E1250">
        <v>1.01</v>
      </c>
      <c r="G1250">
        <v>0.28299999999999997</v>
      </c>
      <c r="H1250">
        <v>0.39300000000000002</v>
      </c>
    </row>
    <row r="1251" spans="1:9" x14ac:dyDescent="0.25">
      <c r="A1251" s="4">
        <v>748</v>
      </c>
      <c r="B1251">
        <v>224.49</v>
      </c>
      <c r="C1251">
        <v>185.79</v>
      </c>
      <c r="D1251">
        <v>263.19</v>
      </c>
      <c r="E1251">
        <v>-0.33500000000000002</v>
      </c>
      <c r="G1251">
        <v>-1.0620000000000001</v>
      </c>
      <c r="H1251">
        <v>-0.21299999999999999</v>
      </c>
    </row>
    <row r="1252" spans="1:9" x14ac:dyDescent="0.25">
      <c r="A1252" s="4">
        <v>749</v>
      </c>
      <c r="B1252">
        <v>130.88</v>
      </c>
      <c r="C1252">
        <v>92.18</v>
      </c>
      <c r="D1252">
        <v>169.58</v>
      </c>
      <c r="E1252">
        <v>-0.94</v>
      </c>
      <c r="G1252">
        <v>-1.667</v>
      </c>
      <c r="H1252">
        <v>0.47199999999999998</v>
      </c>
    </row>
    <row r="1253" spans="1:9" x14ac:dyDescent="0.25">
      <c r="A1253" s="4">
        <v>750</v>
      </c>
      <c r="B1253">
        <v>177.58</v>
      </c>
      <c r="C1253">
        <v>138.88</v>
      </c>
      <c r="D1253">
        <v>216.28</v>
      </c>
      <c r="E1253">
        <v>-0.255</v>
      </c>
      <c r="G1253">
        <v>-0.98299999999999998</v>
      </c>
      <c r="H1253">
        <v>-0.501</v>
      </c>
    </row>
    <row r="1254" spans="1:9" x14ac:dyDescent="0.25">
      <c r="A1254" s="4">
        <v>751</v>
      </c>
      <c r="B1254">
        <v>219.88</v>
      </c>
      <c r="C1254">
        <v>181.19</v>
      </c>
      <c r="D1254">
        <v>258.58</v>
      </c>
      <c r="E1254">
        <v>-1.228</v>
      </c>
      <c r="G1254">
        <v>-1.9550000000000001</v>
      </c>
      <c r="H1254">
        <v>-0.65900000000000003</v>
      </c>
    </row>
    <row r="1255" spans="1:9" x14ac:dyDescent="0.25">
      <c r="A1255" s="4">
        <v>752</v>
      </c>
      <c r="B1255">
        <v>208.31</v>
      </c>
      <c r="C1255">
        <v>169.62</v>
      </c>
      <c r="D1255">
        <v>247.01</v>
      </c>
      <c r="E1255">
        <v>-1.387</v>
      </c>
      <c r="G1255">
        <v>-2.1139999999999999</v>
      </c>
      <c r="H1255">
        <v>4.4999999999999998E-2</v>
      </c>
    </row>
    <row r="1256" spans="1:9" x14ac:dyDescent="0.25">
      <c r="A1256" s="4">
        <v>753</v>
      </c>
      <c r="B1256">
        <v>188.45</v>
      </c>
      <c r="C1256">
        <v>149.75</v>
      </c>
      <c r="D1256">
        <v>227.15</v>
      </c>
      <c r="E1256">
        <v>-0.68200000000000005</v>
      </c>
      <c r="G1256">
        <v>-1.409</v>
      </c>
      <c r="H1256">
        <v>-0.312</v>
      </c>
    </row>
    <row r="1257" spans="1:9" x14ac:dyDescent="0.25">
      <c r="A1257" s="4">
        <v>754</v>
      </c>
      <c r="B1257">
        <v>200.42</v>
      </c>
      <c r="C1257">
        <v>161.72999999999999</v>
      </c>
      <c r="D1257">
        <v>239.12</v>
      </c>
      <c r="E1257">
        <v>-1.0389999999999999</v>
      </c>
      <c r="G1257">
        <v>-1.7669999999999999</v>
      </c>
      <c r="H1257">
        <f>-0.039</f>
        <v>-3.9E-2</v>
      </c>
      <c r="I1257">
        <v>-1.8859999999999999</v>
      </c>
    </row>
    <row r="1258" spans="1:9" x14ac:dyDescent="0.25">
      <c r="A1258" s="4">
        <v>755</v>
      </c>
      <c r="B1258">
        <v>208.26</v>
      </c>
      <c r="C1258">
        <v>169.56</v>
      </c>
      <c r="D1258">
        <v>246.95</v>
      </c>
      <c r="E1258">
        <v>-0.76600000000000001</v>
      </c>
      <c r="G1258">
        <v>-1.494</v>
      </c>
      <c r="H1258">
        <v>0.46700000000000003</v>
      </c>
      <c r="I1258">
        <v>-2.2400000000000002</v>
      </c>
    </row>
    <row r="1259" spans="1:9" x14ac:dyDescent="0.25">
      <c r="A1259" s="4">
        <v>756</v>
      </c>
      <c r="B1259">
        <v>251.49</v>
      </c>
      <c r="C1259">
        <v>212.79</v>
      </c>
      <c r="D1259">
        <v>290.18</v>
      </c>
      <c r="E1259">
        <v>-0.26</v>
      </c>
      <c r="G1259">
        <v>-0.98799999999999999</v>
      </c>
      <c r="H1259">
        <f>-0.555</f>
        <v>-0.55500000000000005</v>
      </c>
      <c r="I1259">
        <v>-3.4769999999999999</v>
      </c>
    </row>
    <row r="1260" spans="1:9" x14ac:dyDescent="0.25">
      <c r="A1260" s="4">
        <v>757</v>
      </c>
      <c r="B1260">
        <v>235.79</v>
      </c>
      <c r="C1260">
        <v>197.09</v>
      </c>
      <c r="D1260">
        <v>274.49</v>
      </c>
      <c r="E1260">
        <v>-1.282</v>
      </c>
      <c r="G1260">
        <v>-2.0099999999999998</v>
      </c>
      <c r="H1260">
        <v>0.86399999999999999</v>
      </c>
      <c r="I1260">
        <v>-1.754</v>
      </c>
    </row>
    <row r="1261" spans="1:9" x14ac:dyDescent="0.25">
      <c r="A1261" s="4">
        <v>758</v>
      </c>
      <c r="B1261">
        <v>226</v>
      </c>
      <c r="C1261">
        <v>187.31</v>
      </c>
      <c r="D1261">
        <v>264.7</v>
      </c>
      <c r="E1261">
        <v>0.13700000000000001</v>
      </c>
      <c r="G1261">
        <v>-0.59099999999999997</v>
      </c>
      <c r="H1261">
        <v>1.4450000000000001</v>
      </c>
      <c r="I1261">
        <v>-1.268</v>
      </c>
    </row>
    <row r="1262" spans="1:9" x14ac:dyDescent="0.25">
      <c r="A1262" s="4">
        <v>759</v>
      </c>
      <c r="B1262">
        <v>234.45</v>
      </c>
      <c r="C1262">
        <v>195.76</v>
      </c>
      <c r="D1262">
        <v>273.14999999999998</v>
      </c>
      <c r="E1262">
        <v>0.71699999999999997</v>
      </c>
      <c r="G1262">
        <v>-0.01</v>
      </c>
      <c r="H1262">
        <v>0.85399999999999998</v>
      </c>
      <c r="I1262">
        <v>-2.0779999999999998</v>
      </c>
    </row>
    <row r="1263" spans="1:9" x14ac:dyDescent="0.25">
      <c r="A1263" s="4">
        <v>760</v>
      </c>
      <c r="B1263">
        <v>186.5</v>
      </c>
      <c r="C1263">
        <v>147.80000000000001</v>
      </c>
      <c r="D1263">
        <v>225.19</v>
      </c>
      <c r="E1263">
        <v>0.127</v>
      </c>
      <c r="G1263">
        <v>-0.6</v>
      </c>
      <c r="H1263">
        <v>1.0780000000000001</v>
      </c>
      <c r="I1263">
        <v>-0.56000000000000005</v>
      </c>
    </row>
    <row r="1264" spans="1:9" x14ac:dyDescent="0.25">
      <c r="A1264" s="4">
        <v>761</v>
      </c>
      <c r="B1264">
        <v>192.2</v>
      </c>
      <c r="C1264">
        <v>153.5</v>
      </c>
      <c r="D1264">
        <v>230.9</v>
      </c>
      <c r="E1264">
        <v>0.35</v>
      </c>
      <c r="G1264">
        <v>-0.377</v>
      </c>
      <c r="H1264">
        <v>1.321</v>
      </c>
      <c r="I1264">
        <v>-1.518</v>
      </c>
    </row>
    <row r="1265" spans="1:9" x14ac:dyDescent="0.25">
      <c r="A1265" s="4">
        <v>762</v>
      </c>
      <c r="B1265">
        <v>233.37</v>
      </c>
      <c r="C1265">
        <v>194.67</v>
      </c>
      <c r="D1265">
        <v>272.07</v>
      </c>
      <c r="E1265">
        <v>0.59299999999999997</v>
      </c>
      <c r="G1265">
        <v>-0.13400000000000001</v>
      </c>
      <c r="H1265">
        <v>0.99299999999999999</v>
      </c>
      <c r="I1265">
        <v>-1.4890000000000001</v>
      </c>
    </row>
    <row r="1266" spans="1:9" x14ac:dyDescent="0.25">
      <c r="A1266" s="4">
        <v>763</v>
      </c>
      <c r="B1266">
        <v>243.31</v>
      </c>
      <c r="C1266">
        <v>204.61</v>
      </c>
      <c r="D1266">
        <v>282.01</v>
      </c>
      <c r="E1266">
        <v>0.26600000000000001</v>
      </c>
      <c r="G1266">
        <v>-0.46100000000000002</v>
      </c>
      <c r="H1266">
        <v>1.8069999999999999</v>
      </c>
      <c r="I1266">
        <v>-0.38400000000000001</v>
      </c>
    </row>
    <row r="1267" spans="1:9" x14ac:dyDescent="0.25">
      <c r="A1267" s="4">
        <v>764</v>
      </c>
      <c r="B1267">
        <v>127.23</v>
      </c>
      <c r="C1267">
        <v>88.53</v>
      </c>
      <c r="D1267">
        <v>165.92</v>
      </c>
      <c r="E1267">
        <v>1.08</v>
      </c>
      <c r="G1267">
        <v>0.35199999999999998</v>
      </c>
      <c r="H1267">
        <v>0.95399999999999996</v>
      </c>
      <c r="I1267">
        <v>-0.73699999999999999</v>
      </c>
    </row>
    <row r="1268" spans="1:9" x14ac:dyDescent="0.25">
      <c r="A1268" s="4">
        <v>765</v>
      </c>
      <c r="B1268">
        <v>185.36</v>
      </c>
      <c r="C1268">
        <v>146.66</v>
      </c>
      <c r="D1268">
        <v>224.05</v>
      </c>
      <c r="E1268">
        <v>0.22600000000000001</v>
      </c>
      <c r="G1268">
        <v>-0.501</v>
      </c>
      <c r="H1268">
        <v>1.1619999999999999</v>
      </c>
      <c r="I1268">
        <v>-0.98799999999999999</v>
      </c>
    </row>
    <row r="1269" spans="1:9" x14ac:dyDescent="0.25">
      <c r="A1269" s="4">
        <v>766</v>
      </c>
      <c r="B1269">
        <v>203.23</v>
      </c>
      <c r="C1269">
        <v>164.53</v>
      </c>
      <c r="D1269">
        <v>241.92</v>
      </c>
      <c r="E1269">
        <v>0.435</v>
      </c>
      <c r="G1269">
        <v>-0.29299999999999998</v>
      </c>
      <c r="H1269">
        <v>0.81</v>
      </c>
      <c r="I1269">
        <v>-1.4</v>
      </c>
    </row>
    <row r="1270" spans="1:9" x14ac:dyDescent="0.25">
      <c r="A1270" s="4">
        <v>767</v>
      </c>
      <c r="B1270">
        <v>194.64</v>
      </c>
      <c r="C1270">
        <v>155.94</v>
      </c>
      <c r="D1270">
        <v>233.33</v>
      </c>
      <c r="E1270">
        <v>8.2000000000000003E-2</v>
      </c>
      <c r="G1270">
        <v>-0.64500000000000002</v>
      </c>
      <c r="H1270">
        <v>1.117</v>
      </c>
      <c r="I1270">
        <v>-1.4</v>
      </c>
    </row>
    <row r="1271" spans="1:9" x14ac:dyDescent="0.25">
      <c r="A1271" s="4">
        <v>768</v>
      </c>
      <c r="B1271">
        <v>214.87</v>
      </c>
      <c r="C1271">
        <v>176.17</v>
      </c>
      <c r="D1271">
        <v>253.57</v>
      </c>
      <c r="E1271">
        <v>0.39</v>
      </c>
      <c r="G1271">
        <v>-0.33700000000000002</v>
      </c>
      <c r="H1271">
        <v>2.1</v>
      </c>
      <c r="I1271">
        <v>0.23499999999999999</v>
      </c>
    </row>
    <row r="1272" spans="1:9" x14ac:dyDescent="0.25">
      <c r="A1272" s="4">
        <v>769</v>
      </c>
      <c r="B1272">
        <v>184.8</v>
      </c>
      <c r="C1272">
        <v>146.1</v>
      </c>
      <c r="D1272">
        <v>223.5</v>
      </c>
      <c r="E1272">
        <v>1.373</v>
      </c>
      <c r="G1272">
        <v>0.64500000000000002</v>
      </c>
      <c r="H1272">
        <v>1.8520000000000001</v>
      </c>
      <c r="I1272">
        <v>0.39700000000000002</v>
      </c>
    </row>
    <row r="1273" spans="1:9" x14ac:dyDescent="0.25">
      <c r="A1273" s="4">
        <v>770</v>
      </c>
      <c r="B1273">
        <v>177.01</v>
      </c>
      <c r="C1273">
        <v>138.31</v>
      </c>
      <c r="D1273">
        <v>215.71</v>
      </c>
      <c r="E1273">
        <v>1.1240000000000001</v>
      </c>
      <c r="G1273">
        <v>0.39700000000000002</v>
      </c>
      <c r="H1273">
        <v>1.4</v>
      </c>
      <c r="I1273">
        <v>-0.42799999999999999</v>
      </c>
    </row>
    <row r="1274" spans="1:9" x14ac:dyDescent="0.25">
      <c r="A1274" s="4">
        <v>771</v>
      </c>
      <c r="B1274">
        <v>213.57</v>
      </c>
      <c r="C1274">
        <v>174.87</v>
      </c>
      <c r="D1274">
        <v>252.26</v>
      </c>
      <c r="E1274">
        <v>0.67300000000000004</v>
      </c>
      <c r="G1274">
        <v>-5.5E-2</v>
      </c>
      <c r="H1274">
        <f>-0.074</f>
        <v>-7.3999999999999996E-2</v>
      </c>
      <c r="I1274">
        <v>-0.84</v>
      </c>
    </row>
    <row r="1275" spans="1:9" x14ac:dyDescent="0.25">
      <c r="A1275" s="4">
        <v>772</v>
      </c>
      <c r="B1275">
        <v>205.58</v>
      </c>
      <c r="C1275">
        <v>166.88</v>
      </c>
      <c r="D1275">
        <v>244.28</v>
      </c>
      <c r="E1275">
        <v>-0.80100000000000005</v>
      </c>
      <c r="G1275">
        <v>-1.528</v>
      </c>
      <c r="H1275">
        <f>-0.396</f>
        <v>-0.39600000000000002</v>
      </c>
      <c r="I1275">
        <v>-2.9470000000000001</v>
      </c>
    </row>
    <row r="1276" spans="1:9" x14ac:dyDescent="0.25">
      <c r="A1276" s="4">
        <v>773</v>
      </c>
      <c r="B1276">
        <v>146.63</v>
      </c>
      <c r="C1276">
        <v>107.93</v>
      </c>
      <c r="D1276">
        <v>185.32</v>
      </c>
      <c r="E1276">
        <v>-1.1240000000000001</v>
      </c>
      <c r="G1276">
        <v>-1.851</v>
      </c>
      <c r="H1276">
        <f>-0.277</f>
        <v>-0.27700000000000002</v>
      </c>
      <c r="I1276">
        <v>-0.51600000000000001</v>
      </c>
    </row>
    <row r="1277" spans="1:9" x14ac:dyDescent="0.25">
      <c r="A1277" s="4">
        <v>774</v>
      </c>
      <c r="B1277">
        <v>180.35</v>
      </c>
      <c r="C1277">
        <v>141.65</v>
      </c>
      <c r="D1277">
        <v>219.04</v>
      </c>
      <c r="E1277">
        <v>-1.0049999999999999</v>
      </c>
      <c r="G1277">
        <v>-1.732</v>
      </c>
      <c r="H1277">
        <v>0.373</v>
      </c>
      <c r="I1277">
        <v>-0.56000000000000005</v>
      </c>
    </row>
    <row r="1278" spans="1:9" x14ac:dyDescent="0.25">
      <c r="A1278" s="4">
        <v>775</v>
      </c>
      <c r="B1278">
        <v>176.85</v>
      </c>
      <c r="C1278">
        <v>138.15</v>
      </c>
      <c r="D1278">
        <v>215.54</v>
      </c>
      <c r="E1278">
        <v>-0.35399999999999998</v>
      </c>
      <c r="G1278">
        <v>-1.0820000000000001</v>
      </c>
      <c r="H1278">
        <v>0.28399999999999997</v>
      </c>
      <c r="I1278">
        <v>-0.56000000000000005</v>
      </c>
    </row>
    <row r="1279" spans="1:9" x14ac:dyDescent="0.25">
      <c r="A1279" s="4">
        <v>776</v>
      </c>
      <c r="B1279">
        <v>182.48</v>
      </c>
      <c r="C1279">
        <v>143.78</v>
      </c>
      <c r="D1279">
        <v>221.17</v>
      </c>
      <c r="E1279">
        <v>-0.44400000000000001</v>
      </c>
      <c r="G1279">
        <v>-1.171</v>
      </c>
      <c r="H1279">
        <v>0.49199999999999999</v>
      </c>
      <c r="I1279">
        <v>-1.444</v>
      </c>
    </row>
    <row r="1280" spans="1:9" x14ac:dyDescent="0.25">
      <c r="A1280" s="4">
        <v>777</v>
      </c>
      <c r="B1280">
        <v>212.14</v>
      </c>
      <c r="C1280">
        <v>173.44</v>
      </c>
      <c r="D1280">
        <v>250.83</v>
      </c>
      <c r="E1280">
        <v>-0.23499999999999999</v>
      </c>
      <c r="G1280">
        <v>-0.96299999999999997</v>
      </c>
      <c r="H1280">
        <v>0.57599999999999996</v>
      </c>
      <c r="I1280">
        <v>-0.84</v>
      </c>
    </row>
    <row r="1281" spans="1:9" x14ac:dyDescent="0.25">
      <c r="A1281" s="4">
        <v>778</v>
      </c>
      <c r="B1281">
        <v>206.43</v>
      </c>
      <c r="C1281">
        <v>167.73</v>
      </c>
      <c r="D1281">
        <v>245.13</v>
      </c>
      <c r="E1281">
        <v>-0.151</v>
      </c>
      <c r="G1281">
        <v>-0.878</v>
      </c>
      <c r="H1281">
        <f>-0.709</f>
        <v>-0.70899999999999996</v>
      </c>
      <c r="I1281">
        <v>-1.238</v>
      </c>
    </row>
    <row r="1282" spans="1:9" x14ac:dyDescent="0.25">
      <c r="A1282" s="4">
        <v>779</v>
      </c>
      <c r="B1282">
        <v>219.48</v>
      </c>
      <c r="C1282">
        <v>180.78</v>
      </c>
      <c r="D1282">
        <v>258.18</v>
      </c>
      <c r="E1282">
        <v>-1.4359999999999999</v>
      </c>
      <c r="G1282">
        <v>-2.1640000000000001</v>
      </c>
      <c r="H1282">
        <f>-0.332</f>
        <v>-0.33200000000000002</v>
      </c>
      <c r="I1282">
        <v>-0.26600000000000001</v>
      </c>
    </row>
    <row r="1283" spans="1:9" x14ac:dyDescent="0.25">
      <c r="A1283" s="4">
        <v>780</v>
      </c>
      <c r="B1283">
        <v>202.38</v>
      </c>
      <c r="C1283">
        <v>163.68</v>
      </c>
      <c r="D1283">
        <v>241.08</v>
      </c>
      <c r="E1283">
        <v>-1.0589999999999999</v>
      </c>
      <c r="G1283">
        <v>-1.786</v>
      </c>
      <c r="H1283">
        <v>0.29799999999999999</v>
      </c>
      <c r="I1283">
        <v>0.70599999999999996</v>
      </c>
    </row>
    <row r="1284" spans="1:9" x14ac:dyDescent="0.25">
      <c r="A1284" s="4">
        <v>781</v>
      </c>
      <c r="B1284">
        <v>180.7</v>
      </c>
      <c r="C1284">
        <v>142</v>
      </c>
      <c r="D1284">
        <v>219.4</v>
      </c>
      <c r="E1284">
        <v>-0.42899999999999999</v>
      </c>
      <c r="G1284">
        <v>-1.1559999999999999</v>
      </c>
      <c r="H1284">
        <v>0.54700000000000004</v>
      </c>
      <c r="I1284">
        <v>-0.69299999999999995</v>
      </c>
    </row>
    <row r="1285" spans="1:9" x14ac:dyDescent="0.25">
      <c r="A1285" s="4">
        <v>782</v>
      </c>
      <c r="B1285">
        <v>167.2</v>
      </c>
      <c r="C1285">
        <v>128.51</v>
      </c>
      <c r="D1285">
        <v>205.9</v>
      </c>
      <c r="E1285">
        <v>-0.18099999999999999</v>
      </c>
      <c r="G1285">
        <v>-0.90800000000000003</v>
      </c>
      <c r="H1285">
        <v>0.05</v>
      </c>
      <c r="I1285">
        <v>-0.222</v>
      </c>
    </row>
    <row r="1286" spans="1:9" x14ac:dyDescent="0.25">
      <c r="A1286" s="4">
        <v>783</v>
      </c>
      <c r="B1286">
        <v>180.65</v>
      </c>
      <c r="C1286">
        <v>141.94999999999999</v>
      </c>
      <c r="D1286">
        <v>219.35</v>
      </c>
      <c r="E1286">
        <v>-0.67700000000000005</v>
      </c>
      <c r="G1286">
        <v>-1.4039999999999999</v>
      </c>
      <c r="H1286">
        <f>-0.734</f>
        <v>-0.73399999999999999</v>
      </c>
      <c r="I1286">
        <v>-1.3560000000000001</v>
      </c>
    </row>
    <row r="1287" spans="1:9" x14ac:dyDescent="0.25">
      <c r="A1287" s="4">
        <v>784</v>
      </c>
      <c r="B1287">
        <v>221.64</v>
      </c>
      <c r="C1287">
        <v>182.95</v>
      </c>
      <c r="D1287">
        <v>260.33999999999997</v>
      </c>
      <c r="E1287">
        <v>-1.4610000000000001</v>
      </c>
      <c r="G1287">
        <v>-2.1880000000000002</v>
      </c>
      <c r="H1287">
        <v>-0.42099999999999999</v>
      </c>
      <c r="I1287">
        <v>0.25</v>
      </c>
    </row>
    <row r="1288" spans="1:9" x14ac:dyDescent="0.25">
      <c r="A1288" s="4">
        <v>785</v>
      </c>
      <c r="B1288">
        <v>229.09</v>
      </c>
      <c r="C1288">
        <v>190.39</v>
      </c>
      <c r="D1288">
        <v>267.77999999999997</v>
      </c>
      <c r="E1288">
        <v>-1.1479999999999999</v>
      </c>
      <c r="G1288">
        <v>-1.8759999999999999</v>
      </c>
      <c r="H1288">
        <v>0.38300000000000001</v>
      </c>
      <c r="I1288">
        <v>-1.371</v>
      </c>
    </row>
    <row r="1289" spans="1:9" x14ac:dyDescent="0.25">
      <c r="A1289" s="4">
        <v>786</v>
      </c>
      <c r="B1289">
        <v>213.99</v>
      </c>
      <c r="C1289">
        <v>175.29</v>
      </c>
      <c r="D1289">
        <v>252.69</v>
      </c>
      <c r="E1289">
        <v>-0.34499999999999997</v>
      </c>
      <c r="G1289">
        <v>-1.0720000000000001</v>
      </c>
      <c r="H1289">
        <v>0.7</v>
      </c>
      <c r="I1289">
        <v>-0.48699999999999999</v>
      </c>
    </row>
    <row r="1290" spans="1:9" x14ac:dyDescent="0.25">
      <c r="A1290" s="4">
        <v>787</v>
      </c>
      <c r="B1290">
        <v>229.17</v>
      </c>
      <c r="C1290">
        <v>190.47</v>
      </c>
      <c r="D1290">
        <v>267.87</v>
      </c>
      <c r="E1290">
        <v>-2.7E-2</v>
      </c>
      <c r="G1290">
        <v>-0.754</v>
      </c>
      <c r="H1290">
        <v>0.51700000000000002</v>
      </c>
      <c r="I1290">
        <v>-0.61899999999999999</v>
      </c>
    </row>
    <row r="1291" spans="1:9" x14ac:dyDescent="0.25">
      <c r="A1291" s="4">
        <v>788</v>
      </c>
      <c r="B1291">
        <v>182.55</v>
      </c>
      <c r="C1291">
        <v>143.86000000000001</v>
      </c>
      <c r="D1291">
        <v>221.25</v>
      </c>
      <c r="E1291">
        <v>-0.21099999999999999</v>
      </c>
      <c r="G1291">
        <v>-0.93799999999999994</v>
      </c>
      <c r="H1291">
        <v>0.83899999999999997</v>
      </c>
      <c r="I1291">
        <v>-0.88500000000000001</v>
      </c>
    </row>
    <row r="1292" spans="1:9" x14ac:dyDescent="0.25">
      <c r="A1292" s="4">
        <v>789</v>
      </c>
      <c r="B1292">
        <v>221.42</v>
      </c>
      <c r="C1292">
        <v>182.72</v>
      </c>
      <c r="D1292">
        <v>260.11</v>
      </c>
      <c r="E1292">
        <v>0.112</v>
      </c>
      <c r="G1292">
        <v>-0.61499999999999999</v>
      </c>
      <c r="H1292">
        <v>5.5E-2</v>
      </c>
      <c r="I1292">
        <v>-0.89900000000000002</v>
      </c>
    </row>
    <row r="1293" spans="1:9" x14ac:dyDescent="0.25">
      <c r="A1293" s="4">
        <v>790</v>
      </c>
      <c r="B1293">
        <v>146.91</v>
      </c>
      <c r="C1293">
        <v>108.21</v>
      </c>
      <c r="D1293">
        <v>185.61</v>
      </c>
      <c r="E1293">
        <v>-0.67200000000000004</v>
      </c>
      <c r="G1293">
        <v>-1.399</v>
      </c>
      <c r="H1293">
        <v>0.41299999999999998</v>
      </c>
      <c r="I1293">
        <v>-2.4750000000000001</v>
      </c>
    </row>
    <row r="1294" spans="1:9" x14ac:dyDescent="0.25">
      <c r="A1294" s="4">
        <v>791</v>
      </c>
      <c r="B1294">
        <v>218.91</v>
      </c>
      <c r="C1294">
        <v>180.21</v>
      </c>
      <c r="D1294">
        <v>257.61</v>
      </c>
      <c r="E1294">
        <v>-0.315</v>
      </c>
      <c r="G1294">
        <v>-1.042</v>
      </c>
      <c r="H1294">
        <v>0.53200000000000003</v>
      </c>
      <c r="I1294">
        <v>-0.69299999999999995</v>
      </c>
    </row>
    <row r="1295" spans="1:9" x14ac:dyDescent="0.25">
      <c r="A1295" s="4">
        <v>792</v>
      </c>
      <c r="B1295">
        <v>184.01</v>
      </c>
      <c r="C1295">
        <v>145.31</v>
      </c>
      <c r="D1295">
        <v>222.71</v>
      </c>
      <c r="E1295">
        <v>-0.19600000000000001</v>
      </c>
      <c r="G1295">
        <v>-0.92300000000000004</v>
      </c>
      <c r="H1295">
        <v>0.68600000000000005</v>
      </c>
      <c r="I1295">
        <v>-0.35399999999999998</v>
      </c>
    </row>
    <row r="1296" spans="1:9" x14ac:dyDescent="0.25">
      <c r="A1296" s="4">
        <v>793</v>
      </c>
      <c r="B1296">
        <v>220.45</v>
      </c>
      <c r="C1296">
        <v>181.76</v>
      </c>
      <c r="D1296">
        <v>259.14999999999998</v>
      </c>
      <c r="E1296">
        <v>-4.2000000000000003E-2</v>
      </c>
      <c r="G1296">
        <v>-0.76900000000000002</v>
      </c>
      <c r="H1296">
        <v>-8.9999999999999993E-3</v>
      </c>
      <c r="I1296">
        <v>0.11700000000000001</v>
      </c>
    </row>
    <row r="1297" spans="1:9" x14ac:dyDescent="0.25">
      <c r="A1297" s="4">
        <v>794</v>
      </c>
      <c r="B1297">
        <v>169.36</v>
      </c>
      <c r="C1297">
        <v>130.66</v>
      </c>
      <c r="D1297">
        <v>208.06</v>
      </c>
      <c r="E1297">
        <v>-0.73699999999999999</v>
      </c>
      <c r="G1297">
        <v>-1.464</v>
      </c>
      <c r="H1297">
        <v>0.76500000000000001</v>
      </c>
      <c r="I1297">
        <v>0.10199999999999999</v>
      </c>
    </row>
    <row r="1298" spans="1:9" x14ac:dyDescent="0.25">
      <c r="A1298" s="4">
        <v>795</v>
      </c>
      <c r="B1298">
        <v>193.22</v>
      </c>
      <c r="C1298">
        <v>154.52000000000001</v>
      </c>
      <c r="D1298">
        <v>231.91</v>
      </c>
      <c r="E1298">
        <v>3.7999999999999999E-2</v>
      </c>
      <c r="G1298">
        <v>-0.69</v>
      </c>
      <c r="H1298">
        <f>-0.084</f>
        <v>-8.4000000000000005E-2</v>
      </c>
      <c r="I1298">
        <v>-1.43</v>
      </c>
    </row>
    <row r="1299" spans="1:9" x14ac:dyDescent="0.25">
      <c r="A1299" s="4">
        <v>796</v>
      </c>
      <c r="B1299">
        <v>167.59</v>
      </c>
      <c r="C1299">
        <v>128.9</v>
      </c>
      <c r="D1299">
        <v>206.29</v>
      </c>
      <c r="E1299">
        <v>-0.81100000000000005</v>
      </c>
      <c r="G1299">
        <v>-1.538</v>
      </c>
      <c r="H1299">
        <v>0.224</v>
      </c>
      <c r="I1299">
        <v>-1.6359999999999999</v>
      </c>
    </row>
    <row r="1300" spans="1:9" x14ac:dyDescent="0.25">
      <c r="A1300" s="4">
        <v>797</v>
      </c>
      <c r="B1300">
        <v>127.1</v>
      </c>
      <c r="C1300">
        <v>88.4</v>
      </c>
      <c r="D1300">
        <v>165.79</v>
      </c>
      <c r="E1300">
        <v>-0.503</v>
      </c>
      <c r="G1300">
        <v>-1.2310000000000001</v>
      </c>
      <c r="H1300">
        <f>-0.302</f>
        <v>-0.30199999999999999</v>
      </c>
      <c r="I1300">
        <v>-1.0469999999999999</v>
      </c>
    </row>
    <row r="1301" spans="1:9" x14ac:dyDescent="0.25">
      <c r="A1301" s="4">
        <v>798</v>
      </c>
      <c r="B1301">
        <v>139.74</v>
      </c>
      <c r="C1301">
        <v>101.04</v>
      </c>
      <c r="D1301">
        <v>178.44</v>
      </c>
      <c r="E1301">
        <v>-1.0289999999999999</v>
      </c>
      <c r="G1301">
        <v>-1.7569999999999999</v>
      </c>
      <c r="H1301">
        <f>-0.56</f>
        <v>-0.56000000000000005</v>
      </c>
      <c r="I1301">
        <v>-2.387</v>
      </c>
    </row>
    <row r="1302" spans="1:9" x14ac:dyDescent="0.25">
      <c r="A1302" s="4">
        <v>799</v>
      </c>
      <c r="B1302">
        <v>199.7</v>
      </c>
      <c r="C1302">
        <v>161</v>
      </c>
      <c r="D1302">
        <v>238.4</v>
      </c>
      <c r="E1302">
        <v>-1.2869999999999999</v>
      </c>
      <c r="G1302">
        <v>-2.0150000000000001</v>
      </c>
      <c r="H1302">
        <f>-0.893</f>
        <v>-0.89300000000000002</v>
      </c>
      <c r="I1302">
        <v>-3.3149999999999999</v>
      </c>
    </row>
    <row r="1303" spans="1:9" x14ac:dyDescent="0.25">
      <c r="A1303" s="4">
        <v>800</v>
      </c>
      <c r="B1303">
        <v>210.61</v>
      </c>
      <c r="C1303">
        <v>171.91</v>
      </c>
      <c r="D1303">
        <v>249.31</v>
      </c>
      <c r="E1303">
        <v>-1.62</v>
      </c>
      <c r="G1303">
        <v>-2.347</v>
      </c>
      <c r="H1303">
        <f>-0.307</f>
        <v>-0.307</v>
      </c>
      <c r="I1303">
        <v>-1.577</v>
      </c>
    </row>
    <row r="1304" spans="1:9" x14ac:dyDescent="0.25">
      <c r="A1304" s="4">
        <v>801</v>
      </c>
      <c r="B1304">
        <v>153.62</v>
      </c>
      <c r="C1304">
        <v>114.93</v>
      </c>
      <c r="D1304">
        <v>192.32</v>
      </c>
      <c r="E1304">
        <v>-1.034</v>
      </c>
      <c r="G1304">
        <v>-1.762</v>
      </c>
      <c r="H1304">
        <v>0.14000000000000001</v>
      </c>
      <c r="I1304">
        <v>-0.78100000000000003</v>
      </c>
    </row>
    <row r="1305" spans="1:9" x14ac:dyDescent="0.25">
      <c r="A1305" s="4">
        <v>802</v>
      </c>
      <c r="B1305">
        <v>265.69</v>
      </c>
      <c r="C1305">
        <v>227</v>
      </c>
      <c r="D1305">
        <v>304.39</v>
      </c>
      <c r="E1305">
        <v>-0.58799999999999997</v>
      </c>
      <c r="G1305">
        <v>-1.3149999999999999</v>
      </c>
      <c r="H1305">
        <f>-0.873</f>
        <v>-0.873</v>
      </c>
      <c r="I1305">
        <v>-0.91400000000000003</v>
      </c>
    </row>
    <row r="1306" spans="1:9" x14ac:dyDescent="0.25">
      <c r="A1306" s="4">
        <v>803</v>
      </c>
      <c r="B1306">
        <v>154.62</v>
      </c>
      <c r="C1306">
        <v>115.92</v>
      </c>
      <c r="D1306">
        <v>193.32</v>
      </c>
      <c r="E1306">
        <v>-1.6</v>
      </c>
      <c r="G1306">
        <v>-2.327</v>
      </c>
      <c r="H1306">
        <v>6.0000000000000001E-3</v>
      </c>
      <c r="I1306">
        <v>-0.20699999999999999</v>
      </c>
    </row>
    <row r="1307" spans="1:9" x14ac:dyDescent="0.25">
      <c r="A1307" s="4">
        <v>804</v>
      </c>
      <c r="B1307">
        <v>186.43</v>
      </c>
      <c r="C1307">
        <v>147.72999999999999</v>
      </c>
      <c r="D1307">
        <v>225.13</v>
      </c>
      <c r="E1307">
        <v>-0.72199999999999998</v>
      </c>
      <c r="G1307">
        <v>-1.4490000000000001</v>
      </c>
      <c r="H1307">
        <f>-0.421</f>
        <v>-0.42099999999999999</v>
      </c>
      <c r="I1307">
        <v>-0.51600000000000001</v>
      </c>
    </row>
    <row r="1308" spans="1:9" x14ac:dyDescent="0.25">
      <c r="A1308" s="4">
        <v>805</v>
      </c>
      <c r="B1308">
        <v>194.71</v>
      </c>
      <c r="C1308">
        <v>156.01</v>
      </c>
      <c r="D1308">
        <v>233.41</v>
      </c>
      <c r="E1308">
        <v>-1.1479999999999999</v>
      </c>
      <c r="G1308">
        <v>-1.8759999999999999</v>
      </c>
      <c r="H1308">
        <f>-0.064</f>
        <v>-6.4000000000000001E-2</v>
      </c>
      <c r="I1308">
        <v>-0.72199999999999998</v>
      </c>
    </row>
    <row r="1309" spans="1:9" x14ac:dyDescent="0.25">
      <c r="A1309" s="4">
        <v>806</v>
      </c>
      <c r="B1309">
        <v>175.69</v>
      </c>
      <c r="C1309">
        <v>136.99</v>
      </c>
      <c r="D1309">
        <v>214.39</v>
      </c>
      <c r="E1309">
        <v>-0.79100000000000004</v>
      </c>
      <c r="G1309">
        <v>-1.5189999999999999</v>
      </c>
      <c r="H1309">
        <f>-0.843</f>
        <v>-0.84299999999999997</v>
      </c>
      <c r="I1309">
        <v>-1.091</v>
      </c>
    </row>
    <row r="1310" spans="1:9" x14ac:dyDescent="0.25">
      <c r="A1310" s="4">
        <v>807</v>
      </c>
      <c r="B1310">
        <v>237.08</v>
      </c>
      <c r="C1310">
        <v>198.38</v>
      </c>
      <c r="D1310">
        <v>275.77</v>
      </c>
      <c r="E1310">
        <v>-1.57</v>
      </c>
      <c r="G1310">
        <v>-2.298</v>
      </c>
      <c r="H1310">
        <f>-0.188</f>
        <v>-0.188</v>
      </c>
      <c r="I1310">
        <v>-0.752</v>
      </c>
    </row>
    <row r="1311" spans="1:9" x14ac:dyDescent="0.25">
      <c r="A1311" s="4">
        <v>808</v>
      </c>
      <c r="B1311">
        <v>163.04</v>
      </c>
      <c r="C1311">
        <v>124.34</v>
      </c>
      <c r="D1311">
        <v>201.73</v>
      </c>
      <c r="E1311">
        <v>-0.91500000000000004</v>
      </c>
      <c r="G1311">
        <v>-1.643</v>
      </c>
      <c r="H1311">
        <f>-0.625</f>
        <v>-0.625</v>
      </c>
      <c r="I1311">
        <v>-0.66400000000000003</v>
      </c>
    </row>
    <row r="1312" spans="1:9" x14ac:dyDescent="0.25">
      <c r="A1312" s="4">
        <v>809</v>
      </c>
      <c r="B1312">
        <v>174.21</v>
      </c>
      <c r="C1312">
        <v>135.51</v>
      </c>
      <c r="D1312">
        <v>212.91</v>
      </c>
      <c r="E1312">
        <v>-1.3520000000000001</v>
      </c>
      <c r="G1312">
        <v>-2.0790000000000002</v>
      </c>
      <c r="H1312">
        <v>0.34300000000000003</v>
      </c>
      <c r="I1312">
        <v>-0.45700000000000002</v>
      </c>
    </row>
    <row r="1313" spans="1:9" x14ac:dyDescent="0.25">
      <c r="A1313" s="4">
        <v>810</v>
      </c>
      <c r="B1313">
        <v>170.84</v>
      </c>
      <c r="C1313">
        <v>132.13999999999999</v>
      </c>
      <c r="D1313">
        <v>209.54</v>
      </c>
      <c r="E1313">
        <v>-0.38400000000000001</v>
      </c>
      <c r="G1313">
        <v>-1.1120000000000001</v>
      </c>
      <c r="H1313">
        <v>0.20399999999999999</v>
      </c>
      <c r="I1313">
        <v>-0.78100000000000003</v>
      </c>
    </row>
    <row r="1314" spans="1:9" x14ac:dyDescent="0.25">
      <c r="A1314" s="4">
        <v>811</v>
      </c>
      <c r="B1314">
        <v>187.18</v>
      </c>
      <c r="C1314">
        <v>148.47999999999999</v>
      </c>
      <c r="D1314">
        <v>225.88</v>
      </c>
      <c r="E1314">
        <v>-0.52300000000000002</v>
      </c>
      <c r="G1314">
        <v>-1.2509999999999999</v>
      </c>
      <c r="H1314">
        <v>0.82899999999999996</v>
      </c>
      <c r="I1314">
        <v>-8.8999999999999996E-2</v>
      </c>
    </row>
    <row r="1315" spans="1:9" x14ac:dyDescent="0.25">
      <c r="A1315" s="4">
        <v>812</v>
      </c>
      <c r="B1315">
        <v>185.63</v>
      </c>
      <c r="C1315">
        <v>146.93</v>
      </c>
      <c r="D1315">
        <v>224.33</v>
      </c>
      <c r="E1315">
        <v>0.10199999999999999</v>
      </c>
      <c r="G1315">
        <v>-0.625</v>
      </c>
      <c r="H1315">
        <v>0.90400000000000003</v>
      </c>
      <c r="I1315">
        <v>8.7999999999999995E-2</v>
      </c>
    </row>
    <row r="1316" spans="1:9" x14ac:dyDescent="0.25">
      <c r="A1316" s="4">
        <v>813</v>
      </c>
      <c r="B1316">
        <v>246.47</v>
      </c>
      <c r="C1316">
        <v>207.77</v>
      </c>
      <c r="D1316">
        <v>285.17</v>
      </c>
      <c r="E1316">
        <v>0.17699999999999999</v>
      </c>
      <c r="G1316">
        <v>-0.55100000000000005</v>
      </c>
      <c r="H1316">
        <v>0.27900000000000003</v>
      </c>
      <c r="I1316">
        <v>-0.42799999999999999</v>
      </c>
    </row>
    <row r="1317" spans="1:9" x14ac:dyDescent="0.25">
      <c r="A1317" s="4">
        <v>814</v>
      </c>
      <c r="B1317">
        <v>243.27</v>
      </c>
      <c r="C1317">
        <v>204.58</v>
      </c>
      <c r="D1317">
        <v>281.97000000000003</v>
      </c>
      <c r="E1317">
        <v>-0.44900000000000001</v>
      </c>
      <c r="G1317">
        <v>-1.1759999999999999</v>
      </c>
      <c r="H1317">
        <f>-0.287</f>
        <v>-0.28699999999999998</v>
      </c>
      <c r="I1317">
        <v>-1.282</v>
      </c>
    </row>
    <row r="1318" spans="1:9" x14ac:dyDescent="0.25">
      <c r="A1318" s="4">
        <v>815</v>
      </c>
      <c r="B1318">
        <v>163.68</v>
      </c>
      <c r="C1318">
        <v>124.98</v>
      </c>
      <c r="D1318">
        <v>202.38</v>
      </c>
      <c r="E1318">
        <v>-1.014</v>
      </c>
      <c r="G1318">
        <v>-1.742</v>
      </c>
      <c r="H1318">
        <f>-0.188</f>
        <v>-0.188</v>
      </c>
      <c r="I1318">
        <v>-0.66400000000000003</v>
      </c>
    </row>
    <row r="1319" spans="1:9" x14ac:dyDescent="0.25">
      <c r="A1319" s="4">
        <v>816</v>
      </c>
      <c r="B1319">
        <v>153.44999999999999</v>
      </c>
      <c r="C1319">
        <v>114.75</v>
      </c>
      <c r="D1319">
        <v>192.14</v>
      </c>
      <c r="E1319">
        <v>-0.91500000000000004</v>
      </c>
      <c r="G1319">
        <v>-1.643</v>
      </c>
      <c r="H1319">
        <v>0.84399999999999997</v>
      </c>
      <c r="I1319">
        <v>0.92700000000000005</v>
      </c>
    </row>
    <row r="1320" spans="1:9" x14ac:dyDescent="0.25">
      <c r="A1320" s="4">
        <v>817</v>
      </c>
      <c r="B1320">
        <v>191.64</v>
      </c>
      <c r="C1320">
        <v>152.94999999999999</v>
      </c>
      <c r="D1320">
        <v>230.34</v>
      </c>
      <c r="E1320">
        <v>0.11700000000000001</v>
      </c>
      <c r="G1320">
        <v>-0.61</v>
      </c>
      <c r="H1320">
        <v>0.53200000000000003</v>
      </c>
      <c r="I1320">
        <v>-1.9750000000000001</v>
      </c>
    </row>
    <row r="1321" spans="1:9" x14ac:dyDescent="0.25">
      <c r="A1321" s="4">
        <v>818</v>
      </c>
      <c r="B1321">
        <v>229.2</v>
      </c>
      <c r="C1321">
        <v>190.5</v>
      </c>
      <c r="D1321">
        <v>267.89999999999998</v>
      </c>
      <c r="E1321">
        <v>-0.19600000000000001</v>
      </c>
      <c r="G1321">
        <v>-0.92300000000000004</v>
      </c>
      <c r="H1321">
        <v>0.26900000000000002</v>
      </c>
      <c r="I1321">
        <v>-0.26600000000000001</v>
      </c>
    </row>
    <row r="1322" spans="1:9" x14ac:dyDescent="0.25">
      <c r="A1322" s="4">
        <v>819</v>
      </c>
      <c r="B1322">
        <v>212.5</v>
      </c>
      <c r="C1322">
        <v>173.8</v>
      </c>
      <c r="D1322">
        <v>251.2</v>
      </c>
      <c r="E1322">
        <v>-0.45900000000000002</v>
      </c>
      <c r="G1322">
        <v>-1.1859999999999999</v>
      </c>
      <c r="H1322">
        <v>0.25900000000000001</v>
      </c>
      <c r="I1322">
        <v>-2.004</v>
      </c>
    </row>
    <row r="1323" spans="1:9" x14ac:dyDescent="0.25">
      <c r="A1323" s="4">
        <v>820</v>
      </c>
      <c r="B1323">
        <v>249.03</v>
      </c>
      <c r="C1323">
        <v>210.33</v>
      </c>
      <c r="D1323">
        <v>287.73</v>
      </c>
      <c r="E1323">
        <v>-0.46899999999999997</v>
      </c>
      <c r="G1323">
        <v>-1.196</v>
      </c>
      <c r="H1323">
        <f>-0.451</f>
        <v>-0.45100000000000001</v>
      </c>
      <c r="I1323">
        <v>-2.431</v>
      </c>
    </row>
    <row r="1324" spans="1:9" x14ac:dyDescent="0.25">
      <c r="A1324" s="4">
        <v>821</v>
      </c>
      <c r="B1324">
        <v>234.13</v>
      </c>
      <c r="C1324">
        <v>195.44</v>
      </c>
      <c r="D1324">
        <v>272.83</v>
      </c>
      <c r="E1324">
        <v>-1.1779999999999999</v>
      </c>
      <c r="G1324">
        <v>-1.9059999999999999</v>
      </c>
      <c r="H1324">
        <f>-0.674</f>
        <v>-0.67400000000000004</v>
      </c>
      <c r="I1324">
        <v>-1.0469999999999999</v>
      </c>
    </row>
    <row r="1325" spans="1:9" x14ac:dyDescent="0.25">
      <c r="A1325" s="4">
        <v>822</v>
      </c>
      <c r="B1325">
        <v>205.12</v>
      </c>
      <c r="C1325">
        <v>166.43</v>
      </c>
      <c r="D1325">
        <v>243.82</v>
      </c>
      <c r="E1325">
        <v>-1.4019999999999999</v>
      </c>
      <c r="G1325">
        <v>-2.129</v>
      </c>
      <c r="H1325">
        <f>-0.416</f>
        <v>-0.41599999999999998</v>
      </c>
      <c r="I1325">
        <v>-0.61899999999999999</v>
      </c>
    </row>
    <row r="1326" spans="1:9" x14ac:dyDescent="0.25">
      <c r="A1326" s="4">
        <v>823</v>
      </c>
      <c r="B1326">
        <v>161.55000000000001</v>
      </c>
      <c r="C1326">
        <v>122.85</v>
      </c>
      <c r="D1326">
        <v>200.25</v>
      </c>
      <c r="E1326">
        <v>-1.1439999999999999</v>
      </c>
      <c r="G1326">
        <v>-1.871</v>
      </c>
      <c r="H1326">
        <f>-0.381</f>
        <v>-0.38100000000000001</v>
      </c>
      <c r="I1326">
        <v>-1.6060000000000001</v>
      </c>
    </row>
    <row r="1327" spans="1:9" x14ac:dyDescent="0.25">
      <c r="A1327" s="4">
        <v>824</v>
      </c>
      <c r="B1327">
        <v>214.17</v>
      </c>
      <c r="C1327">
        <v>175.48</v>
      </c>
      <c r="D1327">
        <v>252.87</v>
      </c>
      <c r="E1327">
        <v>-1.109</v>
      </c>
      <c r="G1327">
        <v>-1.8360000000000001</v>
      </c>
      <c r="H1327">
        <f>-0.615</f>
        <v>-0.61499999999999999</v>
      </c>
      <c r="I1327">
        <v>-0.39800000000000002</v>
      </c>
    </row>
    <row r="1328" spans="1:9" x14ac:dyDescent="0.25">
      <c r="A1328" s="4">
        <v>825</v>
      </c>
      <c r="B1328">
        <v>244.57</v>
      </c>
      <c r="C1328">
        <v>205.87</v>
      </c>
      <c r="D1328">
        <v>283.26</v>
      </c>
      <c r="E1328">
        <v>-1.3420000000000001</v>
      </c>
      <c r="G1328">
        <v>-2.069</v>
      </c>
      <c r="H1328">
        <f>-1.002</f>
        <v>-1.002</v>
      </c>
      <c r="I1328">
        <v>-1.268</v>
      </c>
    </row>
    <row r="1329" spans="1:9" x14ac:dyDescent="0.25">
      <c r="A1329" s="4">
        <v>826</v>
      </c>
      <c r="B1329">
        <v>233.55</v>
      </c>
      <c r="C1329">
        <v>194.85</v>
      </c>
      <c r="D1329">
        <v>272.24</v>
      </c>
      <c r="E1329">
        <v>-1.7290000000000001</v>
      </c>
      <c r="G1329">
        <v>-2.456</v>
      </c>
      <c r="H1329">
        <f>-1.746</f>
        <v>-1.746</v>
      </c>
      <c r="I1329">
        <v>-0.76700000000000002</v>
      </c>
    </row>
    <row r="1330" spans="1:9" x14ac:dyDescent="0.25">
      <c r="A1330" s="4">
        <v>827</v>
      </c>
      <c r="B1330">
        <v>169.94</v>
      </c>
      <c r="C1330">
        <v>131.24</v>
      </c>
      <c r="D1330">
        <v>208.64</v>
      </c>
      <c r="E1330">
        <v>-2.4729999999999999</v>
      </c>
      <c r="G1330">
        <v>-3.2010000000000001</v>
      </c>
      <c r="H1330">
        <f>-0.823</f>
        <v>-0.82299999999999995</v>
      </c>
      <c r="I1330">
        <v>-0.11799999999999999</v>
      </c>
    </row>
    <row r="1331" spans="1:9" x14ac:dyDescent="0.25">
      <c r="A1331" s="4">
        <v>828</v>
      </c>
      <c r="B1331">
        <v>214.82</v>
      </c>
      <c r="C1331">
        <v>176.12</v>
      </c>
      <c r="D1331">
        <v>253.52</v>
      </c>
      <c r="E1331">
        <v>-1.55</v>
      </c>
      <c r="G1331">
        <v>-2.278</v>
      </c>
      <c r="H1331">
        <f>-1.493</f>
        <v>-1.4930000000000001</v>
      </c>
      <c r="I1331">
        <v>-8.8999999999999996E-2</v>
      </c>
    </row>
    <row r="1332" spans="1:9" x14ac:dyDescent="0.25">
      <c r="A1332" s="4">
        <v>829</v>
      </c>
      <c r="B1332">
        <v>152.24</v>
      </c>
      <c r="C1332">
        <v>113.54</v>
      </c>
      <c r="D1332">
        <v>190.94</v>
      </c>
      <c r="E1332">
        <v>-2.2200000000000002</v>
      </c>
      <c r="G1332">
        <v>-2.948</v>
      </c>
      <c r="H1332">
        <f>-0.962</f>
        <v>-0.96199999999999997</v>
      </c>
      <c r="I1332">
        <v>-0.84</v>
      </c>
    </row>
    <row r="1333" spans="1:9" x14ac:dyDescent="0.25">
      <c r="A1333" s="4">
        <v>830</v>
      </c>
      <c r="B1333">
        <v>167.83</v>
      </c>
      <c r="C1333">
        <v>129.13</v>
      </c>
      <c r="D1333">
        <v>206.53</v>
      </c>
      <c r="E1333">
        <v>-1.6890000000000001</v>
      </c>
      <c r="G1333">
        <v>-2.4169999999999998</v>
      </c>
      <c r="H1333">
        <f>-0.659</f>
        <v>-0.65900000000000003</v>
      </c>
      <c r="I1333">
        <v>-1.105</v>
      </c>
    </row>
    <row r="1334" spans="1:9" x14ac:dyDescent="0.25">
      <c r="A1334" s="4">
        <v>831</v>
      </c>
      <c r="B1334">
        <v>203.34</v>
      </c>
      <c r="C1334">
        <v>164.64</v>
      </c>
      <c r="D1334">
        <v>242.04</v>
      </c>
      <c r="E1334">
        <v>-1.387</v>
      </c>
      <c r="G1334">
        <v>-2.1139999999999999</v>
      </c>
      <c r="H1334">
        <f>-0.967</f>
        <v>-0.96699999999999997</v>
      </c>
      <c r="I1334">
        <v>-0.752</v>
      </c>
    </row>
    <row r="1335" spans="1:9" x14ac:dyDescent="0.25">
      <c r="A1335" s="4">
        <v>832</v>
      </c>
      <c r="B1335">
        <v>178.59</v>
      </c>
      <c r="C1335">
        <v>139.88999999999999</v>
      </c>
      <c r="D1335">
        <v>217.29</v>
      </c>
      <c r="E1335">
        <v>-1.694</v>
      </c>
      <c r="G1335">
        <v>-2.4220000000000002</v>
      </c>
      <c r="H1335">
        <f>-0.347</f>
        <v>-0.34699999999999998</v>
      </c>
      <c r="I1335">
        <v>-0.88500000000000001</v>
      </c>
    </row>
    <row r="1336" spans="1:9" x14ac:dyDescent="0.25">
      <c r="A1336" s="4">
        <v>833</v>
      </c>
      <c r="B1336">
        <v>210.39</v>
      </c>
      <c r="C1336">
        <v>171.69</v>
      </c>
      <c r="D1336">
        <v>249.09</v>
      </c>
      <c r="E1336">
        <v>-1.0740000000000001</v>
      </c>
      <c r="G1336">
        <v>-1.8009999999999999</v>
      </c>
      <c r="H1336">
        <f>-0.312</f>
        <v>-0.312</v>
      </c>
      <c r="I1336">
        <v>-0.26600000000000001</v>
      </c>
    </row>
    <row r="1337" spans="1:9" x14ac:dyDescent="0.25">
      <c r="A1337" s="4">
        <v>834</v>
      </c>
      <c r="B1337">
        <v>232.88</v>
      </c>
      <c r="C1337">
        <v>194.18</v>
      </c>
      <c r="D1337">
        <v>271.57</v>
      </c>
      <c r="E1337">
        <v>-1.0389999999999999</v>
      </c>
      <c r="G1337">
        <v>-1.7669999999999999</v>
      </c>
      <c r="H1337">
        <v>-0.128</v>
      </c>
      <c r="I1337">
        <v>0.10199999999999999</v>
      </c>
    </row>
    <row r="1338" spans="1:9" x14ac:dyDescent="0.25">
      <c r="A1338" s="4">
        <v>835</v>
      </c>
      <c r="B1338">
        <v>183.64</v>
      </c>
      <c r="C1338">
        <v>144.94</v>
      </c>
      <c r="D1338">
        <v>222.34</v>
      </c>
      <c r="E1338">
        <v>-0.85599999999999998</v>
      </c>
      <c r="G1338">
        <v>-1.583</v>
      </c>
      <c r="H1338">
        <v>0.16900000000000001</v>
      </c>
      <c r="I1338">
        <v>4.3999999999999997E-2</v>
      </c>
    </row>
    <row r="1339" spans="1:9" x14ac:dyDescent="0.25">
      <c r="A1339" s="4">
        <v>836</v>
      </c>
      <c r="B1339">
        <v>246.25</v>
      </c>
      <c r="C1339">
        <v>207.55</v>
      </c>
      <c r="D1339">
        <v>284.95</v>
      </c>
      <c r="E1339">
        <v>-0.55800000000000005</v>
      </c>
      <c r="G1339">
        <v>-1.2849999999999999</v>
      </c>
      <c r="H1339">
        <f>-0.123</f>
        <v>-0.123</v>
      </c>
      <c r="I1339">
        <v>-1.0609999999999999</v>
      </c>
    </row>
    <row r="1340" spans="1:9" x14ac:dyDescent="0.25">
      <c r="A1340" s="4">
        <v>837</v>
      </c>
      <c r="B1340">
        <v>291.54000000000002</v>
      </c>
      <c r="C1340">
        <v>252.84</v>
      </c>
      <c r="D1340">
        <v>330.24</v>
      </c>
      <c r="E1340">
        <v>-0.85099999999999998</v>
      </c>
      <c r="G1340">
        <v>-1.5780000000000001</v>
      </c>
      <c r="H1340">
        <f>-0.555</f>
        <v>-0.55500000000000005</v>
      </c>
      <c r="I1340">
        <v>-0.26600000000000001</v>
      </c>
    </row>
    <row r="1341" spans="1:9" x14ac:dyDescent="0.25">
      <c r="A1341" s="4">
        <v>838</v>
      </c>
      <c r="B1341">
        <v>200.62</v>
      </c>
      <c r="C1341">
        <v>161.91999999999999</v>
      </c>
      <c r="D1341">
        <v>239.32</v>
      </c>
      <c r="E1341">
        <v>-1.282</v>
      </c>
      <c r="G1341">
        <v>-2.0099999999999998</v>
      </c>
      <c r="H1341">
        <v>0.52700000000000002</v>
      </c>
      <c r="I1341">
        <v>-0.104</v>
      </c>
    </row>
    <row r="1342" spans="1:9" x14ac:dyDescent="0.25">
      <c r="A1342" s="4">
        <v>839</v>
      </c>
      <c r="B1342">
        <v>190.54</v>
      </c>
      <c r="C1342">
        <v>151.84</v>
      </c>
      <c r="D1342">
        <v>229.24</v>
      </c>
      <c r="E1342">
        <v>-0.20100000000000001</v>
      </c>
      <c r="G1342">
        <v>-0.92800000000000005</v>
      </c>
      <c r="H1342">
        <v>0.8</v>
      </c>
      <c r="I1342">
        <v>-0.76700000000000002</v>
      </c>
    </row>
    <row r="1343" spans="1:9" x14ac:dyDescent="0.25">
      <c r="A1343" s="4">
        <v>840</v>
      </c>
      <c r="B1343">
        <v>203.03</v>
      </c>
      <c r="C1343">
        <v>164.34</v>
      </c>
      <c r="D1343">
        <v>241.73</v>
      </c>
      <c r="E1343">
        <v>7.1999999999999995E-2</v>
      </c>
      <c r="G1343">
        <v>-0.65500000000000003</v>
      </c>
      <c r="H1343">
        <v>0.54200000000000004</v>
      </c>
      <c r="I1343">
        <v>-1.798</v>
      </c>
    </row>
    <row r="1344" spans="1:9" x14ac:dyDescent="0.25">
      <c r="A1344" s="4">
        <v>841</v>
      </c>
      <c r="B1344">
        <v>221.6</v>
      </c>
      <c r="C1344">
        <v>182.91</v>
      </c>
      <c r="D1344">
        <v>260.3</v>
      </c>
      <c r="E1344">
        <v>-0.186</v>
      </c>
      <c r="G1344">
        <v>-0.91300000000000003</v>
      </c>
      <c r="H1344">
        <v>1.2310000000000001</v>
      </c>
      <c r="I1344">
        <v>1.4E-2</v>
      </c>
    </row>
    <row r="1345" spans="1:9" x14ac:dyDescent="0.25">
      <c r="A1345" s="4">
        <v>842</v>
      </c>
      <c r="B1345">
        <v>237.67</v>
      </c>
      <c r="C1345">
        <v>198.97</v>
      </c>
      <c r="D1345">
        <v>276.37</v>
      </c>
      <c r="E1345">
        <v>0.504</v>
      </c>
      <c r="G1345">
        <v>-0.223</v>
      </c>
      <c r="H1345">
        <v>0.214</v>
      </c>
      <c r="I1345">
        <v>-1.002</v>
      </c>
    </row>
    <row r="1346" spans="1:9" x14ac:dyDescent="0.25">
      <c r="A1346" s="4">
        <v>843</v>
      </c>
      <c r="B1346">
        <v>192.99</v>
      </c>
      <c r="C1346">
        <v>154.29</v>
      </c>
      <c r="D1346">
        <v>231.69</v>
      </c>
      <c r="E1346">
        <v>-0.51300000000000001</v>
      </c>
      <c r="G1346">
        <v>-1.2410000000000001</v>
      </c>
      <c r="H1346">
        <v>1.0129999999999999</v>
      </c>
      <c r="I1346">
        <v>-1.194</v>
      </c>
    </row>
    <row r="1347" spans="1:9" x14ac:dyDescent="0.25">
      <c r="A1347" s="4">
        <v>844</v>
      </c>
      <c r="B1347">
        <v>242.81</v>
      </c>
      <c r="C1347">
        <v>204.11</v>
      </c>
      <c r="D1347">
        <v>281.51</v>
      </c>
      <c r="E1347">
        <v>0.28599999999999998</v>
      </c>
      <c r="G1347">
        <v>-0.442</v>
      </c>
      <c r="H1347">
        <v>0.621</v>
      </c>
      <c r="I1347">
        <v>-0.31</v>
      </c>
    </row>
    <row r="1348" spans="1:9" x14ac:dyDescent="0.25">
      <c r="A1348" s="4">
        <v>845</v>
      </c>
      <c r="B1348">
        <v>254.79</v>
      </c>
      <c r="C1348">
        <v>216.09</v>
      </c>
      <c r="D1348">
        <v>293.49</v>
      </c>
      <c r="E1348">
        <v>-0.106</v>
      </c>
      <c r="G1348">
        <v>-0.83399999999999996</v>
      </c>
      <c r="H1348">
        <v>0.54200000000000004</v>
      </c>
      <c r="I1348">
        <v>-1.091</v>
      </c>
    </row>
    <row r="1349" spans="1:9" x14ac:dyDescent="0.25">
      <c r="A1349" s="4">
        <v>846</v>
      </c>
      <c r="B1349">
        <v>237.32</v>
      </c>
      <c r="C1349">
        <v>198.62</v>
      </c>
      <c r="D1349">
        <v>276.02</v>
      </c>
      <c r="E1349">
        <v>-0.186</v>
      </c>
      <c r="G1349">
        <v>-0.91300000000000003</v>
      </c>
      <c r="H1349">
        <v>0.45200000000000001</v>
      </c>
      <c r="I1349">
        <v>4.3999999999999997E-2</v>
      </c>
    </row>
    <row r="1350" spans="1:9" x14ac:dyDescent="0.25">
      <c r="A1350" s="4">
        <v>847</v>
      </c>
      <c r="B1350">
        <v>263.8</v>
      </c>
      <c r="C1350">
        <v>225.1</v>
      </c>
      <c r="D1350">
        <v>302.5</v>
      </c>
      <c r="E1350">
        <v>-0.27500000000000002</v>
      </c>
      <c r="G1350">
        <v>-1.002</v>
      </c>
      <c r="H1350">
        <v>0.74</v>
      </c>
      <c r="I1350">
        <v>-0.48699999999999999</v>
      </c>
    </row>
    <row r="1351" spans="1:9" x14ac:dyDescent="0.25">
      <c r="A1351" s="4">
        <v>848</v>
      </c>
      <c r="B1351">
        <v>280.95</v>
      </c>
      <c r="C1351">
        <v>242.26</v>
      </c>
      <c r="D1351">
        <v>319.64999999999998</v>
      </c>
      <c r="E1351">
        <v>1.2999999999999999E-2</v>
      </c>
      <c r="G1351">
        <v>-0.71499999999999997</v>
      </c>
      <c r="H1351">
        <v>0.159</v>
      </c>
      <c r="I1351">
        <v>-0.45700000000000002</v>
      </c>
    </row>
    <row r="1352" spans="1:9" x14ac:dyDescent="0.25">
      <c r="A1352" s="4">
        <v>849</v>
      </c>
      <c r="B1352">
        <v>268.91000000000003</v>
      </c>
      <c r="C1352">
        <v>230.21</v>
      </c>
      <c r="D1352">
        <v>307.61</v>
      </c>
      <c r="E1352">
        <v>-0.56799999999999995</v>
      </c>
      <c r="G1352">
        <v>-1.2949999999999999</v>
      </c>
      <c r="H1352">
        <v>0.79</v>
      </c>
      <c r="I1352">
        <v>-1.4999999999999999E-2</v>
      </c>
    </row>
    <row r="1353" spans="1:9" x14ac:dyDescent="0.25">
      <c r="A1353" s="4">
        <v>850</v>
      </c>
      <c r="B1353">
        <v>172.82</v>
      </c>
      <c r="C1353">
        <v>134.12</v>
      </c>
      <c r="D1353">
        <v>211.51</v>
      </c>
      <c r="E1353">
        <v>6.2E-2</v>
      </c>
      <c r="G1353">
        <v>-0.66500000000000004</v>
      </c>
      <c r="H1353">
        <v>1.1020000000000001</v>
      </c>
      <c r="I1353">
        <v>-1.4890000000000001</v>
      </c>
    </row>
    <row r="1354" spans="1:9" x14ac:dyDescent="0.25">
      <c r="A1354" s="4">
        <v>851</v>
      </c>
      <c r="B1354">
        <v>197.05</v>
      </c>
      <c r="C1354">
        <v>158.35</v>
      </c>
      <c r="D1354">
        <v>235.74</v>
      </c>
      <c r="E1354">
        <v>0.375</v>
      </c>
      <c r="G1354">
        <v>-0.35199999999999998</v>
      </c>
      <c r="H1354">
        <v>0.16900000000000001</v>
      </c>
      <c r="I1354">
        <v>-3.33</v>
      </c>
    </row>
    <row r="1355" spans="1:9" x14ac:dyDescent="0.25">
      <c r="A1355" s="4">
        <v>852</v>
      </c>
      <c r="B1355">
        <v>209.99</v>
      </c>
      <c r="C1355">
        <v>171.29</v>
      </c>
      <c r="D1355">
        <v>248.69</v>
      </c>
      <c r="E1355">
        <v>-0.55800000000000005</v>
      </c>
      <c r="G1355">
        <v>-1.2849999999999999</v>
      </c>
      <c r="H1355">
        <v>0.45200000000000001</v>
      </c>
      <c r="I1355">
        <v>-2.343</v>
      </c>
    </row>
    <row r="1356" spans="1:9" x14ac:dyDescent="0.25">
      <c r="A1356" s="4">
        <v>853</v>
      </c>
      <c r="B1356">
        <v>256.35000000000002</v>
      </c>
      <c r="C1356">
        <v>217.66</v>
      </c>
      <c r="D1356">
        <v>295.05</v>
      </c>
      <c r="E1356">
        <v>-0.27500000000000002</v>
      </c>
      <c r="G1356">
        <v>-1.002</v>
      </c>
      <c r="H1356">
        <v>0.38300000000000001</v>
      </c>
      <c r="I1356">
        <v>-1.7829999999999999</v>
      </c>
    </row>
    <row r="1357" spans="1:9" x14ac:dyDescent="0.25">
      <c r="A1357" s="4">
        <v>854</v>
      </c>
      <c r="B1357">
        <v>219.96</v>
      </c>
      <c r="C1357">
        <v>181.26</v>
      </c>
      <c r="D1357">
        <v>258.64999999999998</v>
      </c>
      <c r="E1357">
        <v>-0.34499999999999997</v>
      </c>
      <c r="G1357">
        <v>-1.0720000000000001</v>
      </c>
      <c r="H1357">
        <f>-0.084</f>
        <v>-8.4000000000000005E-2</v>
      </c>
      <c r="I1357">
        <v>-0.73699999999999999</v>
      </c>
    </row>
    <row r="1358" spans="1:9" x14ac:dyDescent="0.25">
      <c r="A1358" s="4">
        <v>855</v>
      </c>
      <c r="B1358">
        <v>109.55</v>
      </c>
      <c r="C1358">
        <v>70.849999999999994</v>
      </c>
      <c r="D1358">
        <v>148.25</v>
      </c>
      <c r="E1358">
        <v>-0.81100000000000005</v>
      </c>
      <c r="G1358">
        <v>-1.538</v>
      </c>
      <c r="H1358">
        <v>0.29299999999999998</v>
      </c>
      <c r="I1358">
        <v>-0.06</v>
      </c>
    </row>
    <row r="1359" spans="1:9" x14ac:dyDescent="0.25">
      <c r="A1359" s="4">
        <v>856</v>
      </c>
      <c r="B1359">
        <v>155.93</v>
      </c>
      <c r="C1359">
        <v>117.23</v>
      </c>
      <c r="D1359">
        <v>194.62</v>
      </c>
      <c r="E1359">
        <v>-0.434</v>
      </c>
      <c r="G1359">
        <v>-1.161</v>
      </c>
      <c r="H1359">
        <v>0.13</v>
      </c>
      <c r="I1359">
        <v>-0.97299999999999998</v>
      </c>
    </row>
    <row r="1360" spans="1:9" x14ac:dyDescent="0.25">
      <c r="A1360" s="4">
        <v>857</v>
      </c>
      <c r="B1360">
        <v>209.87</v>
      </c>
      <c r="C1360">
        <v>171.18</v>
      </c>
      <c r="D1360">
        <v>248.57</v>
      </c>
      <c r="E1360">
        <v>-0.59799999999999998</v>
      </c>
      <c r="G1360">
        <v>-1.325</v>
      </c>
      <c r="H1360">
        <v>0.7</v>
      </c>
      <c r="I1360">
        <v>0.191</v>
      </c>
    </row>
    <row r="1361" spans="1:9" x14ac:dyDescent="0.25">
      <c r="A1361" s="4">
        <v>858</v>
      </c>
      <c r="B1361">
        <v>165.34</v>
      </c>
      <c r="C1361">
        <v>126.64</v>
      </c>
      <c r="D1361">
        <v>204.04</v>
      </c>
      <c r="E1361">
        <v>-2.7E-2</v>
      </c>
      <c r="G1361">
        <v>-0.754</v>
      </c>
      <c r="H1361">
        <f>-0.208</f>
        <v>-0.20799999999999999</v>
      </c>
      <c r="I1361">
        <v>-1.474</v>
      </c>
    </row>
    <row r="1362" spans="1:9" x14ac:dyDescent="0.25">
      <c r="A1362" s="4">
        <v>859</v>
      </c>
      <c r="B1362">
        <v>246.41</v>
      </c>
      <c r="C1362">
        <v>207.71</v>
      </c>
      <c r="D1362">
        <v>285.11</v>
      </c>
      <c r="E1362">
        <v>-0.93500000000000005</v>
      </c>
      <c r="G1362">
        <v>-1.6619999999999999</v>
      </c>
      <c r="H1362">
        <f>-0.292</f>
        <v>-0.29199999999999998</v>
      </c>
      <c r="I1362">
        <v>-0.222</v>
      </c>
    </row>
    <row r="1363" spans="1:9" x14ac:dyDescent="0.25">
      <c r="A1363" s="4">
        <v>860</v>
      </c>
      <c r="B1363">
        <v>270.60000000000002</v>
      </c>
      <c r="C1363">
        <v>231.9</v>
      </c>
      <c r="D1363">
        <v>309.3</v>
      </c>
      <c r="E1363">
        <v>-1.0189999999999999</v>
      </c>
      <c r="G1363">
        <v>-1.7470000000000001</v>
      </c>
      <c r="H1363">
        <f>-0.312</f>
        <v>-0.312</v>
      </c>
      <c r="I1363">
        <v>-1.238</v>
      </c>
    </row>
    <row r="1364" spans="1:9" x14ac:dyDescent="0.25">
      <c r="A1364" s="4">
        <v>861</v>
      </c>
      <c r="B1364">
        <v>255.34</v>
      </c>
      <c r="C1364">
        <v>216.65</v>
      </c>
      <c r="D1364">
        <v>294.04000000000002</v>
      </c>
      <c r="E1364">
        <v>-1.0389999999999999</v>
      </c>
      <c r="G1364">
        <v>-1.7669999999999999</v>
      </c>
      <c r="H1364">
        <f>-0.059</f>
        <v>-5.8999999999999997E-2</v>
      </c>
      <c r="I1364">
        <v>-0.88500000000000001</v>
      </c>
    </row>
    <row r="1365" spans="1:9" x14ac:dyDescent="0.25">
      <c r="A1365" s="4">
        <v>862</v>
      </c>
      <c r="B1365">
        <v>234.45</v>
      </c>
      <c r="C1365">
        <v>195.75</v>
      </c>
      <c r="D1365">
        <v>273.14</v>
      </c>
      <c r="E1365">
        <v>-0.78600000000000003</v>
      </c>
      <c r="G1365">
        <v>-1.514</v>
      </c>
      <c r="H1365">
        <f>-0.247</f>
        <v>-0.247</v>
      </c>
      <c r="I1365">
        <v>-0.82599999999999996</v>
      </c>
    </row>
    <row r="1366" spans="1:9" x14ac:dyDescent="0.25">
      <c r="A1366" s="4">
        <v>863</v>
      </c>
      <c r="B1366">
        <v>265.02999999999997</v>
      </c>
      <c r="C1366">
        <v>226.34</v>
      </c>
      <c r="D1366">
        <v>303.73</v>
      </c>
      <c r="E1366">
        <v>-0.97499999999999998</v>
      </c>
      <c r="G1366">
        <v>-1.702</v>
      </c>
      <c r="H1366">
        <v>0.13</v>
      </c>
      <c r="I1366">
        <v>0.191</v>
      </c>
    </row>
    <row r="1367" spans="1:9" x14ac:dyDescent="0.25">
      <c r="A1367" s="4">
        <v>864</v>
      </c>
      <c r="B1367">
        <v>195.08</v>
      </c>
      <c r="C1367">
        <v>156.38</v>
      </c>
      <c r="D1367">
        <v>233.78</v>
      </c>
      <c r="E1367">
        <v>-0.59799999999999998</v>
      </c>
      <c r="G1367">
        <v>-1.325</v>
      </c>
      <c r="H1367">
        <f>-0.277</f>
        <v>-0.27700000000000002</v>
      </c>
      <c r="I1367">
        <v>-1.415</v>
      </c>
    </row>
    <row r="1368" spans="1:9" x14ac:dyDescent="0.25">
      <c r="A1368" s="4">
        <v>865</v>
      </c>
      <c r="B1368">
        <v>207.12</v>
      </c>
      <c r="C1368">
        <v>168.42</v>
      </c>
      <c r="D1368">
        <v>245.82</v>
      </c>
      <c r="E1368">
        <v>-1.0049999999999999</v>
      </c>
      <c r="G1368">
        <v>-1.732</v>
      </c>
      <c r="H1368">
        <f>-0.302</f>
        <v>-0.30199999999999999</v>
      </c>
      <c r="I1368">
        <v>-0.82599999999999996</v>
      </c>
    </row>
    <row r="1369" spans="1:9" x14ac:dyDescent="0.25">
      <c r="A1369" s="4">
        <v>866</v>
      </c>
      <c r="B1369">
        <v>237.62</v>
      </c>
      <c r="C1369">
        <v>198.92</v>
      </c>
      <c r="D1369">
        <v>276.31</v>
      </c>
      <c r="E1369">
        <v>-1.0289999999999999</v>
      </c>
      <c r="G1369">
        <v>-1.7569999999999999</v>
      </c>
      <c r="H1369">
        <v>0.26400000000000001</v>
      </c>
      <c r="I1369">
        <v>-1.0760000000000001</v>
      </c>
    </row>
    <row r="1370" spans="1:9" x14ac:dyDescent="0.25">
      <c r="A1370" s="4">
        <v>867</v>
      </c>
      <c r="B1370">
        <v>216.08</v>
      </c>
      <c r="C1370">
        <v>177.39</v>
      </c>
      <c r="D1370">
        <v>254.78</v>
      </c>
      <c r="E1370">
        <v>-0.46400000000000002</v>
      </c>
      <c r="G1370">
        <v>-1.1910000000000001</v>
      </c>
      <c r="H1370">
        <v>0.19900000000000001</v>
      </c>
      <c r="I1370">
        <v>-0.11799999999999999</v>
      </c>
    </row>
    <row r="1371" spans="1:9" x14ac:dyDescent="0.25">
      <c r="A1371" s="4">
        <v>868</v>
      </c>
      <c r="B1371">
        <v>193.61</v>
      </c>
      <c r="C1371">
        <v>154.91999999999999</v>
      </c>
      <c r="D1371">
        <v>232.31</v>
      </c>
      <c r="E1371">
        <v>-0.52800000000000002</v>
      </c>
      <c r="G1371">
        <v>-1.2549999999999999</v>
      </c>
      <c r="H1371">
        <v>0.72499999999999998</v>
      </c>
      <c r="I1371">
        <v>0.11700000000000001</v>
      </c>
    </row>
    <row r="1372" spans="1:9" x14ac:dyDescent="0.25">
      <c r="A1372" s="4">
        <v>869</v>
      </c>
      <c r="B1372">
        <v>231.63</v>
      </c>
      <c r="C1372">
        <v>192.93</v>
      </c>
      <c r="D1372">
        <v>270.33</v>
      </c>
      <c r="E1372">
        <v>-2E-3</v>
      </c>
      <c r="G1372">
        <v>-0.72899999999999998</v>
      </c>
      <c r="H1372">
        <v>5.5E-2</v>
      </c>
      <c r="I1372">
        <v>-2.1219999999999999</v>
      </c>
    </row>
    <row r="1373" spans="1:9" x14ac:dyDescent="0.25">
      <c r="A1373" s="4">
        <v>870</v>
      </c>
      <c r="B1373">
        <v>176.01</v>
      </c>
      <c r="C1373">
        <v>137.32</v>
      </c>
      <c r="D1373">
        <v>214.71</v>
      </c>
      <c r="E1373">
        <v>-0.67200000000000004</v>
      </c>
      <c r="G1373">
        <v>-1.399</v>
      </c>
      <c r="H1373">
        <v>6.5000000000000002E-2</v>
      </c>
      <c r="I1373">
        <v>-3.6829999999999998</v>
      </c>
    </row>
    <row r="1374" spans="1:9" x14ac:dyDescent="0.25">
      <c r="A1374" s="4">
        <v>871</v>
      </c>
      <c r="B1374">
        <v>204.68</v>
      </c>
      <c r="C1374">
        <v>165.98</v>
      </c>
      <c r="D1374">
        <v>243.37</v>
      </c>
      <c r="E1374">
        <v>-0.66200000000000003</v>
      </c>
      <c r="G1374">
        <v>-1.389</v>
      </c>
      <c r="H1374">
        <v>0.254</v>
      </c>
      <c r="I1374">
        <v>-2.3719999999999999</v>
      </c>
    </row>
    <row r="1375" spans="1:9" x14ac:dyDescent="0.25">
      <c r="A1375" s="4">
        <v>872</v>
      </c>
      <c r="B1375">
        <v>192.8</v>
      </c>
      <c r="C1375">
        <v>154.1</v>
      </c>
      <c r="D1375">
        <v>231.49</v>
      </c>
      <c r="E1375">
        <v>-0.47399999999999998</v>
      </c>
      <c r="G1375">
        <v>-1.2010000000000001</v>
      </c>
      <c r="H1375">
        <v>0.55700000000000005</v>
      </c>
      <c r="I1375">
        <v>-2.0190000000000001</v>
      </c>
    </row>
    <row r="1376" spans="1:9" x14ac:dyDescent="0.25">
      <c r="A1376" s="4">
        <v>873</v>
      </c>
      <c r="B1376">
        <v>279.16000000000003</v>
      </c>
      <c r="C1376">
        <v>240.46</v>
      </c>
      <c r="D1376">
        <v>317.85000000000002</v>
      </c>
      <c r="E1376">
        <v>-0.17100000000000001</v>
      </c>
      <c r="G1376">
        <v>-0.89800000000000002</v>
      </c>
      <c r="H1376">
        <v>0.65100000000000002</v>
      </c>
      <c r="I1376">
        <v>0.27900000000000003</v>
      </c>
    </row>
    <row r="1377" spans="1:9" x14ac:dyDescent="0.25">
      <c r="A1377" s="4">
        <v>874</v>
      </c>
      <c r="B1377">
        <v>135.13</v>
      </c>
      <c r="C1377">
        <v>96.43</v>
      </c>
      <c r="D1377">
        <v>173.83</v>
      </c>
      <c r="E1377">
        <v>-7.6999999999999999E-2</v>
      </c>
      <c r="G1377">
        <v>-0.80400000000000005</v>
      </c>
      <c r="H1377">
        <v>1.147</v>
      </c>
      <c r="I1377">
        <v>-8.8999999999999996E-2</v>
      </c>
    </row>
    <row r="1378" spans="1:9" x14ac:dyDescent="0.25">
      <c r="A1378" s="4">
        <v>875</v>
      </c>
      <c r="B1378">
        <v>220.44</v>
      </c>
      <c r="C1378">
        <v>181.74</v>
      </c>
      <c r="D1378">
        <v>259.14</v>
      </c>
      <c r="E1378">
        <v>0.42</v>
      </c>
      <c r="G1378">
        <v>-0.308</v>
      </c>
      <c r="H1378">
        <v>0.57599999999999996</v>
      </c>
      <c r="I1378">
        <v>-0.32500000000000001</v>
      </c>
    </row>
    <row r="1379" spans="1:9" x14ac:dyDescent="0.25">
      <c r="A1379" s="4">
        <v>876</v>
      </c>
      <c r="B1379">
        <v>236.78</v>
      </c>
      <c r="C1379">
        <v>198.09</v>
      </c>
      <c r="D1379">
        <v>275.48</v>
      </c>
      <c r="E1379">
        <v>-0.151</v>
      </c>
      <c r="G1379">
        <v>-0.878</v>
      </c>
      <c r="H1379">
        <f>-0.386</f>
        <v>-0.38600000000000001</v>
      </c>
      <c r="I1379">
        <v>-0.85499999999999998</v>
      </c>
    </row>
    <row r="1380" spans="1:9" x14ac:dyDescent="0.25">
      <c r="A1380" s="4">
        <v>877</v>
      </c>
      <c r="B1380">
        <v>158.62</v>
      </c>
      <c r="C1380">
        <v>119.92</v>
      </c>
      <c r="D1380">
        <v>197.32</v>
      </c>
      <c r="E1380">
        <v>-1.1140000000000001</v>
      </c>
      <c r="G1380">
        <v>-1.841</v>
      </c>
      <c r="H1380">
        <v>0.45200000000000001</v>
      </c>
      <c r="I1380">
        <v>-0.14799999999999999</v>
      </c>
    </row>
    <row r="1381" spans="1:9" x14ac:dyDescent="0.25">
      <c r="A1381" s="4">
        <v>878</v>
      </c>
      <c r="B1381">
        <v>192.47</v>
      </c>
      <c r="C1381">
        <v>153.77000000000001</v>
      </c>
      <c r="D1381">
        <v>231.16</v>
      </c>
      <c r="E1381">
        <v>-0.27500000000000002</v>
      </c>
      <c r="G1381">
        <v>-1.002</v>
      </c>
      <c r="H1381">
        <v>0.7</v>
      </c>
      <c r="I1381">
        <v>8.7999999999999995E-2</v>
      </c>
    </row>
    <row r="1382" spans="1:9" x14ac:dyDescent="0.25">
      <c r="A1382" s="4">
        <v>879</v>
      </c>
      <c r="B1382">
        <v>201.08</v>
      </c>
      <c r="C1382">
        <v>162.38</v>
      </c>
      <c r="D1382">
        <v>239.78</v>
      </c>
      <c r="E1382">
        <v>-2.7E-2</v>
      </c>
      <c r="G1382">
        <v>-0.754</v>
      </c>
      <c r="H1382">
        <v>1.2909999999999999</v>
      </c>
      <c r="I1382">
        <v>0.55900000000000005</v>
      </c>
    </row>
    <row r="1383" spans="1:9" x14ac:dyDescent="0.25">
      <c r="A1383" s="4">
        <v>880</v>
      </c>
      <c r="B1383">
        <v>133.43</v>
      </c>
      <c r="C1383">
        <v>94.73</v>
      </c>
      <c r="D1383">
        <v>172.12</v>
      </c>
      <c r="E1383">
        <v>0.56399999999999995</v>
      </c>
      <c r="G1383">
        <v>-0.16400000000000001</v>
      </c>
      <c r="H1383">
        <v>1.256</v>
      </c>
      <c r="I1383">
        <v>0.10199999999999999</v>
      </c>
    </row>
    <row r="1384" spans="1:9" x14ac:dyDescent="0.25">
      <c r="A1384" s="4">
        <v>881</v>
      </c>
      <c r="B1384">
        <v>114.81</v>
      </c>
      <c r="C1384">
        <v>76.12</v>
      </c>
      <c r="D1384">
        <v>153.51</v>
      </c>
      <c r="E1384">
        <v>0.52900000000000003</v>
      </c>
      <c r="G1384">
        <v>-0.19800000000000001</v>
      </c>
      <c r="H1384">
        <v>1.3109999999999999</v>
      </c>
      <c r="I1384">
        <v>-0.443</v>
      </c>
    </row>
    <row r="1385" spans="1:9" x14ac:dyDescent="0.25">
      <c r="A1385" s="4">
        <v>882</v>
      </c>
      <c r="B1385">
        <v>117.37</v>
      </c>
      <c r="C1385">
        <v>78.67</v>
      </c>
      <c r="D1385">
        <v>156.07</v>
      </c>
      <c r="E1385">
        <v>0.58299999999999996</v>
      </c>
      <c r="G1385">
        <v>-0.14399999999999999</v>
      </c>
      <c r="H1385">
        <v>1.038</v>
      </c>
      <c r="I1385">
        <v>-1.385</v>
      </c>
    </row>
    <row r="1386" spans="1:9" x14ac:dyDescent="0.25">
      <c r="A1386" s="4">
        <v>883</v>
      </c>
      <c r="B1386">
        <v>100.01</v>
      </c>
      <c r="C1386">
        <v>61.31</v>
      </c>
      <c r="D1386">
        <v>138.71</v>
      </c>
      <c r="E1386">
        <v>0.311</v>
      </c>
      <c r="G1386">
        <v>-0.41699999999999998</v>
      </c>
      <c r="H1386">
        <v>0.155</v>
      </c>
      <c r="I1386">
        <v>0.17599999999999999</v>
      </c>
    </row>
    <row r="1387" spans="1:9" x14ac:dyDescent="0.25">
      <c r="A1387" s="4">
        <v>884</v>
      </c>
      <c r="B1387">
        <v>175.86</v>
      </c>
      <c r="C1387">
        <v>137.16</v>
      </c>
      <c r="D1387">
        <v>214.55</v>
      </c>
      <c r="E1387">
        <v>-0.57299999999999995</v>
      </c>
      <c r="G1387">
        <v>-1.3</v>
      </c>
      <c r="H1387">
        <v>1.097</v>
      </c>
      <c r="I1387">
        <v>0.23499999999999999</v>
      </c>
    </row>
    <row r="1388" spans="1:9" x14ac:dyDescent="0.25">
      <c r="A1388" s="4">
        <v>885</v>
      </c>
      <c r="B1388">
        <v>192.95</v>
      </c>
      <c r="C1388">
        <v>154.26</v>
      </c>
      <c r="D1388">
        <v>231.65</v>
      </c>
      <c r="E1388">
        <v>0.37</v>
      </c>
      <c r="G1388">
        <v>-0.35699999999999998</v>
      </c>
      <c r="H1388">
        <v>1.3460000000000001</v>
      </c>
      <c r="I1388">
        <v>-0.51600000000000001</v>
      </c>
    </row>
    <row r="1389" spans="1:9" x14ac:dyDescent="0.25">
      <c r="A1389" s="4">
        <v>886</v>
      </c>
      <c r="B1389">
        <v>255.04</v>
      </c>
      <c r="C1389">
        <v>216.34</v>
      </c>
      <c r="D1389">
        <v>293.74</v>
      </c>
      <c r="E1389">
        <v>0.61799999999999999</v>
      </c>
      <c r="G1389">
        <v>-0.109</v>
      </c>
      <c r="H1389">
        <v>0.83399999999999996</v>
      </c>
      <c r="I1389">
        <v>-0.92900000000000005</v>
      </c>
    </row>
    <row r="1390" spans="1:9" x14ac:dyDescent="0.25">
      <c r="A1390" s="4">
        <v>887</v>
      </c>
      <c r="B1390">
        <v>239.77</v>
      </c>
      <c r="C1390">
        <v>201.08</v>
      </c>
      <c r="D1390">
        <v>278.47000000000003</v>
      </c>
      <c r="E1390">
        <v>0.107</v>
      </c>
      <c r="G1390">
        <v>-0.62</v>
      </c>
      <c r="H1390">
        <v>0.89900000000000002</v>
      </c>
      <c r="I1390">
        <v>0.17599999999999999</v>
      </c>
    </row>
    <row r="1391" spans="1:9" x14ac:dyDescent="0.25">
      <c r="A1391" s="4">
        <v>888</v>
      </c>
      <c r="B1391">
        <v>247.18</v>
      </c>
      <c r="C1391">
        <v>208.48</v>
      </c>
      <c r="D1391">
        <v>285.88</v>
      </c>
      <c r="E1391">
        <v>0.17199999999999999</v>
      </c>
      <c r="G1391">
        <v>-0.55600000000000005</v>
      </c>
      <c r="H1391">
        <v>1.1319999999999999</v>
      </c>
      <c r="I1391">
        <v>0.72099999999999997</v>
      </c>
    </row>
    <row r="1392" spans="1:9" x14ac:dyDescent="0.25">
      <c r="A1392" s="4">
        <v>889</v>
      </c>
      <c r="B1392">
        <v>229.55</v>
      </c>
      <c r="C1392">
        <v>190.85</v>
      </c>
      <c r="D1392">
        <v>268.24</v>
      </c>
      <c r="E1392">
        <v>0.40500000000000003</v>
      </c>
      <c r="G1392">
        <v>-0.32300000000000001</v>
      </c>
      <c r="H1392">
        <v>0.78</v>
      </c>
      <c r="I1392">
        <v>-0.104</v>
      </c>
    </row>
    <row r="1393" spans="1:9" x14ac:dyDescent="0.25">
      <c r="A1393" s="4">
        <v>890</v>
      </c>
      <c r="B1393">
        <v>164.77</v>
      </c>
      <c r="C1393">
        <v>126.07</v>
      </c>
      <c r="D1393">
        <v>203.46</v>
      </c>
      <c r="E1393">
        <v>5.1999999999999998E-2</v>
      </c>
      <c r="G1393">
        <v>-0.67500000000000004</v>
      </c>
      <c r="H1393">
        <v>0.90400000000000003</v>
      </c>
      <c r="I1393">
        <v>-0.57499999999999996</v>
      </c>
    </row>
    <row r="1394" spans="1:9" x14ac:dyDescent="0.25">
      <c r="A1394" s="4">
        <v>891</v>
      </c>
      <c r="B1394">
        <v>163.46</v>
      </c>
      <c r="C1394">
        <v>124.76</v>
      </c>
      <c r="D1394">
        <v>202.16</v>
      </c>
      <c r="E1394">
        <v>0.17699999999999999</v>
      </c>
      <c r="G1394">
        <v>-0.55100000000000005</v>
      </c>
      <c r="H1394">
        <v>0.92400000000000004</v>
      </c>
      <c r="I1394">
        <v>-0.94299999999999995</v>
      </c>
    </row>
    <row r="1395" spans="1:9" x14ac:dyDescent="0.25">
      <c r="A1395" s="4">
        <v>892</v>
      </c>
      <c r="B1395">
        <v>178.86</v>
      </c>
      <c r="C1395">
        <v>140.16</v>
      </c>
      <c r="D1395">
        <v>217.55</v>
      </c>
      <c r="E1395">
        <v>0.19600000000000001</v>
      </c>
      <c r="G1395">
        <v>-0.53100000000000003</v>
      </c>
      <c r="H1395">
        <v>0.214</v>
      </c>
      <c r="I1395">
        <v>0.51500000000000001</v>
      </c>
    </row>
    <row r="1396" spans="1:9" x14ac:dyDescent="0.25">
      <c r="A1396" s="4">
        <v>893</v>
      </c>
      <c r="B1396">
        <v>141.1</v>
      </c>
      <c r="C1396">
        <v>102.4</v>
      </c>
      <c r="D1396">
        <v>179.8</v>
      </c>
      <c r="E1396">
        <v>-0.51300000000000001</v>
      </c>
      <c r="G1396">
        <v>-1.2410000000000001</v>
      </c>
      <c r="H1396">
        <v>0.41799999999999998</v>
      </c>
      <c r="I1396">
        <v>-1.2529999999999999</v>
      </c>
    </row>
    <row r="1397" spans="1:9" x14ac:dyDescent="0.25">
      <c r="A1397" s="4">
        <v>894</v>
      </c>
      <c r="B1397">
        <v>221.16</v>
      </c>
      <c r="C1397">
        <v>182.46</v>
      </c>
      <c r="D1397">
        <v>259.85000000000002</v>
      </c>
      <c r="E1397">
        <v>-0.31</v>
      </c>
      <c r="G1397">
        <v>-1.0369999999999999</v>
      </c>
      <c r="H1397">
        <f>-0.039</f>
        <v>-3.9E-2</v>
      </c>
      <c r="I1397">
        <v>-2.8879999999999999</v>
      </c>
    </row>
    <row r="1398" spans="1:9" x14ac:dyDescent="0.25">
      <c r="A1398" s="4">
        <v>895</v>
      </c>
      <c r="B1398">
        <v>192.92</v>
      </c>
      <c r="C1398">
        <v>154.22999999999999</v>
      </c>
      <c r="D1398">
        <v>231.62</v>
      </c>
      <c r="E1398">
        <v>-0.76600000000000001</v>
      </c>
      <c r="G1398">
        <v>-1.494</v>
      </c>
      <c r="H1398">
        <f>-0.893</f>
        <v>-0.89300000000000002</v>
      </c>
      <c r="I1398">
        <v>-1.798</v>
      </c>
    </row>
    <row r="1399" spans="1:9" x14ac:dyDescent="0.25">
      <c r="A1399" s="4">
        <v>896</v>
      </c>
      <c r="B1399">
        <v>188.78</v>
      </c>
      <c r="C1399">
        <v>150.08000000000001</v>
      </c>
      <c r="D1399">
        <v>227.48</v>
      </c>
      <c r="E1399">
        <v>-1.62</v>
      </c>
      <c r="G1399">
        <v>-2.347</v>
      </c>
      <c r="H1399">
        <v>0.51200000000000001</v>
      </c>
      <c r="I1399">
        <v>0.81</v>
      </c>
    </row>
    <row r="1400" spans="1:9" x14ac:dyDescent="0.25">
      <c r="A1400" s="4">
        <v>897</v>
      </c>
      <c r="B1400">
        <v>204.17</v>
      </c>
      <c r="C1400">
        <v>165.47</v>
      </c>
      <c r="D1400">
        <v>242.87</v>
      </c>
      <c r="E1400">
        <v>-0.216</v>
      </c>
      <c r="G1400">
        <v>-0.94299999999999995</v>
      </c>
      <c r="H1400">
        <v>0.12</v>
      </c>
      <c r="I1400">
        <v>-0.98799999999999999</v>
      </c>
    </row>
    <row r="1401" spans="1:9" x14ac:dyDescent="0.25">
      <c r="A1401" s="4">
        <v>898</v>
      </c>
      <c r="B1401">
        <v>168.63</v>
      </c>
      <c r="C1401">
        <v>129.93</v>
      </c>
      <c r="D1401">
        <v>207.33</v>
      </c>
      <c r="E1401">
        <v>-0.60799999999999998</v>
      </c>
      <c r="G1401">
        <v>-1.335</v>
      </c>
      <c r="H1401">
        <f>-0.153</f>
        <v>-0.153</v>
      </c>
      <c r="I1401">
        <v>-2.2989999999999999</v>
      </c>
    </row>
    <row r="1402" spans="1:9" x14ac:dyDescent="0.25">
      <c r="A1402" s="4">
        <v>899</v>
      </c>
      <c r="B1402">
        <v>176.48</v>
      </c>
      <c r="C1402">
        <v>137.78</v>
      </c>
      <c r="D1402">
        <v>215.18</v>
      </c>
      <c r="E1402">
        <v>-0.88</v>
      </c>
      <c r="G1402">
        <v>-1.6080000000000001</v>
      </c>
      <c r="H1402">
        <v>0.41799999999999998</v>
      </c>
      <c r="I1402">
        <v>-1.371</v>
      </c>
    </row>
    <row r="1403" spans="1:9" x14ac:dyDescent="0.25">
      <c r="A1403" s="4">
        <v>900</v>
      </c>
      <c r="B1403">
        <v>233.83</v>
      </c>
      <c r="C1403">
        <v>195.13</v>
      </c>
      <c r="D1403">
        <v>272.52999999999997</v>
      </c>
      <c r="E1403">
        <v>-0.31</v>
      </c>
      <c r="G1403">
        <v>-1.0369999999999999</v>
      </c>
      <c r="H1403">
        <v>0.50700000000000001</v>
      </c>
      <c r="I1403">
        <v>-1.371</v>
      </c>
    </row>
    <row r="1404" spans="1:9" x14ac:dyDescent="0.25">
      <c r="A1404" s="4">
        <v>901</v>
      </c>
      <c r="B1404">
        <v>221.5</v>
      </c>
      <c r="C1404">
        <v>182.8</v>
      </c>
      <c r="D1404">
        <v>260.19</v>
      </c>
      <c r="E1404">
        <v>-0.22</v>
      </c>
      <c r="G1404">
        <v>-0.94799999999999995</v>
      </c>
      <c r="H1404">
        <v>0.25900000000000001</v>
      </c>
      <c r="I1404">
        <v>-0.45700000000000002</v>
      </c>
    </row>
    <row r="1405" spans="1:9" x14ac:dyDescent="0.25">
      <c r="A1405" s="4">
        <v>902</v>
      </c>
      <c r="B1405">
        <v>196.59</v>
      </c>
      <c r="C1405">
        <v>157.9</v>
      </c>
      <c r="D1405">
        <v>235.29</v>
      </c>
      <c r="E1405">
        <v>-0.46899999999999997</v>
      </c>
      <c r="G1405">
        <v>-1.196</v>
      </c>
      <c r="H1405">
        <v>0.30299999999999999</v>
      </c>
      <c r="I1405">
        <v>-2.8290000000000002</v>
      </c>
    </row>
    <row r="1406" spans="1:9" x14ac:dyDescent="0.25">
      <c r="A1406" s="4">
        <v>903</v>
      </c>
      <c r="B1406">
        <v>230.81</v>
      </c>
      <c r="C1406">
        <v>192.11</v>
      </c>
      <c r="D1406">
        <v>269.51</v>
      </c>
      <c r="E1406">
        <v>-0.42399999999999999</v>
      </c>
      <c r="G1406">
        <v>-1.151</v>
      </c>
      <c r="H1406">
        <v>1.6E-2</v>
      </c>
      <c r="I1406">
        <v>2.9000000000000001E-2</v>
      </c>
    </row>
    <row r="1407" spans="1:9" x14ac:dyDescent="0.25">
      <c r="A1407" s="4">
        <v>904</v>
      </c>
      <c r="B1407">
        <v>223.23</v>
      </c>
      <c r="C1407">
        <v>184.53</v>
      </c>
      <c r="D1407">
        <v>261.93</v>
      </c>
      <c r="E1407">
        <v>-0.71199999999999997</v>
      </c>
      <c r="G1407">
        <v>-1.4390000000000001</v>
      </c>
      <c r="H1407">
        <v>0.22900000000000001</v>
      </c>
      <c r="I1407">
        <v>-1.238</v>
      </c>
    </row>
    <row r="1408" spans="1:9" x14ac:dyDescent="0.25">
      <c r="A1408" s="4">
        <v>905</v>
      </c>
      <c r="B1408">
        <v>257.24</v>
      </c>
      <c r="C1408">
        <v>218.54</v>
      </c>
      <c r="D1408">
        <v>295.94</v>
      </c>
      <c r="E1408">
        <v>-0.498</v>
      </c>
      <c r="G1408">
        <v>-1.226</v>
      </c>
      <c r="H1408">
        <f>-0.173</f>
        <v>-0.17299999999999999</v>
      </c>
      <c r="I1408">
        <v>-0.94299999999999995</v>
      </c>
    </row>
    <row r="1409" spans="1:9" x14ac:dyDescent="0.25">
      <c r="A1409" s="4">
        <v>906</v>
      </c>
      <c r="B1409">
        <v>260.99</v>
      </c>
      <c r="C1409">
        <v>222.29</v>
      </c>
      <c r="D1409">
        <v>299.69</v>
      </c>
      <c r="E1409">
        <v>-0.9</v>
      </c>
      <c r="G1409">
        <v>-1.6279999999999999</v>
      </c>
      <c r="H1409">
        <f>-0.828</f>
        <v>-0.82799999999999996</v>
      </c>
      <c r="I1409">
        <v>-1.0169999999999999</v>
      </c>
    </row>
    <row r="1410" spans="1:9" x14ac:dyDescent="0.25">
      <c r="A1410" s="4">
        <v>907</v>
      </c>
      <c r="B1410">
        <v>143.4</v>
      </c>
      <c r="C1410">
        <v>104.7</v>
      </c>
      <c r="D1410">
        <v>182.09</v>
      </c>
      <c r="E1410">
        <v>-1.5549999999999999</v>
      </c>
      <c r="G1410">
        <v>-2.2829999999999999</v>
      </c>
      <c r="H1410">
        <v>-8.4000000000000005E-2</v>
      </c>
      <c r="I1410">
        <v>0.309</v>
      </c>
    </row>
    <row r="1411" spans="1:9" x14ac:dyDescent="0.25">
      <c r="A1411" s="4">
        <v>908</v>
      </c>
      <c r="B1411">
        <v>188.12</v>
      </c>
      <c r="C1411">
        <v>149.41999999999999</v>
      </c>
      <c r="D1411">
        <v>226.82</v>
      </c>
      <c r="E1411">
        <v>-0.81100000000000005</v>
      </c>
      <c r="G1411">
        <v>-1.538</v>
      </c>
      <c r="H1411">
        <f>-0.367</f>
        <v>-0.36699999999999999</v>
      </c>
      <c r="I1411">
        <v>-0.78100000000000003</v>
      </c>
    </row>
    <row r="1412" spans="1:9" x14ac:dyDescent="0.25">
      <c r="A1412" s="4">
        <v>909</v>
      </c>
      <c r="B1412">
        <v>285.74</v>
      </c>
      <c r="C1412">
        <v>247.04</v>
      </c>
      <c r="D1412">
        <v>324.44</v>
      </c>
      <c r="E1412">
        <v>-1.0940000000000001</v>
      </c>
      <c r="G1412">
        <v>-1.821</v>
      </c>
      <c r="H1412">
        <f>-1.161</f>
        <v>-1.161</v>
      </c>
      <c r="I1412">
        <v>-0.81100000000000005</v>
      </c>
    </row>
    <row r="1413" spans="1:9" x14ac:dyDescent="0.25">
      <c r="A1413" s="4">
        <v>910</v>
      </c>
      <c r="B1413">
        <v>235.38</v>
      </c>
      <c r="C1413">
        <v>196.69</v>
      </c>
      <c r="D1413">
        <v>274.08</v>
      </c>
      <c r="E1413">
        <v>-1.8879999999999999</v>
      </c>
      <c r="G1413">
        <v>-2.6150000000000002</v>
      </c>
      <c r="H1413">
        <f>-0.381</f>
        <v>-0.38100000000000001</v>
      </c>
      <c r="I1413">
        <v>-1.385</v>
      </c>
    </row>
    <row r="1414" spans="1:9" x14ac:dyDescent="0.25">
      <c r="A1414" s="4">
        <v>911</v>
      </c>
      <c r="B1414">
        <v>232.43</v>
      </c>
      <c r="C1414">
        <v>193.73</v>
      </c>
      <c r="D1414">
        <v>271.12</v>
      </c>
      <c r="E1414">
        <v>-1.109</v>
      </c>
      <c r="G1414">
        <v>-1.8360000000000001</v>
      </c>
      <c r="H1414">
        <v>0.33800000000000002</v>
      </c>
      <c r="I1414">
        <v>0.70599999999999996</v>
      </c>
    </row>
    <row r="1415" spans="1:9" x14ac:dyDescent="0.25">
      <c r="A1415" s="4">
        <v>912</v>
      </c>
      <c r="B1415">
        <v>238.53</v>
      </c>
      <c r="C1415">
        <v>199.84</v>
      </c>
      <c r="D1415">
        <v>277.23</v>
      </c>
      <c r="E1415">
        <v>-0.38900000000000001</v>
      </c>
      <c r="G1415">
        <v>-1.117</v>
      </c>
      <c r="H1415">
        <v>0.35299999999999998</v>
      </c>
      <c r="I1415">
        <v>-0.56000000000000005</v>
      </c>
    </row>
    <row r="1416" spans="1:9" x14ac:dyDescent="0.25">
      <c r="A1416" s="4">
        <v>913</v>
      </c>
      <c r="B1416">
        <v>224.13</v>
      </c>
      <c r="C1416">
        <v>185.43</v>
      </c>
      <c r="D1416">
        <v>262.83</v>
      </c>
      <c r="E1416">
        <v>-0.374</v>
      </c>
      <c r="G1416">
        <v>-1.1020000000000001</v>
      </c>
      <c r="H1416">
        <v>0.745</v>
      </c>
      <c r="I1416">
        <v>0.29399999999999998</v>
      </c>
    </row>
    <row r="1417" spans="1:9" x14ac:dyDescent="0.25">
      <c r="A1417" s="4">
        <v>914</v>
      </c>
      <c r="B1417">
        <v>232.57</v>
      </c>
      <c r="C1417">
        <v>193.87</v>
      </c>
      <c r="D1417">
        <v>271.27</v>
      </c>
      <c r="E1417">
        <v>1.7999999999999999E-2</v>
      </c>
      <c r="G1417">
        <v>-0.71</v>
      </c>
      <c r="H1417">
        <v>0.53700000000000003</v>
      </c>
      <c r="I1417">
        <v>0.61799999999999999</v>
      </c>
    </row>
    <row r="1418" spans="1:9" x14ac:dyDescent="0.25">
      <c r="A1418" s="4">
        <v>915</v>
      </c>
      <c r="B1418">
        <v>206.08</v>
      </c>
      <c r="C1418">
        <v>167.39</v>
      </c>
      <c r="D1418">
        <v>244.78</v>
      </c>
      <c r="E1418">
        <v>-0.191</v>
      </c>
      <c r="G1418">
        <v>-0.91800000000000004</v>
      </c>
      <c r="H1418">
        <v>1.2070000000000001</v>
      </c>
      <c r="I1418">
        <v>0.45600000000000002</v>
      </c>
    </row>
    <row r="1419" spans="1:9" x14ac:dyDescent="0.25">
      <c r="A1419" s="4">
        <v>916</v>
      </c>
      <c r="B1419">
        <v>172.59</v>
      </c>
      <c r="C1419">
        <v>133.88999999999999</v>
      </c>
      <c r="D1419">
        <v>211.28</v>
      </c>
      <c r="E1419">
        <v>0.47899999999999998</v>
      </c>
      <c r="G1419">
        <v>-0.248</v>
      </c>
      <c r="H1419">
        <v>0.8</v>
      </c>
      <c r="I1419">
        <v>-0.06</v>
      </c>
    </row>
    <row r="1420" spans="1:9" x14ac:dyDescent="0.25">
      <c r="A1420" s="4">
        <v>917</v>
      </c>
      <c r="B1420">
        <v>174.31</v>
      </c>
      <c r="C1420">
        <v>135.61000000000001</v>
      </c>
      <c r="D1420">
        <v>213.01</v>
      </c>
      <c r="E1420">
        <v>7.1999999999999995E-2</v>
      </c>
      <c r="G1420">
        <v>-0.65500000000000003</v>
      </c>
      <c r="H1420">
        <f>-0.138</f>
        <v>-0.13800000000000001</v>
      </c>
      <c r="I1420">
        <v>-7.3999999999999996E-2</v>
      </c>
    </row>
    <row r="1421" spans="1:9" x14ac:dyDescent="0.25">
      <c r="A1421" s="4">
        <v>918</v>
      </c>
      <c r="B1421">
        <v>204.96</v>
      </c>
      <c r="C1421">
        <v>166.26</v>
      </c>
      <c r="D1421">
        <v>243.66</v>
      </c>
      <c r="E1421">
        <v>-0.86599999999999999</v>
      </c>
      <c r="G1421">
        <v>-1.593</v>
      </c>
      <c r="H1421">
        <v>0.254</v>
      </c>
      <c r="I1421">
        <v>-4.4999999999999998E-2</v>
      </c>
    </row>
    <row r="1422" spans="1:9" x14ac:dyDescent="0.25">
      <c r="A1422" s="4">
        <v>919</v>
      </c>
      <c r="B1422">
        <v>280.06</v>
      </c>
      <c r="C1422">
        <v>241.37</v>
      </c>
      <c r="D1422">
        <v>318.76</v>
      </c>
      <c r="E1422">
        <v>-0.47399999999999998</v>
      </c>
      <c r="G1422">
        <v>-1.2010000000000001</v>
      </c>
      <c r="H1422">
        <f>-0.247</f>
        <v>-0.247</v>
      </c>
      <c r="I1422">
        <v>-1.0760000000000001</v>
      </c>
    </row>
    <row r="1423" spans="1:9" x14ac:dyDescent="0.25">
      <c r="A1423" s="4">
        <v>920</v>
      </c>
      <c r="B1423">
        <v>204.62</v>
      </c>
      <c r="C1423">
        <v>165.92</v>
      </c>
      <c r="D1423">
        <v>243.31</v>
      </c>
      <c r="E1423">
        <v>-0.97499999999999998</v>
      </c>
      <c r="G1423">
        <v>-1.702</v>
      </c>
      <c r="H1423">
        <v>-0.30199999999999999</v>
      </c>
      <c r="I1423">
        <v>0.70599999999999996</v>
      </c>
    </row>
    <row r="1424" spans="1:9" x14ac:dyDescent="0.25">
      <c r="A1424" s="4">
        <v>921</v>
      </c>
      <c r="B1424">
        <v>243.13</v>
      </c>
      <c r="C1424">
        <v>204.43</v>
      </c>
      <c r="D1424">
        <v>281.83</v>
      </c>
      <c r="E1424">
        <v>-1.0289999999999999</v>
      </c>
      <c r="G1424">
        <v>-1.7569999999999999</v>
      </c>
      <c r="H1424">
        <v>3.5000000000000003E-2</v>
      </c>
      <c r="I1424">
        <v>5.8000000000000003E-2</v>
      </c>
    </row>
    <row r="1425" spans="1:9" x14ac:dyDescent="0.25">
      <c r="A1425" s="4">
        <v>922</v>
      </c>
      <c r="B1425">
        <v>181.9</v>
      </c>
      <c r="C1425">
        <v>143.19999999999999</v>
      </c>
      <c r="D1425">
        <v>220.59</v>
      </c>
      <c r="E1425">
        <v>-0.69199999999999995</v>
      </c>
      <c r="G1425">
        <v>-1.419</v>
      </c>
      <c r="H1425">
        <v>0.09</v>
      </c>
      <c r="I1425">
        <v>-0.67800000000000005</v>
      </c>
    </row>
    <row r="1426" spans="1:9" x14ac:dyDescent="0.25">
      <c r="A1426" s="4">
        <v>923</v>
      </c>
      <c r="B1426">
        <v>214.67</v>
      </c>
      <c r="C1426">
        <v>175.97</v>
      </c>
      <c r="D1426">
        <v>253.37</v>
      </c>
      <c r="E1426">
        <v>-0.63700000000000001</v>
      </c>
      <c r="G1426">
        <v>-1.365</v>
      </c>
      <c r="H1426">
        <v>0.12</v>
      </c>
      <c r="I1426">
        <v>0.35299999999999998</v>
      </c>
    </row>
    <row r="1427" spans="1:9" x14ac:dyDescent="0.25">
      <c r="A1427" s="4">
        <v>924</v>
      </c>
      <c r="B1427">
        <v>265.47000000000003</v>
      </c>
      <c r="C1427">
        <v>226.77</v>
      </c>
      <c r="D1427">
        <v>304.17</v>
      </c>
      <c r="E1427">
        <v>-0.60799999999999998</v>
      </c>
      <c r="G1427">
        <v>-1.335</v>
      </c>
      <c r="H1427">
        <f>-0.069</f>
        <v>-6.9000000000000006E-2</v>
      </c>
      <c r="I1427">
        <v>-0.16300000000000001</v>
      </c>
    </row>
    <row r="1428" spans="1:9" x14ac:dyDescent="0.25">
      <c r="A1428" s="4">
        <v>925</v>
      </c>
      <c r="B1428">
        <v>219.97</v>
      </c>
      <c r="C1428">
        <v>181.27</v>
      </c>
      <c r="D1428">
        <v>258.67</v>
      </c>
      <c r="E1428">
        <v>-0.79600000000000004</v>
      </c>
      <c r="G1428">
        <v>-1.5229999999999999</v>
      </c>
      <c r="H1428">
        <v>0.224</v>
      </c>
      <c r="I1428">
        <v>0.72099999999999997</v>
      </c>
    </row>
    <row r="1429" spans="1:9" x14ac:dyDescent="0.25">
      <c r="A1429" s="4">
        <v>926</v>
      </c>
      <c r="B1429">
        <v>197.72</v>
      </c>
      <c r="C1429">
        <v>159.02000000000001</v>
      </c>
      <c r="D1429">
        <v>236.42</v>
      </c>
      <c r="E1429">
        <v>-0.503</v>
      </c>
      <c r="G1429">
        <v>-1.2310000000000001</v>
      </c>
      <c r="H1429">
        <v>0.497</v>
      </c>
      <c r="I1429">
        <v>-0.251</v>
      </c>
    </row>
    <row r="1430" spans="1:9" x14ac:dyDescent="0.25">
      <c r="A1430" s="4">
        <v>927</v>
      </c>
      <c r="B1430">
        <v>280.81</v>
      </c>
      <c r="C1430">
        <v>242.11</v>
      </c>
      <c r="D1430">
        <v>319.5</v>
      </c>
      <c r="E1430">
        <v>-0.23</v>
      </c>
      <c r="G1430">
        <v>-0.95799999999999996</v>
      </c>
      <c r="H1430">
        <v>0.83899999999999997</v>
      </c>
      <c r="I1430">
        <v>0.51500000000000001</v>
      </c>
    </row>
    <row r="1431" spans="1:9" x14ac:dyDescent="0.25">
      <c r="A1431" s="4">
        <v>928</v>
      </c>
      <c r="B1431">
        <v>178.94</v>
      </c>
      <c r="C1431">
        <v>140.24</v>
      </c>
      <c r="D1431">
        <v>217.63</v>
      </c>
      <c r="E1431">
        <v>0.112</v>
      </c>
      <c r="G1431">
        <v>-0.61499999999999999</v>
      </c>
      <c r="H1431">
        <v>1.2170000000000001</v>
      </c>
      <c r="I1431">
        <v>-0.20699999999999999</v>
      </c>
    </row>
    <row r="1432" spans="1:9" x14ac:dyDescent="0.25">
      <c r="A1432" s="4">
        <v>929</v>
      </c>
      <c r="B1432">
        <v>280.11</v>
      </c>
      <c r="C1432">
        <v>241.41</v>
      </c>
      <c r="D1432">
        <v>318.81</v>
      </c>
      <c r="E1432">
        <v>0.48899999999999999</v>
      </c>
      <c r="G1432">
        <v>-0.23799999999999999</v>
      </c>
      <c r="H1432">
        <v>6.5000000000000002E-2</v>
      </c>
      <c r="I1432">
        <v>-0.60499999999999998</v>
      </c>
    </row>
    <row r="1433" spans="1:9" x14ac:dyDescent="0.25">
      <c r="A1433" s="4">
        <v>930</v>
      </c>
      <c r="B1433">
        <v>273.54000000000002</v>
      </c>
      <c r="C1433">
        <v>234.84</v>
      </c>
      <c r="D1433">
        <v>312.24</v>
      </c>
      <c r="E1433">
        <v>-0.66200000000000003</v>
      </c>
      <c r="G1433">
        <v>-1.389</v>
      </c>
      <c r="H1433">
        <v>5.5E-2</v>
      </c>
      <c r="I1433">
        <v>-1E-3</v>
      </c>
    </row>
    <row r="1434" spans="1:9" x14ac:dyDescent="0.25">
      <c r="A1434" s="4">
        <v>931</v>
      </c>
      <c r="B1434">
        <v>291.97000000000003</v>
      </c>
      <c r="C1434">
        <v>253.27</v>
      </c>
      <c r="D1434">
        <v>330.66</v>
      </c>
      <c r="E1434">
        <v>-0.67200000000000004</v>
      </c>
      <c r="G1434">
        <v>-1.399</v>
      </c>
      <c r="H1434">
        <v>0.73</v>
      </c>
      <c r="I1434">
        <v>-1.2090000000000001</v>
      </c>
    </row>
    <row r="1435" spans="1:9" x14ac:dyDescent="0.25">
      <c r="A1435" s="4">
        <v>932</v>
      </c>
      <c r="B1435">
        <v>321.54000000000002</v>
      </c>
      <c r="C1435">
        <v>282.83999999999997</v>
      </c>
      <c r="D1435">
        <v>360.24</v>
      </c>
      <c r="E1435">
        <v>3.0000000000000001E-3</v>
      </c>
      <c r="G1435">
        <v>-0.72399999999999998</v>
      </c>
      <c r="H1435">
        <v>0.313</v>
      </c>
      <c r="I1435">
        <v>0.22</v>
      </c>
    </row>
    <row r="1436" spans="1:9" x14ac:dyDescent="0.25">
      <c r="A1436" s="4">
        <v>933</v>
      </c>
      <c r="B1436">
        <v>256.32</v>
      </c>
      <c r="C1436">
        <v>217.62</v>
      </c>
      <c r="D1436">
        <v>295.02</v>
      </c>
      <c r="E1436">
        <v>-0.41399999999999998</v>
      </c>
      <c r="G1436">
        <v>-1.141</v>
      </c>
      <c r="H1436">
        <v>0.69499999999999995</v>
      </c>
      <c r="I1436">
        <v>-0.51600000000000001</v>
      </c>
    </row>
    <row r="1437" spans="1:9" x14ac:dyDescent="0.25">
      <c r="A1437" s="4">
        <v>934</v>
      </c>
      <c r="B1437">
        <v>264.77999999999997</v>
      </c>
      <c r="C1437">
        <v>226.08</v>
      </c>
      <c r="D1437">
        <v>303.48</v>
      </c>
      <c r="E1437">
        <v>-3.2000000000000001E-2</v>
      </c>
      <c r="G1437">
        <v>-0.75900000000000001</v>
      </c>
      <c r="H1437">
        <v>6.5000000000000002E-2</v>
      </c>
      <c r="I1437">
        <v>-0.70799999999999996</v>
      </c>
    </row>
    <row r="1438" spans="1:9" x14ac:dyDescent="0.25">
      <c r="A1438" s="4">
        <v>935</v>
      </c>
      <c r="B1438">
        <v>197.17</v>
      </c>
      <c r="C1438">
        <v>158.47</v>
      </c>
      <c r="D1438">
        <v>235.86</v>
      </c>
      <c r="E1438">
        <v>-0.66200000000000003</v>
      </c>
      <c r="G1438">
        <v>-1.389</v>
      </c>
      <c r="H1438">
        <v>0.745</v>
      </c>
      <c r="I1438">
        <v>-0.443</v>
      </c>
    </row>
    <row r="1439" spans="1:9" x14ac:dyDescent="0.25">
      <c r="A1439" s="4">
        <v>936</v>
      </c>
      <c r="B1439">
        <v>266.45999999999998</v>
      </c>
      <c r="C1439">
        <v>227.76</v>
      </c>
      <c r="D1439">
        <v>305.16000000000003</v>
      </c>
      <c r="E1439">
        <v>1.7999999999999999E-2</v>
      </c>
      <c r="G1439">
        <v>-0.71</v>
      </c>
      <c r="H1439">
        <v>0.27400000000000002</v>
      </c>
      <c r="I1439">
        <v>-0.35399999999999998</v>
      </c>
    </row>
    <row r="1440" spans="1:9" x14ac:dyDescent="0.25">
      <c r="A1440" s="4">
        <v>937</v>
      </c>
      <c r="B1440">
        <v>243.62</v>
      </c>
      <c r="C1440">
        <v>204.92</v>
      </c>
      <c r="D1440">
        <v>282.31</v>
      </c>
      <c r="E1440">
        <v>-0.45400000000000001</v>
      </c>
      <c r="G1440">
        <v>-1.181</v>
      </c>
      <c r="H1440">
        <v>8.5000000000000006E-2</v>
      </c>
      <c r="I1440">
        <v>-1.091</v>
      </c>
    </row>
    <row r="1441" spans="1:9" x14ac:dyDescent="0.25">
      <c r="A1441" s="4">
        <v>938</v>
      </c>
      <c r="B1441">
        <v>262.88</v>
      </c>
      <c r="C1441">
        <v>224.18</v>
      </c>
      <c r="D1441">
        <v>301.58</v>
      </c>
      <c r="E1441">
        <v>-0.64200000000000002</v>
      </c>
      <c r="G1441">
        <v>-1.37</v>
      </c>
      <c r="H1441">
        <f>-0.63</f>
        <v>-0.63</v>
      </c>
      <c r="I1441">
        <v>-2.048</v>
      </c>
    </row>
    <row r="1442" spans="1:9" x14ac:dyDescent="0.25">
      <c r="A1442" s="4">
        <v>939</v>
      </c>
      <c r="B1442">
        <v>290.02999999999997</v>
      </c>
      <c r="C1442">
        <v>251.33</v>
      </c>
      <c r="D1442">
        <v>328.73</v>
      </c>
      <c r="E1442">
        <v>-1.357</v>
      </c>
      <c r="G1442">
        <v>-2.0840000000000001</v>
      </c>
      <c r="H1442">
        <f>-0.848</f>
        <v>-0.84799999999999998</v>
      </c>
      <c r="I1442">
        <v>-2.5339999999999998</v>
      </c>
    </row>
    <row r="1443" spans="1:9" x14ac:dyDescent="0.25">
      <c r="A1443" s="4">
        <v>940</v>
      </c>
      <c r="B1443">
        <v>267.77</v>
      </c>
      <c r="C1443">
        <v>229.08</v>
      </c>
      <c r="D1443">
        <v>306.47000000000003</v>
      </c>
      <c r="E1443">
        <v>-1.575</v>
      </c>
      <c r="G1443">
        <v>-2.3029999999999999</v>
      </c>
      <c r="H1443">
        <v>0.48199999999999998</v>
      </c>
      <c r="I1443">
        <v>-1.0760000000000001</v>
      </c>
    </row>
    <row r="1444" spans="1:9" x14ac:dyDescent="0.25">
      <c r="A1444" s="4">
        <v>941</v>
      </c>
      <c r="B1444">
        <v>281.04000000000002</v>
      </c>
      <c r="C1444">
        <v>242.35</v>
      </c>
      <c r="D1444">
        <v>319.74</v>
      </c>
      <c r="E1444">
        <v>-0.245</v>
      </c>
      <c r="G1444">
        <v>-0.97299999999999998</v>
      </c>
      <c r="H1444">
        <f>-0.55</f>
        <v>-0.55000000000000004</v>
      </c>
      <c r="I1444">
        <v>-1.5029999999999999</v>
      </c>
    </row>
    <row r="1445" spans="1:9" x14ac:dyDescent="0.25">
      <c r="A1445" s="4">
        <v>942</v>
      </c>
      <c r="B1445">
        <v>252.98</v>
      </c>
      <c r="C1445">
        <v>214.28</v>
      </c>
      <c r="D1445">
        <v>291.68</v>
      </c>
      <c r="E1445">
        <v>-1.278</v>
      </c>
      <c r="G1445">
        <v>-2.0049999999999999</v>
      </c>
      <c r="H1445">
        <f>-0.515</f>
        <v>-0.51500000000000001</v>
      </c>
      <c r="I1445">
        <v>-2.0920000000000001</v>
      </c>
    </row>
    <row r="1446" spans="1:9" x14ac:dyDescent="0.25">
      <c r="A1446" s="4">
        <v>943</v>
      </c>
      <c r="B1446">
        <v>199.66</v>
      </c>
      <c r="C1446">
        <v>160.96</v>
      </c>
      <c r="D1446">
        <v>238.35</v>
      </c>
      <c r="E1446">
        <v>-1.2430000000000001</v>
      </c>
      <c r="G1446">
        <v>-1.97</v>
      </c>
      <c r="H1446">
        <v>-1.2250000000000001</v>
      </c>
      <c r="I1446">
        <v>1.472</v>
      </c>
    </row>
    <row r="1447" spans="1:9" x14ac:dyDescent="0.25">
      <c r="A1447" s="4">
        <v>944</v>
      </c>
      <c r="B1447">
        <v>262.92</v>
      </c>
      <c r="C1447">
        <v>224.22</v>
      </c>
      <c r="D1447">
        <v>301.62</v>
      </c>
      <c r="E1447">
        <v>-1.952</v>
      </c>
      <c r="G1447">
        <v>-2.68</v>
      </c>
      <c r="H1447">
        <f>-0.292</f>
        <v>-0.29199999999999998</v>
      </c>
      <c r="I1447">
        <v>-1.4999999999999999E-2</v>
      </c>
    </row>
    <row r="1448" spans="1:9" x14ac:dyDescent="0.25">
      <c r="A1448" s="4">
        <v>945</v>
      </c>
      <c r="B1448">
        <v>170.85</v>
      </c>
      <c r="C1448">
        <v>132.16</v>
      </c>
      <c r="D1448">
        <v>209.55</v>
      </c>
      <c r="E1448">
        <v>-1.0189999999999999</v>
      </c>
      <c r="G1448">
        <v>-1.7470000000000001</v>
      </c>
      <c r="H1448">
        <f>-0.148</f>
        <v>-0.14799999999999999</v>
      </c>
      <c r="I1448">
        <v>-0.03</v>
      </c>
    </row>
    <row r="1449" spans="1:9" x14ac:dyDescent="0.25">
      <c r="A1449" s="4">
        <v>946</v>
      </c>
      <c r="B1449">
        <v>264.95</v>
      </c>
      <c r="C1449">
        <v>226.25</v>
      </c>
      <c r="D1449">
        <v>303.64999999999998</v>
      </c>
      <c r="E1449">
        <v>-0.876</v>
      </c>
      <c r="G1449">
        <v>-1.603</v>
      </c>
      <c r="H1449">
        <f>-0.104</f>
        <v>-0.104</v>
      </c>
      <c r="I1449">
        <v>-1.96</v>
      </c>
    </row>
    <row r="1450" spans="1:9" x14ac:dyDescent="0.25">
      <c r="A1450" s="4">
        <v>947</v>
      </c>
      <c r="B1450">
        <v>289.39999999999998</v>
      </c>
      <c r="C1450">
        <v>250.7</v>
      </c>
      <c r="D1450">
        <v>328.09</v>
      </c>
      <c r="E1450">
        <v>-0.83099999999999996</v>
      </c>
      <c r="G1450">
        <v>-1.5580000000000001</v>
      </c>
      <c r="H1450">
        <v>0.64100000000000001</v>
      </c>
      <c r="I1450">
        <v>0.78</v>
      </c>
    </row>
    <row r="1451" spans="1:9" x14ac:dyDescent="0.25">
      <c r="A1451" s="4">
        <v>948</v>
      </c>
      <c r="B1451">
        <v>287.76</v>
      </c>
      <c r="C1451">
        <v>249.06</v>
      </c>
      <c r="D1451">
        <v>326.45999999999998</v>
      </c>
      <c r="E1451">
        <v>-8.5999999999999993E-2</v>
      </c>
      <c r="G1451">
        <v>-0.81399999999999995</v>
      </c>
      <c r="H1451">
        <v>0.89400000000000002</v>
      </c>
      <c r="I1451">
        <v>2.9000000000000001E-2</v>
      </c>
    </row>
    <row r="1452" spans="1:9" x14ac:dyDescent="0.25">
      <c r="A1452" s="4">
        <v>949</v>
      </c>
      <c r="B1452">
        <v>278.69</v>
      </c>
      <c r="C1452">
        <v>240</v>
      </c>
      <c r="D1452">
        <v>317.39</v>
      </c>
      <c r="E1452">
        <v>0.16700000000000001</v>
      </c>
      <c r="G1452">
        <v>-0.56100000000000005</v>
      </c>
      <c r="H1452">
        <v>0.94899999999999995</v>
      </c>
      <c r="I1452">
        <v>-0.251</v>
      </c>
    </row>
    <row r="1453" spans="1:9" x14ac:dyDescent="0.25">
      <c r="A1453" s="4">
        <v>950</v>
      </c>
      <c r="B1453">
        <v>285.88</v>
      </c>
      <c r="C1453">
        <v>247.18</v>
      </c>
      <c r="D1453">
        <v>324.58</v>
      </c>
      <c r="E1453">
        <v>0.221</v>
      </c>
      <c r="G1453">
        <v>-0.50600000000000001</v>
      </c>
      <c r="H1453">
        <v>1.117</v>
      </c>
      <c r="I1453">
        <v>-0.32500000000000001</v>
      </c>
    </row>
    <row r="1454" spans="1:9" x14ac:dyDescent="0.25">
      <c r="A1454" s="4">
        <v>951</v>
      </c>
      <c r="B1454">
        <v>243.49</v>
      </c>
      <c r="C1454">
        <v>204.79</v>
      </c>
      <c r="D1454">
        <v>282.19</v>
      </c>
      <c r="E1454">
        <v>0.39</v>
      </c>
      <c r="G1454">
        <v>-0.33700000000000002</v>
      </c>
      <c r="H1454">
        <v>0.75</v>
      </c>
      <c r="I1454">
        <v>-1.5469999999999999</v>
      </c>
    </row>
    <row r="1455" spans="1:9" x14ac:dyDescent="0.25">
      <c r="A1455" s="4">
        <v>952</v>
      </c>
      <c r="B1455">
        <v>211.89</v>
      </c>
      <c r="C1455">
        <v>173.19</v>
      </c>
      <c r="D1455">
        <v>250.58</v>
      </c>
      <c r="E1455">
        <v>2.3E-2</v>
      </c>
      <c r="G1455">
        <v>-0.70499999999999996</v>
      </c>
      <c r="H1455">
        <v>0.77</v>
      </c>
      <c r="I1455">
        <v>-1.179</v>
      </c>
    </row>
    <row r="1456" spans="1:9" x14ac:dyDescent="0.25">
      <c r="A1456" s="4">
        <v>953</v>
      </c>
      <c r="B1456">
        <v>225.44</v>
      </c>
      <c r="C1456">
        <v>186.74</v>
      </c>
      <c r="D1456">
        <v>264.14</v>
      </c>
      <c r="E1456">
        <v>4.2999999999999997E-2</v>
      </c>
      <c r="G1456">
        <v>-0.68500000000000005</v>
      </c>
      <c r="H1456">
        <v>7.0000000000000007E-2</v>
      </c>
      <c r="I1456">
        <v>-0.26600000000000001</v>
      </c>
    </row>
    <row r="1457" spans="1:9" x14ac:dyDescent="0.25">
      <c r="A1457" s="4">
        <v>954</v>
      </c>
      <c r="B1457">
        <v>208.73</v>
      </c>
      <c r="C1457">
        <v>170.03</v>
      </c>
      <c r="D1457">
        <v>247.43</v>
      </c>
      <c r="E1457">
        <v>-0.65700000000000003</v>
      </c>
      <c r="G1457">
        <v>-1.385</v>
      </c>
      <c r="H1457">
        <v>0.308</v>
      </c>
      <c r="I1457">
        <v>0.17599999999999999</v>
      </c>
    </row>
    <row r="1458" spans="1:9" x14ac:dyDescent="0.25">
      <c r="A1458" s="4">
        <v>955</v>
      </c>
      <c r="B1458">
        <v>253.11</v>
      </c>
      <c r="C1458">
        <v>214.41</v>
      </c>
      <c r="D1458">
        <v>291.81</v>
      </c>
      <c r="E1458">
        <v>-0.41899999999999998</v>
      </c>
      <c r="G1458">
        <v>-1.1459999999999999</v>
      </c>
      <c r="H1458">
        <v>1.351</v>
      </c>
      <c r="I1458">
        <v>0.11700000000000001</v>
      </c>
    </row>
    <row r="1459" spans="1:9" x14ac:dyDescent="0.25">
      <c r="A1459" s="4">
        <v>956</v>
      </c>
      <c r="B1459">
        <v>248.88</v>
      </c>
      <c r="C1459">
        <v>210.18</v>
      </c>
      <c r="D1459">
        <v>287.57</v>
      </c>
      <c r="E1459">
        <v>0.623</v>
      </c>
      <c r="G1459">
        <v>-0.104</v>
      </c>
      <c r="H1459">
        <v>0.56599999999999995</v>
      </c>
      <c r="I1459">
        <v>0.25</v>
      </c>
    </row>
    <row r="1460" spans="1:9" x14ac:dyDescent="0.25">
      <c r="A1460" s="4">
        <v>957</v>
      </c>
      <c r="B1460">
        <v>232.33</v>
      </c>
      <c r="C1460">
        <v>193.63</v>
      </c>
      <c r="D1460">
        <v>271.02999999999997</v>
      </c>
      <c r="E1460">
        <v>-0.161</v>
      </c>
      <c r="G1460">
        <v>-0.88800000000000001</v>
      </c>
      <c r="H1460">
        <v>0.53200000000000003</v>
      </c>
      <c r="I1460">
        <v>-0.63400000000000001</v>
      </c>
    </row>
    <row r="1461" spans="1:9" x14ac:dyDescent="0.25">
      <c r="A1461" s="4">
        <v>958</v>
      </c>
      <c r="B1461">
        <v>231.46</v>
      </c>
      <c r="C1461">
        <v>192.76</v>
      </c>
      <c r="D1461">
        <v>270.14999999999998</v>
      </c>
      <c r="E1461">
        <v>-0.19600000000000001</v>
      </c>
      <c r="G1461">
        <v>-0.92300000000000004</v>
      </c>
      <c r="H1461">
        <v>0.38800000000000001</v>
      </c>
      <c r="I1461">
        <v>-0.63400000000000001</v>
      </c>
    </row>
    <row r="1462" spans="1:9" x14ac:dyDescent="0.25">
      <c r="A1462" s="4">
        <v>959</v>
      </c>
      <c r="B1462">
        <v>243.56</v>
      </c>
      <c r="C1462">
        <v>204.86</v>
      </c>
      <c r="D1462">
        <v>282.26</v>
      </c>
      <c r="E1462">
        <v>-0.34</v>
      </c>
      <c r="G1462">
        <v>-1.0669999999999999</v>
      </c>
      <c r="H1462">
        <v>1.1819999999999999</v>
      </c>
      <c r="I1462">
        <v>-0.47199999999999998</v>
      </c>
    </row>
    <row r="1463" spans="1:9" x14ac:dyDescent="0.25">
      <c r="A1463" s="4">
        <v>960</v>
      </c>
      <c r="B1463">
        <v>211.18</v>
      </c>
      <c r="C1463">
        <v>172.49</v>
      </c>
      <c r="D1463">
        <v>249.88</v>
      </c>
      <c r="E1463">
        <v>0.45400000000000001</v>
      </c>
      <c r="G1463">
        <v>-0.27300000000000002</v>
      </c>
      <c r="H1463">
        <v>0.214</v>
      </c>
      <c r="I1463">
        <v>-1.4999999999999999E-2</v>
      </c>
    </row>
    <row r="1464" spans="1:9" x14ac:dyDescent="0.25">
      <c r="A1464" s="4">
        <v>961</v>
      </c>
      <c r="B1464">
        <v>181.87</v>
      </c>
      <c r="C1464">
        <v>143.18</v>
      </c>
      <c r="D1464">
        <v>220.57</v>
      </c>
      <c r="E1464">
        <v>-0.51300000000000001</v>
      </c>
      <c r="G1464">
        <v>-1.2410000000000001</v>
      </c>
      <c r="H1464">
        <v>-0.307</v>
      </c>
      <c r="I1464">
        <v>0.13200000000000001</v>
      </c>
    </row>
    <row r="1465" spans="1:9" x14ac:dyDescent="0.25">
      <c r="A1465" s="4">
        <v>962</v>
      </c>
      <c r="B1465">
        <v>169.93</v>
      </c>
      <c r="C1465">
        <v>131.22999999999999</v>
      </c>
      <c r="D1465">
        <v>208.63</v>
      </c>
      <c r="E1465">
        <v>-1.034</v>
      </c>
      <c r="G1465">
        <v>-1.762</v>
      </c>
      <c r="H1465">
        <v>0.11</v>
      </c>
      <c r="I1465">
        <v>-0.59</v>
      </c>
    </row>
    <row r="1466" spans="1:9" x14ac:dyDescent="0.25">
      <c r="A1466" s="4">
        <v>963</v>
      </c>
      <c r="B1466">
        <v>192.7</v>
      </c>
      <c r="C1466">
        <v>154.01</v>
      </c>
      <c r="D1466">
        <v>231.4</v>
      </c>
      <c r="E1466">
        <v>-0.61699999999999999</v>
      </c>
      <c r="G1466">
        <v>-1.345</v>
      </c>
      <c r="H1466">
        <v>0.93400000000000005</v>
      </c>
      <c r="I1466">
        <v>1.4E-2</v>
      </c>
    </row>
    <row r="1467" spans="1:9" x14ac:dyDescent="0.25">
      <c r="A1467" s="4">
        <v>964</v>
      </c>
      <c r="B1467">
        <v>237.02</v>
      </c>
      <c r="C1467">
        <v>198.32</v>
      </c>
      <c r="D1467">
        <v>275.70999999999998</v>
      </c>
      <c r="E1467">
        <v>0.20599999999999999</v>
      </c>
      <c r="G1467">
        <v>-0.52100000000000002</v>
      </c>
      <c r="H1467">
        <v>1.2210000000000001</v>
      </c>
      <c r="I1467">
        <v>0.72099999999999997</v>
      </c>
    </row>
    <row r="1468" spans="1:9" x14ac:dyDescent="0.25">
      <c r="A1468" s="4">
        <v>965</v>
      </c>
      <c r="B1468">
        <v>221.09</v>
      </c>
      <c r="C1468">
        <v>182.39</v>
      </c>
      <c r="D1468">
        <v>259.79000000000002</v>
      </c>
      <c r="E1468">
        <v>0.49399999999999999</v>
      </c>
      <c r="G1468">
        <v>-0.23300000000000001</v>
      </c>
      <c r="H1468">
        <v>0.95399999999999996</v>
      </c>
      <c r="I1468">
        <v>-1.4999999999999999E-2</v>
      </c>
    </row>
    <row r="1469" spans="1:9" x14ac:dyDescent="0.25">
      <c r="A1469" s="4">
        <v>966</v>
      </c>
      <c r="B1469">
        <v>211.32</v>
      </c>
      <c r="C1469">
        <v>172.62</v>
      </c>
      <c r="D1469">
        <v>250.02</v>
      </c>
      <c r="E1469">
        <v>0.22600000000000001</v>
      </c>
      <c r="G1469">
        <v>-0.501</v>
      </c>
      <c r="H1469">
        <v>-1.4E-2</v>
      </c>
      <c r="I1469">
        <v>5.8000000000000003E-2</v>
      </c>
    </row>
    <row r="1470" spans="1:9" x14ac:dyDescent="0.25">
      <c r="A1470" s="4">
        <v>967</v>
      </c>
      <c r="B1470">
        <v>203.68</v>
      </c>
      <c r="C1470">
        <v>164.98</v>
      </c>
      <c r="D1470">
        <v>242.38</v>
      </c>
      <c r="E1470">
        <v>-0.74199999999999999</v>
      </c>
      <c r="G1470">
        <v>-1.4690000000000001</v>
      </c>
      <c r="H1470">
        <v>0.42299999999999999</v>
      </c>
      <c r="I1470">
        <v>0.66200000000000003</v>
      </c>
    </row>
    <row r="1471" spans="1:9" x14ac:dyDescent="0.25">
      <c r="A1471" s="4">
        <v>968</v>
      </c>
      <c r="B1471">
        <v>245.65</v>
      </c>
      <c r="C1471">
        <v>206.95</v>
      </c>
      <c r="D1471">
        <v>284.35000000000002</v>
      </c>
      <c r="E1471">
        <v>-0.30499999999999999</v>
      </c>
      <c r="G1471">
        <v>-1.032</v>
      </c>
      <c r="H1471">
        <v>0.29299999999999998</v>
      </c>
      <c r="I1471">
        <v>-0.28100000000000003</v>
      </c>
    </row>
    <row r="1472" spans="1:9" x14ac:dyDescent="0.25">
      <c r="A1472" s="4">
        <v>969</v>
      </c>
      <c r="B1472">
        <v>208.61</v>
      </c>
      <c r="C1472">
        <v>169.92</v>
      </c>
      <c r="D1472">
        <v>247.31</v>
      </c>
      <c r="E1472">
        <v>-0.434</v>
      </c>
      <c r="G1472">
        <v>-1.161</v>
      </c>
      <c r="H1472">
        <v>0.82399999999999995</v>
      </c>
      <c r="I1472">
        <v>1.8109999999999999</v>
      </c>
    </row>
    <row r="1473" spans="1:9" x14ac:dyDescent="0.25">
      <c r="A1473" s="4">
        <v>970</v>
      </c>
      <c r="B1473">
        <v>180.4</v>
      </c>
      <c r="C1473">
        <v>141.69999999999999</v>
      </c>
      <c r="D1473">
        <v>219.1</v>
      </c>
      <c r="E1473">
        <v>9.7000000000000003E-2</v>
      </c>
      <c r="G1473">
        <v>-0.63</v>
      </c>
      <c r="H1473">
        <v>0.125</v>
      </c>
      <c r="I1473">
        <v>0.47099999999999997</v>
      </c>
    </row>
    <row r="1474" spans="1:9" x14ac:dyDescent="0.25">
      <c r="A1474" s="4">
        <v>971</v>
      </c>
      <c r="B1474">
        <v>225.48</v>
      </c>
      <c r="C1474">
        <v>186.78</v>
      </c>
      <c r="D1474">
        <v>264.18</v>
      </c>
      <c r="E1474">
        <v>-0.60299999999999998</v>
      </c>
      <c r="G1474">
        <v>-1.33</v>
      </c>
      <c r="H1474">
        <v>0.13500000000000001</v>
      </c>
      <c r="I1474">
        <v>0.60299999999999998</v>
      </c>
    </row>
    <row r="1475" spans="1:9" x14ac:dyDescent="0.25">
      <c r="A1475" s="4">
        <v>972</v>
      </c>
      <c r="B1475">
        <v>207.66</v>
      </c>
      <c r="C1475">
        <v>168.96</v>
      </c>
      <c r="D1475">
        <v>246.36</v>
      </c>
      <c r="E1475">
        <v>-0.59299999999999997</v>
      </c>
      <c r="G1475">
        <v>-1.32</v>
      </c>
      <c r="H1475">
        <f>-0.059</f>
        <v>-5.8999999999999997E-2</v>
      </c>
      <c r="I1475">
        <v>-1.798</v>
      </c>
    </row>
    <row r="1476" spans="1:9" x14ac:dyDescent="0.25">
      <c r="A1476" s="4">
        <v>973</v>
      </c>
      <c r="B1476">
        <v>208.12</v>
      </c>
      <c r="C1476">
        <v>169.42</v>
      </c>
      <c r="D1476">
        <v>246.81</v>
      </c>
      <c r="E1476">
        <v>-0.78600000000000003</v>
      </c>
      <c r="G1476">
        <v>-1.514</v>
      </c>
      <c r="H1476">
        <v>0.15</v>
      </c>
      <c r="I1476">
        <v>0.13200000000000001</v>
      </c>
    </row>
    <row r="1477" spans="1:9" x14ac:dyDescent="0.25">
      <c r="A1477" s="4">
        <v>974</v>
      </c>
      <c r="B1477">
        <v>172.56</v>
      </c>
      <c r="C1477">
        <v>133.86000000000001</v>
      </c>
      <c r="D1477">
        <v>211.26</v>
      </c>
      <c r="E1477">
        <v>-0.57799999999999996</v>
      </c>
      <c r="G1477">
        <v>-1.3049999999999999</v>
      </c>
      <c r="H1477">
        <v>0.34300000000000003</v>
      </c>
      <c r="I1477">
        <v>-0.57499999999999996</v>
      </c>
    </row>
    <row r="1478" spans="1:9" x14ac:dyDescent="0.25">
      <c r="A1478" s="4">
        <v>975</v>
      </c>
      <c r="B1478">
        <v>220.58</v>
      </c>
      <c r="C1478">
        <v>181.88</v>
      </c>
      <c r="D1478">
        <v>259.27999999999997</v>
      </c>
      <c r="E1478">
        <v>-0.38400000000000001</v>
      </c>
      <c r="G1478">
        <v>-1.1120000000000001</v>
      </c>
      <c r="H1478">
        <f>-0.029</f>
        <v>-2.9000000000000001E-2</v>
      </c>
      <c r="I1478">
        <v>-1.474</v>
      </c>
    </row>
    <row r="1479" spans="1:9" x14ac:dyDescent="0.25">
      <c r="A1479" s="4">
        <v>976</v>
      </c>
      <c r="B1479">
        <v>248.41</v>
      </c>
      <c r="C1479">
        <v>209.71</v>
      </c>
      <c r="D1479">
        <v>287.11</v>
      </c>
      <c r="E1479">
        <v>-0.75600000000000001</v>
      </c>
      <c r="G1479">
        <v>-1.484</v>
      </c>
      <c r="H1479">
        <v>0.05</v>
      </c>
      <c r="I1479">
        <v>0.13200000000000001</v>
      </c>
    </row>
    <row r="1480" spans="1:9" x14ac:dyDescent="0.25">
      <c r="A1480" s="4">
        <v>977</v>
      </c>
      <c r="B1480">
        <v>182.38</v>
      </c>
      <c r="C1480">
        <v>143.69</v>
      </c>
      <c r="D1480">
        <v>221.08</v>
      </c>
      <c r="E1480">
        <v>-0.67700000000000005</v>
      </c>
      <c r="G1480">
        <v>-1.4039999999999999</v>
      </c>
      <c r="H1480">
        <v>0.189</v>
      </c>
      <c r="I1480">
        <v>0.41199999999999998</v>
      </c>
    </row>
    <row r="1481" spans="1:9" x14ac:dyDescent="0.25">
      <c r="A1481" s="4">
        <v>978</v>
      </c>
      <c r="B1481">
        <v>158.43</v>
      </c>
      <c r="C1481">
        <v>119.73</v>
      </c>
      <c r="D1481">
        <v>197.12</v>
      </c>
      <c r="E1481">
        <v>-0.53800000000000003</v>
      </c>
      <c r="G1481">
        <v>-1.2649999999999999</v>
      </c>
      <c r="H1481">
        <v>0.90400000000000003</v>
      </c>
      <c r="I1481">
        <v>0.86799999999999999</v>
      </c>
    </row>
    <row r="1482" spans="1:9" x14ac:dyDescent="0.25">
      <c r="A1482" s="4">
        <v>979</v>
      </c>
      <c r="B1482">
        <v>218.65</v>
      </c>
      <c r="C1482">
        <v>179.95</v>
      </c>
      <c r="D1482">
        <v>257.33999999999997</v>
      </c>
      <c r="E1482">
        <v>0.17699999999999999</v>
      </c>
      <c r="G1482">
        <v>-0.55100000000000005</v>
      </c>
      <c r="H1482">
        <v>0.63600000000000001</v>
      </c>
      <c r="I1482">
        <v>0.70599999999999996</v>
      </c>
    </row>
    <row r="1483" spans="1:9" x14ac:dyDescent="0.25">
      <c r="A1483" s="4">
        <v>980</v>
      </c>
      <c r="B1483">
        <v>190.98</v>
      </c>
      <c r="C1483">
        <v>152.28</v>
      </c>
      <c r="D1483">
        <v>229.68</v>
      </c>
      <c r="E1483">
        <v>-9.0999999999999998E-2</v>
      </c>
      <c r="G1483">
        <v>-0.81899999999999995</v>
      </c>
      <c r="H1483">
        <v>0.626</v>
      </c>
      <c r="I1483">
        <v>1.1339999999999999</v>
      </c>
    </row>
    <row r="1484" spans="1:9" x14ac:dyDescent="0.25">
      <c r="A1484" s="4">
        <v>981</v>
      </c>
      <c r="B1484">
        <v>152.61000000000001</v>
      </c>
      <c r="C1484">
        <v>113.92</v>
      </c>
      <c r="D1484">
        <v>191.31</v>
      </c>
      <c r="E1484">
        <v>-0.10100000000000001</v>
      </c>
      <c r="G1484">
        <v>-0.82899999999999996</v>
      </c>
      <c r="H1484">
        <v>0.76</v>
      </c>
      <c r="I1484">
        <v>1.06</v>
      </c>
    </row>
    <row r="1485" spans="1:9" x14ac:dyDescent="0.25">
      <c r="A1485" s="4">
        <v>982</v>
      </c>
      <c r="B1485">
        <v>197.47</v>
      </c>
      <c r="C1485">
        <v>158.78</v>
      </c>
      <c r="D1485">
        <v>236.17</v>
      </c>
      <c r="E1485">
        <v>3.3000000000000002E-2</v>
      </c>
      <c r="G1485">
        <v>-0.69499999999999995</v>
      </c>
      <c r="H1485">
        <v>1.1020000000000001</v>
      </c>
      <c r="I1485">
        <v>-4.4999999999999998E-2</v>
      </c>
    </row>
    <row r="1486" spans="1:9" x14ac:dyDescent="0.25">
      <c r="A1486" s="4">
        <v>983</v>
      </c>
      <c r="B1486">
        <v>154.36000000000001</v>
      </c>
      <c r="C1486">
        <v>115.66</v>
      </c>
      <c r="D1486">
        <v>193.06</v>
      </c>
      <c r="E1486">
        <v>0.375</v>
      </c>
      <c r="G1486">
        <v>-0.35199999999999998</v>
      </c>
      <c r="H1486">
        <v>1.2709999999999999</v>
      </c>
      <c r="I1486">
        <v>0.27900000000000003</v>
      </c>
    </row>
    <row r="1487" spans="1:9" x14ac:dyDescent="0.25">
      <c r="A1487" s="4">
        <v>984</v>
      </c>
      <c r="B1487">
        <v>179.02</v>
      </c>
      <c r="C1487">
        <v>140.32</v>
      </c>
      <c r="D1487">
        <v>217.71</v>
      </c>
      <c r="E1487">
        <v>0.54400000000000004</v>
      </c>
      <c r="G1487">
        <v>-0.184</v>
      </c>
      <c r="H1487">
        <v>1.415</v>
      </c>
      <c r="I1487">
        <v>-0.51600000000000001</v>
      </c>
    </row>
    <row r="1488" spans="1:9" x14ac:dyDescent="0.25">
      <c r="A1488" s="4">
        <v>985</v>
      </c>
      <c r="B1488">
        <v>241.6</v>
      </c>
      <c r="C1488">
        <v>202.9</v>
      </c>
      <c r="D1488">
        <v>280.29000000000002</v>
      </c>
      <c r="E1488">
        <v>0.68799999999999994</v>
      </c>
      <c r="G1488">
        <v>-0.04</v>
      </c>
      <c r="H1488">
        <v>1.2609999999999999</v>
      </c>
      <c r="I1488">
        <v>-0.41299999999999998</v>
      </c>
    </row>
    <row r="1489" spans="1:9" x14ac:dyDescent="0.25">
      <c r="A1489" s="4">
        <v>986</v>
      </c>
      <c r="B1489">
        <v>214.89</v>
      </c>
      <c r="C1489">
        <v>176.19</v>
      </c>
      <c r="D1489">
        <v>253.58</v>
      </c>
      <c r="E1489">
        <v>0.53400000000000003</v>
      </c>
      <c r="G1489">
        <v>-0.193</v>
      </c>
      <c r="H1489">
        <v>0.54200000000000004</v>
      </c>
      <c r="I1489">
        <v>-7.3999999999999996E-2</v>
      </c>
    </row>
    <row r="1490" spans="1:9" x14ac:dyDescent="0.25">
      <c r="A1490" s="4">
        <v>987</v>
      </c>
      <c r="B1490">
        <v>172.74</v>
      </c>
      <c r="C1490">
        <v>134.05000000000001</v>
      </c>
      <c r="D1490">
        <v>211.44</v>
      </c>
      <c r="E1490">
        <v>-0.186</v>
      </c>
      <c r="G1490">
        <v>-0.91300000000000003</v>
      </c>
      <c r="H1490">
        <v>0.66100000000000003</v>
      </c>
      <c r="I1490">
        <v>0.48499999999999999</v>
      </c>
    </row>
    <row r="1491" spans="1:9" x14ac:dyDescent="0.25">
      <c r="A1491" s="4">
        <v>988</v>
      </c>
      <c r="B1491">
        <v>205.91</v>
      </c>
      <c r="C1491">
        <v>167.21</v>
      </c>
      <c r="D1491">
        <v>244.6</v>
      </c>
      <c r="E1491">
        <v>-6.7000000000000004E-2</v>
      </c>
      <c r="G1491">
        <v>-0.79400000000000004</v>
      </c>
      <c r="H1491">
        <v>0.26400000000000001</v>
      </c>
      <c r="I1491">
        <v>-0.54600000000000004</v>
      </c>
    </row>
    <row r="1492" spans="1:9" x14ac:dyDescent="0.25">
      <c r="A1492" s="4">
        <v>989</v>
      </c>
      <c r="B1492">
        <v>201.95</v>
      </c>
      <c r="C1492">
        <v>163.26</v>
      </c>
      <c r="D1492">
        <v>240.65</v>
      </c>
      <c r="E1492">
        <v>-0.46400000000000002</v>
      </c>
      <c r="G1492">
        <v>-1.1910000000000001</v>
      </c>
      <c r="H1492">
        <v>0.64600000000000002</v>
      </c>
      <c r="I1492">
        <v>-0.69299999999999995</v>
      </c>
    </row>
    <row r="1493" spans="1:9" x14ac:dyDescent="0.25">
      <c r="A1493" s="4">
        <v>990</v>
      </c>
      <c r="B1493">
        <v>134.12</v>
      </c>
      <c r="C1493">
        <v>95.42</v>
      </c>
      <c r="D1493">
        <v>172.81</v>
      </c>
      <c r="E1493">
        <v>-8.2000000000000003E-2</v>
      </c>
      <c r="G1493">
        <v>-0.80900000000000005</v>
      </c>
      <c r="H1493">
        <v>0.53700000000000003</v>
      </c>
      <c r="I1493">
        <v>-0.31</v>
      </c>
    </row>
    <row r="1494" spans="1:9" x14ac:dyDescent="0.25">
      <c r="A1494" s="4">
        <v>991</v>
      </c>
      <c r="B1494">
        <v>166.73</v>
      </c>
      <c r="C1494">
        <v>128.03</v>
      </c>
      <c r="D1494">
        <v>205.43</v>
      </c>
      <c r="E1494">
        <v>-0.191</v>
      </c>
      <c r="G1494">
        <v>-0.91800000000000004</v>
      </c>
      <c r="H1494">
        <v>0.25900000000000001</v>
      </c>
      <c r="I1494">
        <v>0.95699999999999996</v>
      </c>
    </row>
    <row r="1495" spans="1:9" x14ac:dyDescent="0.25">
      <c r="A1495" s="4">
        <v>992</v>
      </c>
      <c r="B1495">
        <v>183.38</v>
      </c>
      <c r="C1495">
        <v>144.68</v>
      </c>
      <c r="D1495">
        <v>222.07</v>
      </c>
      <c r="E1495">
        <v>-0.46899999999999997</v>
      </c>
      <c r="G1495">
        <v>-1.196</v>
      </c>
      <c r="H1495">
        <v>1.5940000000000001</v>
      </c>
      <c r="I1495">
        <v>0.94199999999999995</v>
      </c>
    </row>
    <row r="1496" spans="1:9" x14ac:dyDescent="0.25">
      <c r="A1496" s="4">
        <v>993</v>
      </c>
      <c r="B1496">
        <v>161.99</v>
      </c>
      <c r="C1496">
        <v>123.29</v>
      </c>
      <c r="D1496">
        <v>200.69</v>
      </c>
      <c r="E1496">
        <v>0.86599999999999999</v>
      </c>
      <c r="G1496">
        <v>0.13900000000000001</v>
      </c>
      <c r="H1496">
        <v>0.20899999999999999</v>
      </c>
      <c r="I1496">
        <v>-0.67800000000000005</v>
      </c>
    </row>
    <row r="1497" spans="1:9" x14ac:dyDescent="0.25">
      <c r="A1497" s="4">
        <v>994</v>
      </c>
      <c r="B1497">
        <v>165.22</v>
      </c>
      <c r="C1497">
        <v>126.52</v>
      </c>
      <c r="D1497">
        <v>203.92</v>
      </c>
      <c r="E1497">
        <v>-0.51800000000000002</v>
      </c>
      <c r="G1497">
        <v>-1.246</v>
      </c>
      <c r="H1497">
        <v>-4.3999999999999997E-2</v>
      </c>
      <c r="I1497">
        <v>0.22</v>
      </c>
    </row>
    <row r="1498" spans="1:9" x14ac:dyDescent="0.25">
      <c r="A1498" s="4">
        <v>995</v>
      </c>
      <c r="B1498">
        <v>142.85</v>
      </c>
      <c r="C1498">
        <v>104.16</v>
      </c>
      <c r="D1498">
        <v>181.55</v>
      </c>
      <c r="E1498">
        <v>-0.77100000000000002</v>
      </c>
      <c r="G1498">
        <v>-1.4990000000000001</v>
      </c>
      <c r="H1498">
        <v>0.51200000000000001</v>
      </c>
      <c r="I1498">
        <v>-3.2269999999999999</v>
      </c>
    </row>
    <row r="1499" spans="1:9" x14ac:dyDescent="0.25">
      <c r="A1499" s="4">
        <v>996</v>
      </c>
      <c r="B1499">
        <v>203.13</v>
      </c>
      <c r="C1499">
        <v>164.43</v>
      </c>
      <c r="D1499">
        <v>241.83</v>
      </c>
      <c r="E1499">
        <v>235.31</v>
      </c>
      <c r="F1499">
        <v>-0.216</v>
      </c>
      <c r="G1499">
        <v>-0.94299999999999995</v>
      </c>
      <c r="H1499">
        <v>0.55700000000000005</v>
      </c>
      <c r="I1499">
        <v>-1.5329999999999999</v>
      </c>
    </row>
    <row r="1500" spans="1:9" x14ac:dyDescent="0.25">
      <c r="A1500" s="4">
        <v>997</v>
      </c>
      <c r="B1500">
        <v>172.91</v>
      </c>
      <c r="C1500">
        <v>134.22</v>
      </c>
      <c r="D1500">
        <v>211.61</v>
      </c>
      <c r="E1500">
        <v>230.57</v>
      </c>
      <c r="F1500">
        <v>-0.17100000000000001</v>
      </c>
      <c r="G1500">
        <v>-0.89800000000000002</v>
      </c>
      <c r="H1500">
        <v>0.189</v>
      </c>
      <c r="I1500">
        <v>0.14699999999999999</v>
      </c>
    </row>
    <row r="1501" spans="1:9" x14ac:dyDescent="0.25">
      <c r="A1501" s="4">
        <v>998</v>
      </c>
      <c r="B1501">
        <v>153.43</v>
      </c>
      <c r="C1501">
        <v>114.73</v>
      </c>
      <c r="D1501">
        <v>192.13</v>
      </c>
      <c r="E1501">
        <v>226.14</v>
      </c>
      <c r="F1501">
        <v>-0.53800000000000003</v>
      </c>
      <c r="G1501">
        <v>-1.2649999999999999</v>
      </c>
      <c r="H1501">
        <v>0.69</v>
      </c>
      <c r="I1501">
        <v>-1.68</v>
      </c>
    </row>
    <row r="1502" spans="1:9" x14ac:dyDescent="0.25">
      <c r="A1502" s="4">
        <v>999</v>
      </c>
      <c r="B1502">
        <v>217.1</v>
      </c>
      <c r="C1502">
        <v>178.4</v>
      </c>
      <c r="D1502">
        <v>255.8</v>
      </c>
      <c r="E1502">
        <v>221.35</v>
      </c>
      <c r="F1502">
        <v>-3.6999999999999998E-2</v>
      </c>
      <c r="G1502">
        <v>-0.76400000000000001</v>
      </c>
      <c r="H1502">
        <v>0.13500000000000001</v>
      </c>
      <c r="I1502">
        <v>-2.0190000000000001</v>
      </c>
    </row>
    <row r="1503" spans="1:9" x14ac:dyDescent="0.25">
      <c r="A1503" s="4">
        <v>1000</v>
      </c>
      <c r="B1503">
        <v>168.56</v>
      </c>
      <c r="C1503">
        <v>129.86000000000001</v>
      </c>
      <c r="D1503">
        <v>207.26</v>
      </c>
      <c r="E1503">
        <v>216.06</v>
      </c>
      <c r="F1503">
        <v>-0.59299999999999997</v>
      </c>
      <c r="G1503">
        <v>-1.32</v>
      </c>
      <c r="H1503">
        <v>0.63600000000000001</v>
      </c>
      <c r="I1503">
        <v>-1.8859999999999999</v>
      </c>
    </row>
    <row r="1504" spans="1:9" x14ac:dyDescent="0.25">
      <c r="A1504" s="4">
        <v>1001</v>
      </c>
      <c r="B1504">
        <v>201.01</v>
      </c>
      <c r="C1504">
        <v>162.31</v>
      </c>
      <c r="D1504">
        <v>239.71</v>
      </c>
      <c r="E1504">
        <v>210.28</v>
      </c>
      <c r="F1504">
        <v>-9.0999999999999998E-2</v>
      </c>
      <c r="G1504">
        <v>-0.81899999999999995</v>
      </c>
      <c r="H1504">
        <v>0.497</v>
      </c>
      <c r="I1504">
        <v>0.10199999999999999</v>
      </c>
    </row>
    <row r="1505" spans="1:9" x14ac:dyDescent="0.25">
      <c r="A1505" s="4">
        <v>1002</v>
      </c>
      <c r="B1505">
        <v>219.97</v>
      </c>
      <c r="C1505">
        <v>181.28</v>
      </c>
      <c r="D1505">
        <v>258.67</v>
      </c>
      <c r="E1505">
        <v>221.61</v>
      </c>
      <c r="F1505">
        <v>-0.23</v>
      </c>
      <c r="G1505">
        <v>-0.95799999999999996</v>
      </c>
      <c r="H1505">
        <v>1.127</v>
      </c>
      <c r="I1505">
        <v>-1.901</v>
      </c>
    </row>
    <row r="1506" spans="1:9" x14ac:dyDescent="0.25">
      <c r="A1506" s="4">
        <v>1003</v>
      </c>
      <c r="B1506">
        <v>232.57</v>
      </c>
      <c r="C1506">
        <v>193.87</v>
      </c>
      <c r="D1506">
        <v>271.27</v>
      </c>
      <c r="E1506">
        <v>259.56</v>
      </c>
      <c r="F1506">
        <v>0.4</v>
      </c>
      <c r="G1506">
        <v>-0.32700000000000001</v>
      </c>
      <c r="H1506">
        <f>-0.168</f>
        <v>-0.16800000000000001</v>
      </c>
      <c r="I1506">
        <v>-2.3279999999999998</v>
      </c>
    </row>
    <row r="1507" spans="1:9" x14ac:dyDescent="0.25">
      <c r="A1507" s="4">
        <v>1004</v>
      </c>
      <c r="B1507">
        <v>128.41999999999999</v>
      </c>
      <c r="C1507">
        <v>89.72</v>
      </c>
      <c r="D1507">
        <v>167.12</v>
      </c>
      <c r="E1507">
        <v>200.23</v>
      </c>
      <c r="F1507">
        <v>-0.89500000000000002</v>
      </c>
      <c r="G1507">
        <v>-1.623</v>
      </c>
      <c r="H1507">
        <v>1.1819999999999999</v>
      </c>
      <c r="I1507">
        <v>-0.76700000000000002</v>
      </c>
    </row>
    <row r="1508" spans="1:9" x14ac:dyDescent="0.25">
      <c r="A1508" s="4">
        <v>1005</v>
      </c>
      <c r="B1508">
        <v>201.49</v>
      </c>
      <c r="C1508">
        <v>162.79</v>
      </c>
      <c r="D1508">
        <v>240.18</v>
      </c>
      <c r="E1508">
        <v>176.76</v>
      </c>
      <c r="F1508">
        <v>0.45400000000000001</v>
      </c>
      <c r="G1508">
        <v>-0.27300000000000002</v>
      </c>
      <c r="H1508">
        <v>0.36299999999999999</v>
      </c>
      <c r="I1508">
        <v>-0.59</v>
      </c>
    </row>
    <row r="1509" spans="1:9" x14ac:dyDescent="0.25">
      <c r="A1509" s="4">
        <v>1006</v>
      </c>
      <c r="B1509">
        <v>170.15</v>
      </c>
      <c r="C1509">
        <v>131.46</v>
      </c>
      <c r="D1509">
        <v>208.85</v>
      </c>
      <c r="E1509">
        <v>165.15</v>
      </c>
      <c r="F1509">
        <v>-0.36399999999999999</v>
      </c>
      <c r="G1509">
        <v>-1.0920000000000001</v>
      </c>
      <c r="H1509">
        <f>-0.62</f>
        <v>-0.62</v>
      </c>
      <c r="I1509">
        <v>-1.282</v>
      </c>
    </row>
    <row r="1510" spans="1:9" x14ac:dyDescent="0.25">
      <c r="A1510" s="4">
        <v>1007</v>
      </c>
      <c r="B1510">
        <v>173.08</v>
      </c>
      <c r="C1510">
        <v>134.38</v>
      </c>
      <c r="D1510">
        <v>211.78</v>
      </c>
      <c r="E1510">
        <v>171.66</v>
      </c>
      <c r="F1510">
        <v>-1.347</v>
      </c>
      <c r="G1510">
        <v>-2.0739999999999998</v>
      </c>
      <c r="H1510">
        <v>1.48</v>
      </c>
      <c r="I1510">
        <v>0.38200000000000001</v>
      </c>
    </row>
    <row r="1511" spans="1:9" x14ac:dyDescent="0.25">
      <c r="A1511" s="4">
        <v>1008</v>
      </c>
      <c r="B1511">
        <v>179.97</v>
      </c>
      <c r="C1511">
        <v>141.27000000000001</v>
      </c>
      <c r="D1511">
        <v>218.66</v>
      </c>
      <c r="E1511">
        <v>210.59</v>
      </c>
      <c r="F1511">
        <v>0.752</v>
      </c>
      <c r="G1511">
        <v>2.5000000000000001E-2</v>
      </c>
      <c r="H1511">
        <v>0.95399999999999996</v>
      </c>
      <c r="I1511">
        <v>0.48499999999999999</v>
      </c>
    </row>
    <row r="1512" spans="1:9" x14ac:dyDescent="0.25">
      <c r="A1512" s="4">
        <v>1009</v>
      </c>
      <c r="B1512">
        <v>159.01</v>
      </c>
      <c r="C1512">
        <v>120.31</v>
      </c>
      <c r="D1512">
        <v>197.71</v>
      </c>
      <c r="E1512">
        <v>152.57</v>
      </c>
      <c r="F1512">
        <v>0.22600000000000001</v>
      </c>
      <c r="G1512">
        <v>-0.501</v>
      </c>
      <c r="H1512">
        <v>0.70499999999999996</v>
      </c>
      <c r="I1512">
        <v>-2.0190000000000001</v>
      </c>
    </row>
    <row r="1513" spans="1:9" x14ac:dyDescent="0.25">
      <c r="A1513" s="4">
        <v>1010</v>
      </c>
      <c r="B1513">
        <v>139.66</v>
      </c>
      <c r="C1513">
        <v>100.96</v>
      </c>
      <c r="D1513">
        <v>178.35</v>
      </c>
      <c r="E1513">
        <v>113.13</v>
      </c>
      <c r="F1513">
        <v>-2.1999999999999999E-2</v>
      </c>
      <c r="G1513">
        <v>-0.749</v>
      </c>
      <c r="H1513">
        <v>0.40799999999999997</v>
      </c>
      <c r="I1513">
        <v>-0.98799999999999999</v>
      </c>
    </row>
    <row r="1514" spans="1:9" x14ac:dyDescent="0.25">
      <c r="A1514" s="4">
        <v>1011</v>
      </c>
      <c r="B1514">
        <v>159.11000000000001</v>
      </c>
      <c r="C1514">
        <v>120.41</v>
      </c>
      <c r="D1514">
        <v>197.81</v>
      </c>
      <c r="E1514">
        <v>154.13</v>
      </c>
      <c r="F1514">
        <v>-0.32</v>
      </c>
      <c r="G1514">
        <v>-1.0469999999999999</v>
      </c>
      <c r="H1514">
        <v>0.36299999999999999</v>
      </c>
      <c r="I1514">
        <v>-1.8859999999999999</v>
      </c>
    </row>
    <row r="1515" spans="1:9" x14ac:dyDescent="0.25">
      <c r="A1515" s="4">
        <v>1012</v>
      </c>
      <c r="B1515">
        <v>149.44</v>
      </c>
      <c r="C1515">
        <v>110.74</v>
      </c>
      <c r="D1515">
        <v>188.14</v>
      </c>
      <c r="E1515">
        <v>170.62</v>
      </c>
      <c r="F1515">
        <v>-0.36399999999999999</v>
      </c>
      <c r="G1515">
        <v>-1.0920000000000001</v>
      </c>
      <c r="H1515">
        <v>0.91400000000000003</v>
      </c>
      <c r="I1515">
        <v>-1.3560000000000001</v>
      </c>
    </row>
    <row r="1516" spans="1:9" x14ac:dyDescent="0.25">
      <c r="A1516" s="4">
        <v>1013</v>
      </c>
      <c r="B1516">
        <v>218.18</v>
      </c>
      <c r="C1516">
        <v>179.48</v>
      </c>
      <c r="D1516">
        <v>256.87</v>
      </c>
      <c r="E1516">
        <v>187.41</v>
      </c>
      <c r="F1516">
        <v>0.186</v>
      </c>
      <c r="G1516">
        <v>-0.54100000000000004</v>
      </c>
      <c r="H1516">
        <f>-0.496</f>
        <v>-0.496</v>
      </c>
      <c r="I1516">
        <v>-0.91400000000000003</v>
      </c>
    </row>
    <row r="1517" spans="1:9" x14ac:dyDescent="0.25">
      <c r="A1517" s="4">
        <v>1014</v>
      </c>
      <c r="B1517">
        <v>160.22</v>
      </c>
      <c r="C1517">
        <v>121.52</v>
      </c>
      <c r="D1517">
        <v>198.92</v>
      </c>
      <c r="E1517">
        <v>160.16999999999999</v>
      </c>
      <c r="F1517">
        <v>-1.2230000000000001</v>
      </c>
      <c r="G1517">
        <v>-1.95</v>
      </c>
      <c r="H1517">
        <v>0.54200000000000004</v>
      </c>
      <c r="I1517">
        <v>0.73599999999999999</v>
      </c>
    </row>
    <row r="1518" spans="1:9" x14ac:dyDescent="0.25">
      <c r="A1518" s="4">
        <v>1015</v>
      </c>
      <c r="B1518">
        <v>191.51</v>
      </c>
      <c r="C1518">
        <v>152.81</v>
      </c>
      <c r="D1518">
        <v>230.21</v>
      </c>
      <c r="E1518">
        <v>198.64</v>
      </c>
      <c r="F1518">
        <v>-0.186</v>
      </c>
      <c r="G1518">
        <v>-0.91300000000000003</v>
      </c>
      <c r="H1518">
        <f>-0.208</f>
        <v>-0.20799999999999999</v>
      </c>
      <c r="I1518">
        <v>-0.89900000000000002</v>
      </c>
    </row>
    <row r="1519" spans="1:9" x14ac:dyDescent="0.25">
      <c r="A1519" s="4">
        <v>1016</v>
      </c>
      <c r="B1519">
        <v>197.35</v>
      </c>
      <c r="C1519">
        <v>158.65</v>
      </c>
      <c r="D1519">
        <v>236.05</v>
      </c>
      <c r="E1519">
        <v>181.24</v>
      </c>
      <c r="F1519">
        <v>-0.93500000000000005</v>
      </c>
      <c r="G1519">
        <v>-1.6619999999999999</v>
      </c>
      <c r="H1519">
        <v>0.61599999999999999</v>
      </c>
      <c r="I1519">
        <v>-1.5329999999999999</v>
      </c>
    </row>
    <row r="1520" spans="1:9" x14ac:dyDescent="0.25">
      <c r="A1520" s="4">
        <v>1017</v>
      </c>
      <c r="B1520">
        <v>189.82</v>
      </c>
      <c r="C1520">
        <v>151.12</v>
      </c>
      <c r="D1520">
        <v>228.52</v>
      </c>
      <c r="E1520">
        <v>184.45</v>
      </c>
      <c r="F1520">
        <v>-0.111</v>
      </c>
      <c r="G1520">
        <v>-0.83899999999999997</v>
      </c>
      <c r="H1520">
        <v>0.254</v>
      </c>
      <c r="I1520">
        <v>0.26500000000000001</v>
      </c>
    </row>
    <row r="1521" spans="1:9" x14ac:dyDescent="0.25">
      <c r="A1521" s="4">
        <v>1018</v>
      </c>
      <c r="B1521">
        <v>140.41</v>
      </c>
      <c r="C1521">
        <v>101.71</v>
      </c>
      <c r="D1521">
        <v>179.1</v>
      </c>
      <c r="E1521">
        <v>130.30000000000001</v>
      </c>
      <c r="F1521">
        <v>-0.47399999999999998</v>
      </c>
      <c r="G1521">
        <v>-1.2010000000000001</v>
      </c>
      <c r="H1521">
        <v>1.157</v>
      </c>
      <c r="I1521">
        <v>0.66200000000000003</v>
      </c>
    </row>
    <row r="1522" spans="1:9" x14ac:dyDescent="0.25">
      <c r="A1522" s="4">
        <v>1019</v>
      </c>
      <c r="B1522">
        <v>175.68</v>
      </c>
      <c r="C1522">
        <v>136.99</v>
      </c>
      <c r="D1522">
        <v>214.38</v>
      </c>
      <c r="E1522">
        <v>169.39</v>
      </c>
      <c r="F1522">
        <v>0.43</v>
      </c>
      <c r="G1522">
        <v>-0.29799999999999999</v>
      </c>
      <c r="H1522">
        <f>-0.798</f>
        <v>-0.79800000000000004</v>
      </c>
      <c r="I1522">
        <v>-0.64900000000000002</v>
      </c>
    </row>
    <row r="1523" spans="1:9" x14ac:dyDescent="0.25">
      <c r="A1523" s="4">
        <v>1020</v>
      </c>
      <c r="B1523">
        <v>163.63</v>
      </c>
      <c r="C1523">
        <v>124.93</v>
      </c>
      <c r="D1523">
        <v>202.33</v>
      </c>
      <c r="E1523">
        <v>126.62</v>
      </c>
      <c r="F1523">
        <v>-1.526</v>
      </c>
      <c r="G1523">
        <v>-2.2530000000000001</v>
      </c>
      <c r="H1523">
        <f>-0.729</f>
        <v>-0.72899999999999998</v>
      </c>
      <c r="I1523">
        <v>-1.4</v>
      </c>
    </row>
    <row r="1524" spans="1:9" x14ac:dyDescent="0.25">
      <c r="A1524" s="4">
        <v>1021</v>
      </c>
      <c r="B1524">
        <v>247.44</v>
      </c>
      <c r="C1524">
        <v>208.74</v>
      </c>
      <c r="D1524">
        <v>286.14</v>
      </c>
      <c r="E1524">
        <v>135.71</v>
      </c>
      <c r="F1524">
        <v>-1.456</v>
      </c>
      <c r="G1524">
        <v>-2.1840000000000002</v>
      </c>
      <c r="H1524">
        <v>0.65100000000000002</v>
      </c>
      <c r="I1524">
        <v>-1.8420000000000001</v>
      </c>
    </row>
    <row r="1525" spans="1:9" x14ac:dyDescent="0.25">
      <c r="A1525" s="4">
        <v>1022</v>
      </c>
      <c r="B1525">
        <v>204.82</v>
      </c>
      <c r="C1525">
        <v>166.12</v>
      </c>
      <c r="D1525">
        <v>243.52</v>
      </c>
      <c r="E1525">
        <v>155.97999999999999</v>
      </c>
      <c r="F1525">
        <v>-7.6999999999999999E-2</v>
      </c>
      <c r="G1525">
        <v>-0.80400000000000005</v>
      </c>
      <c r="H1525">
        <v>0.76500000000000001</v>
      </c>
      <c r="I1525">
        <v>-0.98799999999999999</v>
      </c>
    </row>
    <row r="1526" spans="1:9" x14ac:dyDescent="0.25">
      <c r="A1526" s="4">
        <v>1023</v>
      </c>
      <c r="B1526">
        <v>231.92</v>
      </c>
      <c r="C1526">
        <v>193.23</v>
      </c>
      <c r="D1526">
        <v>270.62</v>
      </c>
      <c r="E1526">
        <v>190.85</v>
      </c>
      <c r="F1526">
        <v>3.7999999999999999E-2</v>
      </c>
      <c r="G1526">
        <v>-0.69</v>
      </c>
      <c r="H1526">
        <v>0.82</v>
      </c>
      <c r="I1526">
        <v>-2.387</v>
      </c>
    </row>
    <row r="1527" spans="1:9" x14ac:dyDescent="0.25">
      <c r="A1527" s="4">
        <v>1024</v>
      </c>
      <c r="B1527">
        <v>216</v>
      </c>
      <c r="C1527">
        <v>177.3</v>
      </c>
      <c r="D1527">
        <v>254.7</v>
      </c>
      <c r="E1527">
        <v>183.95</v>
      </c>
      <c r="F1527">
        <v>9.1999999999999998E-2</v>
      </c>
      <c r="G1527">
        <v>-0.63500000000000001</v>
      </c>
      <c r="H1527">
        <v>0.58099999999999996</v>
      </c>
      <c r="I1527">
        <v>-0.56000000000000005</v>
      </c>
    </row>
    <row r="1528" spans="1:9" x14ac:dyDescent="0.25">
      <c r="A1528" s="4">
        <v>1025</v>
      </c>
      <c r="B1528">
        <v>186.43</v>
      </c>
      <c r="C1528">
        <v>147.72999999999999</v>
      </c>
      <c r="D1528">
        <v>225.13</v>
      </c>
      <c r="E1528">
        <v>175.36</v>
      </c>
      <c r="F1528">
        <v>-0.14599999999999999</v>
      </c>
      <c r="G1528">
        <v>-0.873</v>
      </c>
      <c r="H1528">
        <v>1.39</v>
      </c>
      <c r="I1528">
        <v>-1E-3</v>
      </c>
    </row>
    <row r="1529" spans="1:9" x14ac:dyDescent="0.25">
      <c r="A1529" s="4">
        <v>1026</v>
      </c>
      <c r="B1529">
        <v>161.97999999999999</v>
      </c>
      <c r="C1529">
        <v>123.28</v>
      </c>
      <c r="D1529">
        <v>200.68</v>
      </c>
      <c r="E1529">
        <v>142.07</v>
      </c>
      <c r="F1529">
        <v>0.66300000000000003</v>
      </c>
      <c r="G1529">
        <v>-6.4000000000000001E-2</v>
      </c>
      <c r="H1529">
        <v>0.7</v>
      </c>
      <c r="I1529">
        <v>-0.79600000000000004</v>
      </c>
    </row>
    <row r="1530" spans="1:9" x14ac:dyDescent="0.25">
      <c r="A1530" s="4">
        <v>1027</v>
      </c>
      <c r="B1530">
        <v>178.93</v>
      </c>
      <c r="C1530">
        <v>140.22999999999999</v>
      </c>
      <c r="D1530">
        <v>217.63</v>
      </c>
      <c r="E1530">
        <v>152.12</v>
      </c>
      <c r="F1530">
        <v>-2.7E-2</v>
      </c>
      <c r="G1530">
        <v>-0.754</v>
      </c>
      <c r="H1530">
        <v>1.38</v>
      </c>
      <c r="I1530">
        <v>-0.06</v>
      </c>
    </row>
    <row r="1531" spans="1:9" x14ac:dyDescent="0.25">
      <c r="A1531" s="4">
        <v>1028</v>
      </c>
      <c r="B1531">
        <v>172.04</v>
      </c>
      <c r="C1531">
        <v>133.34</v>
      </c>
      <c r="D1531">
        <v>210.74</v>
      </c>
      <c r="E1531">
        <v>140.82</v>
      </c>
      <c r="F1531">
        <v>0.65300000000000002</v>
      </c>
      <c r="G1531">
        <v>-7.3999999999999996E-2</v>
      </c>
      <c r="H1531">
        <f>-0.302</f>
        <v>-0.30199999999999999</v>
      </c>
      <c r="I1531">
        <v>-3.05</v>
      </c>
    </row>
    <row r="1532" spans="1:9" x14ac:dyDescent="0.25">
      <c r="A1532" s="4">
        <v>1029</v>
      </c>
      <c r="B1532">
        <v>173.43</v>
      </c>
      <c r="C1532">
        <v>134.74</v>
      </c>
      <c r="D1532">
        <v>212.13</v>
      </c>
      <c r="E1532">
        <v>121</v>
      </c>
      <c r="F1532">
        <v>-1.0289999999999999</v>
      </c>
      <c r="G1532">
        <v>-1.7569999999999999</v>
      </c>
      <c r="H1532">
        <v>0.97799999999999998</v>
      </c>
      <c r="I1532">
        <v>-2.2250000000000001</v>
      </c>
    </row>
    <row r="1533" spans="1:9" x14ac:dyDescent="0.25">
      <c r="A1533" s="4">
        <v>1030</v>
      </c>
      <c r="B1533">
        <v>227.37</v>
      </c>
      <c r="C1533">
        <v>188.67</v>
      </c>
      <c r="D1533">
        <v>266.07</v>
      </c>
      <c r="E1533">
        <v>149.44</v>
      </c>
      <c r="F1533">
        <v>0.251</v>
      </c>
      <c r="G1533">
        <v>-0.47599999999999998</v>
      </c>
      <c r="H1533">
        <v>1.877</v>
      </c>
      <c r="I1533">
        <v>7.2999999999999995E-2</v>
      </c>
    </row>
    <row r="1534" spans="1:9" x14ac:dyDescent="0.25">
      <c r="A1534" s="4">
        <v>1031</v>
      </c>
      <c r="B1534">
        <v>198.18</v>
      </c>
      <c r="C1534">
        <v>159.47999999999999</v>
      </c>
      <c r="D1534">
        <v>236.88</v>
      </c>
      <c r="E1534">
        <v>151.58000000000001</v>
      </c>
      <c r="F1534">
        <v>1.149</v>
      </c>
      <c r="G1534">
        <v>0.42199999999999999</v>
      </c>
      <c r="H1534">
        <v>0.72</v>
      </c>
      <c r="I1534">
        <v>-3.3</v>
      </c>
    </row>
    <row r="1535" spans="1:9" x14ac:dyDescent="0.25">
      <c r="A1535" s="4">
        <v>1032</v>
      </c>
      <c r="B1535">
        <v>153.97999999999999</v>
      </c>
      <c r="C1535">
        <v>115.28</v>
      </c>
      <c r="D1535">
        <v>192.68</v>
      </c>
      <c r="E1535">
        <v>103.97</v>
      </c>
      <c r="F1535">
        <v>-7.0000000000000001E-3</v>
      </c>
      <c r="G1535">
        <v>-0.73399999999999999</v>
      </c>
      <c r="H1535">
        <v>1.2509999999999999</v>
      </c>
      <c r="I1535">
        <v>-1.105</v>
      </c>
    </row>
    <row r="1536" spans="1:9" x14ac:dyDescent="0.25">
      <c r="A1536" s="4">
        <v>1033</v>
      </c>
      <c r="B1536">
        <v>199.24</v>
      </c>
      <c r="C1536">
        <v>160.54</v>
      </c>
      <c r="D1536">
        <v>237.94</v>
      </c>
      <c r="E1536">
        <v>139</v>
      </c>
      <c r="F1536">
        <v>0.52400000000000002</v>
      </c>
      <c r="G1536">
        <v>-0.20300000000000001</v>
      </c>
      <c r="H1536">
        <v>1.038</v>
      </c>
      <c r="I1536">
        <v>-3.536</v>
      </c>
    </row>
    <row r="1537" spans="1:9" x14ac:dyDescent="0.25">
      <c r="A1537" s="4">
        <v>1034</v>
      </c>
      <c r="B1537">
        <v>149.31</v>
      </c>
      <c r="C1537">
        <v>110.61</v>
      </c>
      <c r="D1537">
        <v>188</v>
      </c>
      <c r="E1537">
        <v>145.47999999999999</v>
      </c>
      <c r="F1537">
        <v>0.311</v>
      </c>
      <c r="G1537">
        <v>-0.41699999999999998</v>
      </c>
      <c r="H1537">
        <v>0.874</v>
      </c>
      <c r="I1537">
        <v>-1.3560000000000001</v>
      </c>
    </row>
    <row r="1538" spans="1:9" x14ac:dyDescent="0.25">
      <c r="A1538" s="4">
        <v>1035</v>
      </c>
      <c r="B1538">
        <v>188.42</v>
      </c>
      <c r="C1538">
        <v>149.72</v>
      </c>
      <c r="D1538">
        <v>227.11</v>
      </c>
      <c r="E1538">
        <v>150.46</v>
      </c>
      <c r="F1538">
        <v>0.14699999999999999</v>
      </c>
      <c r="G1538">
        <v>-0.58099999999999996</v>
      </c>
      <c r="H1538">
        <v>0.94399999999999995</v>
      </c>
      <c r="I1538">
        <v>-2.4609999999999999</v>
      </c>
    </row>
    <row r="1539" spans="1:9" x14ac:dyDescent="0.25">
      <c r="A1539" s="4">
        <v>1036</v>
      </c>
      <c r="B1539">
        <v>163.78</v>
      </c>
      <c r="C1539">
        <v>125.08</v>
      </c>
      <c r="D1539">
        <v>202.48</v>
      </c>
      <c r="E1539">
        <v>136.24</v>
      </c>
      <c r="F1539">
        <v>0.216</v>
      </c>
      <c r="G1539">
        <v>-0.51100000000000001</v>
      </c>
      <c r="H1539">
        <v>1.5740000000000001</v>
      </c>
      <c r="I1539">
        <v>-2.2250000000000001</v>
      </c>
    </row>
    <row r="1540" spans="1:9" x14ac:dyDescent="0.25">
      <c r="A1540" s="4">
        <v>1037</v>
      </c>
      <c r="B1540">
        <v>237.11</v>
      </c>
      <c r="C1540">
        <v>198.41</v>
      </c>
      <c r="D1540">
        <v>275.81</v>
      </c>
      <c r="E1540">
        <v>173.71</v>
      </c>
      <c r="F1540">
        <v>0.84599999999999997</v>
      </c>
      <c r="G1540">
        <v>0.11899999999999999</v>
      </c>
      <c r="H1540">
        <v>1.0429999999999999</v>
      </c>
      <c r="I1540">
        <v>-1.2230000000000001</v>
      </c>
    </row>
    <row r="1541" spans="1:9" x14ac:dyDescent="0.25">
      <c r="A1541" s="4">
        <v>1038</v>
      </c>
      <c r="B1541">
        <v>195.92</v>
      </c>
      <c r="C1541">
        <v>157.22</v>
      </c>
      <c r="D1541">
        <v>234.62</v>
      </c>
      <c r="E1541">
        <v>147.30000000000001</v>
      </c>
      <c r="F1541">
        <v>0.315</v>
      </c>
      <c r="G1541">
        <v>-0.41199999999999998</v>
      </c>
      <c r="H1541">
        <v>0.91900000000000004</v>
      </c>
      <c r="I1541">
        <v>-8.8999999999999996E-2</v>
      </c>
    </row>
    <row r="1542" spans="1:9" x14ac:dyDescent="0.25">
      <c r="A1542" s="4">
        <v>1039</v>
      </c>
      <c r="B1542">
        <v>160.51</v>
      </c>
      <c r="C1542">
        <v>121.81</v>
      </c>
      <c r="D1542">
        <v>199.21</v>
      </c>
      <c r="E1542">
        <v>133.88999999999999</v>
      </c>
      <c r="F1542">
        <v>0.191</v>
      </c>
      <c r="G1542">
        <v>-0.53600000000000003</v>
      </c>
      <c r="H1542">
        <v>0.20899999999999999</v>
      </c>
      <c r="I1542">
        <v>-3.5659999999999998</v>
      </c>
    </row>
    <row r="1543" spans="1:9" x14ac:dyDescent="0.25">
      <c r="A1543" s="4">
        <v>1040</v>
      </c>
      <c r="B1543">
        <v>226.91</v>
      </c>
      <c r="C1543">
        <v>188.21</v>
      </c>
      <c r="D1543">
        <v>265.61</v>
      </c>
      <c r="E1543">
        <v>161.86000000000001</v>
      </c>
      <c r="F1543">
        <v>-0.51800000000000002</v>
      </c>
      <c r="G1543">
        <v>-1.246</v>
      </c>
      <c r="H1543">
        <v>0.48199999999999998</v>
      </c>
      <c r="I1543">
        <v>-0.82599999999999996</v>
      </c>
    </row>
    <row r="1544" spans="1:9" x14ac:dyDescent="0.25">
      <c r="A1544" s="4">
        <v>1041</v>
      </c>
      <c r="B1544">
        <v>209.41</v>
      </c>
      <c r="C1544">
        <v>170.72</v>
      </c>
      <c r="D1544">
        <v>248.11</v>
      </c>
      <c r="E1544">
        <v>141.5</v>
      </c>
      <c r="F1544">
        <v>-0.245</v>
      </c>
      <c r="G1544">
        <v>-0.97299999999999998</v>
      </c>
      <c r="H1544">
        <v>0.68100000000000005</v>
      </c>
      <c r="I1544">
        <v>-2.004</v>
      </c>
    </row>
    <row r="1545" spans="1:9" x14ac:dyDescent="0.25">
      <c r="A1545" s="4">
        <v>1042</v>
      </c>
      <c r="B1545">
        <v>173.86</v>
      </c>
      <c r="C1545">
        <v>135.16999999999999</v>
      </c>
      <c r="D1545">
        <v>212.56</v>
      </c>
      <c r="E1545">
        <v>140.22</v>
      </c>
      <c r="F1545">
        <v>-4.7E-2</v>
      </c>
      <c r="G1545">
        <v>-0.77400000000000002</v>
      </c>
      <c r="H1545">
        <f>-0.069</f>
        <v>-6.9000000000000006E-2</v>
      </c>
      <c r="I1545">
        <v>-2.2690000000000001</v>
      </c>
    </row>
    <row r="1546" spans="1:9" x14ac:dyDescent="0.25">
      <c r="A1546" s="4">
        <v>1043</v>
      </c>
      <c r="B1546">
        <v>178.79</v>
      </c>
      <c r="C1546">
        <v>140.09</v>
      </c>
      <c r="D1546">
        <v>217.48</v>
      </c>
      <c r="E1546">
        <v>134.93</v>
      </c>
      <c r="F1546">
        <v>-0.79600000000000004</v>
      </c>
      <c r="G1546">
        <v>-1.5229999999999999</v>
      </c>
      <c r="H1546">
        <v>1.2809999999999999</v>
      </c>
      <c r="I1546">
        <v>0.10199999999999999</v>
      </c>
    </row>
    <row r="1547" spans="1:9" x14ac:dyDescent="0.25">
      <c r="A1547" s="4">
        <v>1044</v>
      </c>
      <c r="B1547">
        <v>110.23</v>
      </c>
      <c r="C1547">
        <v>71.53</v>
      </c>
      <c r="D1547">
        <v>148.93</v>
      </c>
      <c r="E1547">
        <v>121.36</v>
      </c>
      <c r="F1547">
        <v>0.55400000000000005</v>
      </c>
      <c r="G1547">
        <v>-0.17399999999999999</v>
      </c>
      <c r="H1547">
        <v>0.97799999999999998</v>
      </c>
      <c r="I1547">
        <v>-1.8720000000000001</v>
      </c>
    </row>
    <row r="1548" spans="1:9" x14ac:dyDescent="0.25">
      <c r="A1548" s="4">
        <v>1045</v>
      </c>
      <c r="B1548">
        <v>194.43</v>
      </c>
      <c r="C1548">
        <v>155.72999999999999</v>
      </c>
      <c r="D1548">
        <v>233.13</v>
      </c>
      <c r="E1548">
        <v>145.59</v>
      </c>
      <c r="F1548">
        <v>0.251</v>
      </c>
      <c r="G1548">
        <v>-0.47599999999999998</v>
      </c>
      <c r="H1548">
        <v>1.3260000000000001</v>
      </c>
      <c r="I1548">
        <v>-4.6260000000000003</v>
      </c>
    </row>
    <row r="1549" spans="1:9" x14ac:dyDescent="0.25">
      <c r="A1549" s="4">
        <v>1046</v>
      </c>
      <c r="B1549">
        <v>170.04</v>
      </c>
      <c r="C1549">
        <v>131.34</v>
      </c>
      <c r="D1549">
        <v>208.73</v>
      </c>
      <c r="E1549">
        <v>132.94999999999999</v>
      </c>
      <c r="F1549">
        <v>0.59799999999999998</v>
      </c>
      <c r="G1549">
        <v>-0.129</v>
      </c>
      <c r="H1549">
        <v>1.8069999999999999</v>
      </c>
      <c r="I1549">
        <v>-4.4640000000000004</v>
      </c>
    </row>
    <row r="1550" spans="1:9" x14ac:dyDescent="0.25">
      <c r="A1550" s="4">
        <v>1047</v>
      </c>
      <c r="B1550">
        <v>196.08</v>
      </c>
      <c r="C1550">
        <v>157.38</v>
      </c>
      <c r="D1550">
        <v>234.77</v>
      </c>
      <c r="E1550">
        <v>155.80000000000001</v>
      </c>
      <c r="F1550">
        <v>1.08</v>
      </c>
      <c r="G1550">
        <v>0.35199999999999998</v>
      </c>
      <c r="H1550">
        <v>1.405</v>
      </c>
      <c r="I1550">
        <v>-4.125</v>
      </c>
    </row>
    <row r="1551" spans="1:9" x14ac:dyDescent="0.25">
      <c r="A1551" s="4">
        <v>1048</v>
      </c>
      <c r="B1551">
        <v>139.16</v>
      </c>
      <c r="C1551">
        <v>100.47</v>
      </c>
      <c r="D1551">
        <v>177.86</v>
      </c>
      <c r="E1551">
        <v>133.11000000000001</v>
      </c>
      <c r="F1551">
        <v>0.67800000000000005</v>
      </c>
      <c r="G1551">
        <v>-0.05</v>
      </c>
      <c r="H1551">
        <v>1.8720000000000001</v>
      </c>
      <c r="I1551">
        <v>-2.5339999999999998</v>
      </c>
    </row>
    <row r="1552" spans="1:9" x14ac:dyDescent="0.25">
      <c r="A1552" s="4">
        <v>1049</v>
      </c>
      <c r="B1552">
        <v>179.53</v>
      </c>
      <c r="C1552">
        <v>140.83000000000001</v>
      </c>
      <c r="D1552">
        <v>218.23</v>
      </c>
      <c r="E1552">
        <v>115.66</v>
      </c>
      <c r="F1552">
        <v>1.1439999999999999</v>
      </c>
      <c r="G1552">
        <v>0.41699999999999998</v>
      </c>
      <c r="H1552">
        <v>2.1890000000000001</v>
      </c>
      <c r="I1552">
        <v>-0.38400000000000001</v>
      </c>
    </row>
    <row r="1553" spans="1:9" x14ac:dyDescent="0.25">
      <c r="A1553" s="4">
        <v>1050</v>
      </c>
      <c r="B1553">
        <v>162.05000000000001</v>
      </c>
      <c r="C1553">
        <v>123.35</v>
      </c>
      <c r="D1553">
        <v>200.74</v>
      </c>
      <c r="E1553">
        <v>137.41</v>
      </c>
      <c r="F1553">
        <v>1.462</v>
      </c>
      <c r="G1553">
        <v>0.73499999999999999</v>
      </c>
      <c r="H1553">
        <v>0.79</v>
      </c>
      <c r="I1553">
        <v>-4.0369999999999999</v>
      </c>
    </row>
    <row r="1554" spans="1:9" x14ac:dyDescent="0.25">
      <c r="A1554" s="4">
        <v>1051</v>
      </c>
      <c r="B1554">
        <v>198.06</v>
      </c>
      <c r="C1554">
        <v>159.36000000000001</v>
      </c>
      <c r="D1554">
        <v>236.76</v>
      </c>
      <c r="E1554">
        <v>159</v>
      </c>
      <c r="F1554">
        <v>6.2E-2</v>
      </c>
      <c r="G1554">
        <v>-0.66500000000000004</v>
      </c>
      <c r="H1554">
        <v>1.0629999999999999</v>
      </c>
      <c r="I1554">
        <v>-3.2120000000000002</v>
      </c>
    </row>
    <row r="1555" spans="1:9" x14ac:dyDescent="0.25">
      <c r="A1555" s="4">
        <v>1052</v>
      </c>
      <c r="B1555">
        <v>266.97000000000003</v>
      </c>
      <c r="C1555">
        <v>228.27</v>
      </c>
      <c r="D1555">
        <v>305.67</v>
      </c>
      <c r="E1555">
        <v>183.74</v>
      </c>
      <c r="F1555">
        <v>0.33500000000000002</v>
      </c>
      <c r="G1555">
        <v>-0.39200000000000002</v>
      </c>
      <c r="H1555">
        <v>0.29299999999999998</v>
      </c>
      <c r="I1555">
        <v>-1.7390000000000001</v>
      </c>
    </row>
    <row r="1556" spans="1:9" x14ac:dyDescent="0.25">
      <c r="A1556" s="4">
        <v>1053</v>
      </c>
      <c r="B1556">
        <v>182.04</v>
      </c>
      <c r="C1556">
        <v>143.34</v>
      </c>
      <c r="D1556">
        <v>220.74</v>
      </c>
      <c r="E1556">
        <v>154.69999999999999</v>
      </c>
      <c r="F1556">
        <v>-0.434</v>
      </c>
      <c r="G1556">
        <v>-1.161</v>
      </c>
      <c r="H1556">
        <v>0.04</v>
      </c>
      <c r="I1556">
        <v>-3.286</v>
      </c>
    </row>
    <row r="1557" spans="1:9" x14ac:dyDescent="0.25">
      <c r="A1557" s="4">
        <v>1054</v>
      </c>
      <c r="B1557">
        <v>203.15</v>
      </c>
      <c r="C1557">
        <v>164.46</v>
      </c>
      <c r="D1557">
        <v>241.85</v>
      </c>
      <c r="E1557">
        <v>149.05000000000001</v>
      </c>
      <c r="F1557">
        <v>-0.68700000000000006</v>
      </c>
      <c r="G1557">
        <v>-1.4139999999999999</v>
      </c>
      <c r="H1557">
        <v>0.35799999999999998</v>
      </c>
      <c r="I1557">
        <v>-3.153</v>
      </c>
    </row>
    <row r="1558" spans="1:9" x14ac:dyDescent="0.25">
      <c r="A1558" s="4">
        <v>1055</v>
      </c>
      <c r="B1558">
        <v>227.28</v>
      </c>
      <c r="C1558">
        <v>188.58</v>
      </c>
      <c r="D1558">
        <v>265.97000000000003</v>
      </c>
      <c r="E1558">
        <v>208.28</v>
      </c>
      <c r="F1558">
        <v>-0.36899999999999999</v>
      </c>
      <c r="G1558">
        <v>-1.097</v>
      </c>
      <c r="H1558">
        <f>-0.302</f>
        <v>-0.30199999999999999</v>
      </c>
      <c r="I1558">
        <v>-3.05</v>
      </c>
    </row>
    <row r="1559" spans="1:9" x14ac:dyDescent="0.25">
      <c r="A1559" s="4">
        <v>1056</v>
      </c>
      <c r="B1559">
        <v>277.02</v>
      </c>
      <c r="C1559">
        <v>238.33</v>
      </c>
      <c r="D1559">
        <v>315.72000000000003</v>
      </c>
      <c r="E1559">
        <v>217.81</v>
      </c>
      <c r="F1559">
        <v>-1.0289999999999999</v>
      </c>
      <c r="G1559">
        <v>-1.7569999999999999</v>
      </c>
      <c r="H1559">
        <v>0.125</v>
      </c>
      <c r="I1559">
        <v>-1.5920000000000001</v>
      </c>
    </row>
    <row r="1560" spans="1:9" x14ac:dyDescent="0.25">
      <c r="A1560" s="4">
        <v>1057</v>
      </c>
      <c r="B1560">
        <v>242.76</v>
      </c>
      <c r="C1560">
        <v>204.06</v>
      </c>
      <c r="D1560">
        <v>281.45</v>
      </c>
      <c r="E1560">
        <v>183.43</v>
      </c>
      <c r="F1560">
        <v>-0.60299999999999998</v>
      </c>
      <c r="G1560">
        <v>-1.33</v>
      </c>
      <c r="H1560">
        <v>0.17899999999999999</v>
      </c>
      <c r="I1560">
        <v>-0.31</v>
      </c>
    </row>
    <row r="1561" spans="1:9" x14ac:dyDescent="0.25">
      <c r="A1561" s="4">
        <v>1058</v>
      </c>
      <c r="B1561">
        <v>173.4</v>
      </c>
      <c r="C1561">
        <v>134.69999999999999</v>
      </c>
      <c r="D1561">
        <v>212.1</v>
      </c>
      <c r="E1561">
        <v>150.53</v>
      </c>
      <c r="F1561">
        <v>-0.54800000000000004</v>
      </c>
      <c r="G1561">
        <v>-1.2749999999999999</v>
      </c>
      <c r="H1561">
        <v>0.8</v>
      </c>
      <c r="I1561">
        <v>-0.60499999999999998</v>
      </c>
    </row>
    <row r="1562" spans="1:9" x14ac:dyDescent="0.25">
      <c r="A1562" s="4">
        <v>1059</v>
      </c>
      <c r="B1562">
        <v>194.06</v>
      </c>
      <c r="C1562">
        <v>155.36000000000001</v>
      </c>
      <c r="D1562">
        <v>232.76</v>
      </c>
      <c r="E1562">
        <v>132.38</v>
      </c>
      <c r="F1562">
        <v>7.1999999999999995E-2</v>
      </c>
      <c r="G1562">
        <v>-0.65500000000000003</v>
      </c>
      <c r="H1562">
        <v>1.5740000000000001</v>
      </c>
      <c r="I1562">
        <v>0.17599999999999999</v>
      </c>
    </row>
    <row r="1563" spans="1:9" x14ac:dyDescent="0.25">
      <c r="A1563" s="4">
        <v>1060</v>
      </c>
      <c r="B1563">
        <v>222.87</v>
      </c>
      <c r="C1563">
        <v>184.17</v>
      </c>
      <c r="D1563">
        <v>261.57</v>
      </c>
      <c r="E1563">
        <v>132.22</v>
      </c>
      <c r="F1563">
        <v>0.84599999999999997</v>
      </c>
      <c r="G1563">
        <v>0.11899999999999999</v>
      </c>
      <c r="H1563">
        <v>0.92400000000000004</v>
      </c>
      <c r="I1563">
        <v>-1.9159999999999999</v>
      </c>
    </row>
    <row r="1564" spans="1:9" x14ac:dyDescent="0.25">
      <c r="A1564" s="4">
        <v>1061</v>
      </c>
      <c r="B1564">
        <v>221.42</v>
      </c>
      <c r="C1564">
        <v>182.72</v>
      </c>
      <c r="D1564">
        <v>260.11</v>
      </c>
      <c r="E1564">
        <v>157.02000000000001</v>
      </c>
      <c r="F1564">
        <v>0.19600000000000001</v>
      </c>
      <c r="G1564">
        <v>-0.53100000000000003</v>
      </c>
      <c r="H1564">
        <v>0.77</v>
      </c>
      <c r="I1564">
        <v>-3.0790000000000002</v>
      </c>
    </row>
    <row r="1565" spans="1:9" x14ac:dyDescent="0.25">
      <c r="A1565" s="4">
        <v>1062</v>
      </c>
      <c r="B1565">
        <v>180.43</v>
      </c>
      <c r="C1565">
        <v>141.72999999999999</v>
      </c>
      <c r="D1565">
        <v>219.13</v>
      </c>
      <c r="E1565">
        <v>145.33000000000001</v>
      </c>
      <c r="F1565">
        <v>4.2999999999999997E-2</v>
      </c>
      <c r="G1565">
        <v>-0.68500000000000005</v>
      </c>
      <c r="H1565">
        <v>0.77500000000000002</v>
      </c>
      <c r="I1565">
        <v>-3.536</v>
      </c>
    </row>
    <row r="1566" spans="1:9" x14ac:dyDescent="0.25">
      <c r="A1566" s="4">
        <v>1063</v>
      </c>
      <c r="B1566">
        <v>231.16</v>
      </c>
      <c r="C1566">
        <v>192.46</v>
      </c>
      <c r="D1566">
        <v>269.85000000000002</v>
      </c>
      <c r="E1566">
        <v>138.5</v>
      </c>
      <c r="F1566">
        <v>4.8000000000000001E-2</v>
      </c>
      <c r="G1566">
        <v>-0.68</v>
      </c>
      <c r="H1566">
        <v>1.1719999999999999</v>
      </c>
      <c r="I1566">
        <v>-1.371</v>
      </c>
    </row>
    <row r="1567" spans="1:9" x14ac:dyDescent="0.25">
      <c r="A1567" s="4">
        <v>1064</v>
      </c>
      <c r="B1567">
        <v>154.59</v>
      </c>
      <c r="C1567">
        <v>115.9</v>
      </c>
      <c r="D1567">
        <v>193.29</v>
      </c>
      <c r="E1567">
        <v>133.74</v>
      </c>
      <c r="F1567">
        <v>0.44500000000000001</v>
      </c>
      <c r="G1567">
        <v>-0.28299999999999997</v>
      </c>
      <c r="H1567">
        <v>1.073</v>
      </c>
      <c r="I1567">
        <v>-0.92900000000000005</v>
      </c>
    </row>
    <row r="1568" spans="1:9" x14ac:dyDescent="0.25">
      <c r="A1568" s="4">
        <v>1065</v>
      </c>
      <c r="B1568">
        <v>185.84</v>
      </c>
      <c r="C1568">
        <v>147.13999999999999</v>
      </c>
      <c r="D1568">
        <v>224.54</v>
      </c>
      <c r="E1568">
        <v>165.28</v>
      </c>
      <c r="F1568">
        <v>0.34499999999999997</v>
      </c>
      <c r="G1568">
        <v>-0.38200000000000001</v>
      </c>
      <c r="H1568">
        <v>-4.9000000000000002E-2</v>
      </c>
      <c r="I1568">
        <v>0.39700000000000002</v>
      </c>
    </row>
    <row r="1569" spans="1:9" x14ac:dyDescent="0.25">
      <c r="A1569" s="4">
        <v>1066</v>
      </c>
      <c r="B1569">
        <v>160.87</v>
      </c>
      <c r="C1569">
        <v>122.17</v>
      </c>
      <c r="D1569">
        <v>199.56</v>
      </c>
      <c r="E1569">
        <v>164.52</v>
      </c>
      <c r="F1569">
        <v>-0.77600000000000002</v>
      </c>
      <c r="G1569">
        <v>-1.504</v>
      </c>
      <c r="H1569">
        <v>0.65100000000000002</v>
      </c>
      <c r="I1569">
        <v>-2.0779999999999998</v>
      </c>
    </row>
    <row r="1570" spans="1:9" x14ac:dyDescent="0.25">
      <c r="A1570" s="4">
        <v>1067</v>
      </c>
      <c r="B1570">
        <v>213.65</v>
      </c>
      <c r="C1570">
        <v>174.96</v>
      </c>
      <c r="D1570">
        <v>252.35</v>
      </c>
      <c r="E1570">
        <v>207.68</v>
      </c>
      <c r="F1570">
        <v>-7.6999999999999999E-2</v>
      </c>
      <c r="G1570">
        <v>-0.80400000000000005</v>
      </c>
      <c r="H1570">
        <v>0.69499999999999995</v>
      </c>
      <c r="I1570">
        <v>-2.343</v>
      </c>
    </row>
    <row r="1571" spans="1:9" x14ac:dyDescent="0.25">
      <c r="A1571" s="4">
        <v>1068</v>
      </c>
      <c r="B1571">
        <v>245.73</v>
      </c>
      <c r="C1571">
        <v>207.03</v>
      </c>
      <c r="D1571">
        <v>284.43</v>
      </c>
      <c r="E1571">
        <v>187.73</v>
      </c>
      <c r="F1571">
        <v>-3.2000000000000001E-2</v>
      </c>
      <c r="G1571">
        <v>-0.75900000000000001</v>
      </c>
      <c r="H1571">
        <f>-0.223</f>
        <v>-0.223</v>
      </c>
      <c r="I1571">
        <v>-3.3740000000000001</v>
      </c>
    </row>
    <row r="1572" spans="1:9" x14ac:dyDescent="0.25">
      <c r="A1572" s="4">
        <v>1069</v>
      </c>
      <c r="B1572">
        <v>197.8</v>
      </c>
      <c r="C1572">
        <v>159.1</v>
      </c>
      <c r="D1572">
        <v>236.5</v>
      </c>
      <c r="E1572">
        <v>136.44</v>
      </c>
      <c r="F1572">
        <v>-0.95</v>
      </c>
      <c r="G1572">
        <v>-1.677</v>
      </c>
      <c r="H1572">
        <v>-0.17799999999999999</v>
      </c>
      <c r="I1572">
        <v>0.751</v>
      </c>
    </row>
    <row r="1573" spans="1:9" x14ac:dyDescent="0.25">
      <c r="A1573" s="4">
        <v>1070</v>
      </c>
      <c r="B1573">
        <v>116.09</v>
      </c>
      <c r="C1573">
        <v>77.39</v>
      </c>
      <c r="D1573">
        <v>154.79</v>
      </c>
      <c r="E1573">
        <v>111.39</v>
      </c>
      <c r="F1573">
        <v>-0.90500000000000003</v>
      </c>
      <c r="G1573">
        <v>-1.633</v>
      </c>
      <c r="H1573">
        <f>-0.208</f>
        <v>-0.20799999999999999</v>
      </c>
      <c r="I1573">
        <v>-1.1499999999999999</v>
      </c>
    </row>
    <row r="1574" spans="1:9" x14ac:dyDescent="0.25">
      <c r="A1574" s="4">
        <v>1071</v>
      </c>
      <c r="B1574">
        <v>127.23</v>
      </c>
      <c r="C1574">
        <v>88.53</v>
      </c>
      <c r="D1574">
        <v>165.93</v>
      </c>
      <c r="E1574">
        <v>135.58000000000001</v>
      </c>
      <c r="F1574">
        <v>-0.93500000000000005</v>
      </c>
      <c r="G1574">
        <v>-1.6619999999999999</v>
      </c>
      <c r="H1574">
        <f>-0.664</f>
        <v>-0.66400000000000003</v>
      </c>
      <c r="I1574">
        <v>-3.109</v>
      </c>
    </row>
    <row r="1575" spans="1:9" x14ac:dyDescent="0.25">
      <c r="A1575" s="4">
        <v>1072</v>
      </c>
      <c r="B1575">
        <v>121.66</v>
      </c>
      <c r="C1575">
        <v>82.96</v>
      </c>
      <c r="D1575">
        <v>160.35</v>
      </c>
      <c r="E1575">
        <v>144.13</v>
      </c>
      <c r="F1575">
        <v>-1.3919999999999999</v>
      </c>
      <c r="G1575">
        <v>-2.1190000000000002</v>
      </c>
      <c r="H1575">
        <f>-0.158</f>
        <v>-0.158</v>
      </c>
      <c r="I1575">
        <v>-2.6669999999999998</v>
      </c>
    </row>
    <row r="1576" spans="1:9" x14ac:dyDescent="0.25">
      <c r="A1576" s="4">
        <v>1073</v>
      </c>
      <c r="B1576">
        <v>191.97</v>
      </c>
      <c r="C1576">
        <v>153.28</v>
      </c>
      <c r="D1576">
        <v>230.67</v>
      </c>
      <c r="E1576">
        <v>161.84</v>
      </c>
      <c r="F1576">
        <v>-0.88500000000000001</v>
      </c>
      <c r="G1576">
        <v>-1.613</v>
      </c>
      <c r="H1576">
        <f>-0.575</f>
        <v>-0.57499999999999996</v>
      </c>
      <c r="I1576">
        <v>-2.9620000000000002</v>
      </c>
    </row>
    <row r="1577" spans="1:9" x14ac:dyDescent="0.25">
      <c r="A1577" s="4">
        <v>1074</v>
      </c>
      <c r="B1577">
        <v>152.32</v>
      </c>
      <c r="C1577">
        <v>113.62</v>
      </c>
      <c r="D1577">
        <v>191.02</v>
      </c>
      <c r="E1577">
        <v>153.16</v>
      </c>
      <c r="F1577">
        <v>-1.302</v>
      </c>
      <c r="G1577">
        <v>-2.0299999999999998</v>
      </c>
      <c r="H1577">
        <f>-0.793</f>
        <v>-0.79300000000000004</v>
      </c>
      <c r="I1577">
        <v>-0.64900000000000002</v>
      </c>
    </row>
    <row r="1578" spans="1:9" x14ac:dyDescent="0.25">
      <c r="A1578" s="4">
        <v>1075</v>
      </c>
      <c r="B1578">
        <v>150.19999999999999</v>
      </c>
      <c r="C1578">
        <v>111.51</v>
      </c>
      <c r="D1578">
        <v>188.9</v>
      </c>
      <c r="E1578">
        <v>139.1</v>
      </c>
      <c r="F1578">
        <v>-1.5209999999999999</v>
      </c>
      <c r="G1578">
        <v>-2.2480000000000002</v>
      </c>
      <c r="H1578">
        <f>-0.193</f>
        <v>-0.193</v>
      </c>
      <c r="I1578">
        <v>-2.1960000000000002</v>
      </c>
    </row>
    <row r="1579" spans="1:9" x14ac:dyDescent="0.25">
      <c r="A1579" s="4">
        <v>1076</v>
      </c>
      <c r="B1579">
        <v>195.68</v>
      </c>
      <c r="C1579">
        <v>156.99</v>
      </c>
      <c r="D1579">
        <v>234.38</v>
      </c>
      <c r="E1579">
        <v>132.62</v>
      </c>
      <c r="F1579">
        <v>-0.92</v>
      </c>
      <c r="G1579">
        <v>-1.6479999999999999</v>
      </c>
      <c r="H1579">
        <f>-0.133</f>
        <v>-0.13300000000000001</v>
      </c>
      <c r="I1579">
        <v>-1.5029999999999999</v>
      </c>
    </row>
    <row r="1580" spans="1:9" x14ac:dyDescent="0.25">
      <c r="A1580" s="4">
        <v>1077</v>
      </c>
      <c r="B1580">
        <v>190.93</v>
      </c>
      <c r="C1580">
        <v>152.24</v>
      </c>
      <c r="D1580">
        <v>229.63</v>
      </c>
      <c r="E1580">
        <v>144.15</v>
      </c>
      <c r="F1580">
        <v>-0.86099999999999999</v>
      </c>
      <c r="G1580">
        <v>-1.5880000000000001</v>
      </c>
      <c r="H1580">
        <v>-3.9E-2</v>
      </c>
      <c r="I1580">
        <v>2.9000000000000001E-2</v>
      </c>
    </row>
    <row r="1581" spans="1:9" x14ac:dyDescent="0.25">
      <c r="A1581" s="4">
        <v>1078</v>
      </c>
      <c r="B1581">
        <v>124.8</v>
      </c>
      <c r="C1581">
        <v>86.1</v>
      </c>
      <c r="D1581">
        <v>163.5</v>
      </c>
      <c r="E1581">
        <v>130.43</v>
      </c>
      <c r="F1581">
        <v>-0.76600000000000001</v>
      </c>
      <c r="G1581">
        <v>-1.494</v>
      </c>
      <c r="H1581">
        <f>-0.287</f>
        <v>-0.28699999999999998</v>
      </c>
      <c r="I1581">
        <v>-0.91400000000000003</v>
      </c>
    </row>
    <row r="1582" spans="1:9" x14ac:dyDescent="0.25">
      <c r="A1582" s="4">
        <v>1079</v>
      </c>
      <c r="B1582">
        <v>178.45</v>
      </c>
      <c r="C1582">
        <v>139.76</v>
      </c>
      <c r="D1582">
        <v>217.15</v>
      </c>
      <c r="E1582">
        <v>150.27000000000001</v>
      </c>
      <c r="F1582">
        <v>-1.014</v>
      </c>
      <c r="G1582">
        <v>-1.742</v>
      </c>
      <c r="H1582">
        <v>0.23400000000000001</v>
      </c>
      <c r="I1582">
        <v>-2.1960000000000002</v>
      </c>
    </row>
    <row r="1583" spans="1:9" x14ac:dyDescent="0.25">
      <c r="A1583" s="4">
        <v>1080</v>
      </c>
      <c r="B1583">
        <v>218.57</v>
      </c>
      <c r="C1583">
        <v>179.87</v>
      </c>
      <c r="D1583">
        <v>257.26</v>
      </c>
      <c r="E1583">
        <v>196.09</v>
      </c>
      <c r="F1583">
        <v>-0.49299999999999999</v>
      </c>
      <c r="G1583">
        <v>-1.2210000000000001</v>
      </c>
      <c r="H1583">
        <v>0.78500000000000003</v>
      </c>
      <c r="I1583">
        <v>-2.8</v>
      </c>
    </row>
    <row r="1584" spans="1:9" x14ac:dyDescent="0.25">
      <c r="A1584" s="4">
        <v>1081</v>
      </c>
      <c r="B1584">
        <v>145.9</v>
      </c>
      <c r="C1584">
        <v>107.2</v>
      </c>
      <c r="D1584">
        <v>184.6</v>
      </c>
      <c r="E1584">
        <v>146.76</v>
      </c>
      <c r="F1584">
        <v>5.7000000000000002E-2</v>
      </c>
      <c r="G1584">
        <v>-0.67</v>
      </c>
      <c r="H1584">
        <v>0.29299999999999998</v>
      </c>
      <c r="I1584">
        <v>-2.9620000000000002</v>
      </c>
    </row>
    <row r="1585" spans="1:9" x14ac:dyDescent="0.25">
      <c r="A1585" s="4">
        <v>1082</v>
      </c>
      <c r="B1585">
        <v>254.95</v>
      </c>
      <c r="C1585">
        <v>216.25</v>
      </c>
      <c r="D1585">
        <v>293.64999999999998</v>
      </c>
      <c r="E1585">
        <v>219.29</v>
      </c>
      <c r="F1585">
        <v>-0.434</v>
      </c>
      <c r="G1585">
        <v>-1.161</v>
      </c>
      <c r="H1585">
        <v>0.63100000000000001</v>
      </c>
      <c r="I1585">
        <v>-2.8140000000000001</v>
      </c>
    </row>
    <row r="1586" spans="1:9" x14ac:dyDescent="0.25">
      <c r="A1586" s="4">
        <v>1083</v>
      </c>
      <c r="B1586">
        <v>199.1</v>
      </c>
      <c r="C1586">
        <v>160.4</v>
      </c>
      <c r="D1586">
        <v>237.79</v>
      </c>
      <c r="E1586">
        <v>179.16</v>
      </c>
      <c r="F1586">
        <v>-9.6000000000000002E-2</v>
      </c>
      <c r="G1586">
        <v>-0.82399999999999995</v>
      </c>
      <c r="H1586">
        <v>0.77500000000000002</v>
      </c>
      <c r="I1586">
        <v>-0.53100000000000003</v>
      </c>
    </row>
    <row r="1587" spans="1:9" x14ac:dyDescent="0.25">
      <c r="A1587" s="4">
        <v>1084</v>
      </c>
      <c r="B1587">
        <v>210.53</v>
      </c>
      <c r="C1587">
        <v>171.83</v>
      </c>
      <c r="D1587">
        <v>249.23</v>
      </c>
      <c r="E1587">
        <v>168.4</v>
      </c>
      <c r="F1587">
        <v>4.8000000000000001E-2</v>
      </c>
      <c r="G1587">
        <v>-0.68</v>
      </c>
      <c r="H1587">
        <v>0.64600000000000002</v>
      </c>
      <c r="I1587">
        <v>-0.56000000000000005</v>
      </c>
    </row>
    <row r="1588" spans="1:9" x14ac:dyDescent="0.25">
      <c r="A1588" s="4">
        <v>1085</v>
      </c>
      <c r="B1588">
        <v>212.67</v>
      </c>
      <c r="C1588">
        <v>173.97</v>
      </c>
      <c r="D1588">
        <v>251.36</v>
      </c>
      <c r="E1588">
        <v>226.25</v>
      </c>
      <c r="F1588">
        <v>-8.2000000000000003E-2</v>
      </c>
      <c r="G1588">
        <v>-0.80900000000000005</v>
      </c>
      <c r="H1588">
        <v>0.36799999999999999</v>
      </c>
      <c r="I1588">
        <v>-0.57499999999999996</v>
      </c>
    </row>
    <row r="1589" spans="1:9" x14ac:dyDescent="0.25">
      <c r="A1589" s="4">
        <v>1086</v>
      </c>
      <c r="B1589">
        <v>206.48</v>
      </c>
      <c r="C1589">
        <v>167.78</v>
      </c>
      <c r="D1589">
        <v>245.18</v>
      </c>
      <c r="E1589">
        <v>217</v>
      </c>
      <c r="F1589">
        <v>-0.35899999999999999</v>
      </c>
      <c r="G1589">
        <v>-1.087</v>
      </c>
      <c r="H1589">
        <v>0.67100000000000004</v>
      </c>
      <c r="I1589">
        <v>-0.192</v>
      </c>
    </row>
    <row r="1590" spans="1:9" x14ac:dyDescent="0.25">
      <c r="A1590" s="4">
        <v>1087</v>
      </c>
      <c r="B1590">
        <v>202.01</v>
      </c>
      <c r="C1590">
        <v>163.32</v>
      </c>
      <c r="D1590">
        <v>240.71</v>
      </c>
      <c r="E1590">
        <v>174.57</v>
      </c>
      <c r="F1590">
        <v>-5.7000000000000002E-2</v>
      </c>
      <c r="G1590">
        <v>-0.78400000000000003</v>
      </c>
      <c r="H1590">
        <f>-0.312</f>
        <v>-0.312</v>
      </c>
      <c r="I1590">
        <v>-2.137</v>
      </c>
    </row>
    <row r="1591" spans="1:9" x14ac:dyDescent="0.25">
      <c r="A1591" s="4">
        <v>1088</v>
      </c>
      <c r="B1591">
        <v>208.97</v>
      </c>
      <c r="C1591">
        <v>170.27</v>
      </c>
      <c r="D1591">
        <v>247.67</v>
      </c>
      <c r="E1591">
        <v>216.3</v>
      </c>
      <c r="F1591">
        <v>-1.0389999999999999</v>
      </c>
      <c r="G1591">
        <v>-1.7669999999999999</v>
      </c>
      <c r="H1591">
        <v>0.378</v>
      </c>
      <c r="I1591">
        <v>-1.6359999999999999</v>
      </c>
    </row>
    <row r="1592" spans="1:9" x14ac:dyDescent="0.25">
      <c r="A1592" s="4">
        <v>1089</v>
      </c>
      <c r="B1592">
        <v>249.2</v>
      </c>
      <c r="C1592">
        <v>210.5</v>
      </c>
      <c r="D1592">
        <v>287.89999999999998</v>
      </c>
      <c r="E1592">
        <v>235.86</v>
      </c>
      <c r="F1592">
        <v>-0.34899999999999998</v>
      </c>
      <c r="G1592">
        <v>-1.077</v>
      </c>
      <c r="H1592">
        <f>-0.247</f>
        <v>-0.247</v>
      </c>
      <c r="I1592">
        <v>-2.3580000000000001</v>
      </c>
    </row>
    <row r="1593" spans="1:9" x14ac:dyDescent="0.25">
      <c r="A1593" s="4">
        <v>1090</v>
      </c>
      <c r="B1593">
        <v>203.55</v>
      </c>
      <c r="C1593">
        <v>164.85</v>
      </c>
      <c r="D1593">
        <v>242.25</v>
      </c>
      <c r="E1593">
        <v>209.66</v>
      </c>
      <c r="F1593">
        <v>-0.97499999999999998</v>
      </c>
      <c r="G1593">
        <v>-1.702</v>
      </c>
      <c r="H1593">
        <f>-0.064</f>
        <v>-6.4000000000000001E-2</v>
      </c>
      <c r="I1593">
        <v>-0.59</v>
      </c>
    </row>
    <row r="1594" spans="1:9" x14ac:dyDescent="0.25">
      <c r="A1594" s="4">
        <v>1091</v>
      </c>
      <c r="B1594">
        <v>195</v>
      </c>
      <c r="C1594">
        <v>156.30000000000001</v>
      </c>
      <c r="D1594">
        <v>233.69</v>
      </c>
      <c r="E1594">
        <v>195.7</v>
      </c>
      <c r="F1594">
        <v>-0.79100000000000004</v>
      </c>
      <c r="G1594">
        <v>-1.5189999999999999</v>
      </c>
      <c r="H1594">
        <v>0.115</v>
      </c>
      <c r="I1594">
        <v>0.32300000000000001</v>
      </c>
    </row>
    <row r="1595" spans="1:9" x14ac:dyDescent="0.25">
      <c r="A1595" s="4">
        <v>1092</v>
      </c>
      <c r="B1595">
        <v>223.91</v>
      </c>
      <c r="C1595">
        <v>185.21</v>
      </c>
      <c r="D1595">
        <v>262.60000000000002</v>
      </c>
      <c r="E1595">
        <v>193.12</v>
      </c>
      <c r="F1595">
        <v>-0.61299999999999999</v>
      </c>
      <c r="G1595">
        <v>-1.34</v>
      </c>
      <c r="H1595">
        <v>0.49199999999999999</v>
      </c>
      <c r="I1595">
        <v>-0.60499999999999998</v>
      </c>
    </row>
    <row r="1596" spans="1:9" x14ac:dyDescent="0.25">
      <c r="A1596" s="4">
        <v>1093</v>
      </c>
      <c r="B1596">
        <v>248.43</v>
      </c>
      <c r="C1596">
        <v>209.73</v>
      </c>
      <c r="D1596">
        <v>287.13</v>
      </c>
      <c r="E1596">
        <v>197.21</v>
      </c>
      <c r="F1596">
        <v>-0.23499999999999999</v>
      </c>
      <c r="G1596">
        <v>-0.96299999999999997</v>
      </c>
      <c r="H1596">
        <v>0.56599999999999995</v>
      </c>
      <c r="I1596">
        <v>0.47099999999999997</v>
      </c>
    </row>
    <row r="1597" spans="1:9" x14ac:dyDescent="0.25">
      <c r="A1597" s="4">
        <v>1094</v>
      </c>
      <c r="B1597">
        <v>209.73</v>
      </c>
      <c r="C1597">
        <v>171.03</v>
      </c>
      <c r="D1597">
        <v>248.43</v>
      </c>
      <c r="E1597">
        <v>185.38</v>
      </c>
      <c r="F1597">
        <v>-0.161</v>
      </c>
      <c r="G1597">
        <v>-0.88800000000000001</v>
      </c>
      <c r="H1597">
        <f>-0.014</f>
        <v>-1.4E-2</v>
      </c>
      <c r="I1597">
        <v>-0.16300000000000001</v>
      </c>
    </row>
    <row r="1598" spans="1:9" x14ac:dyDescent="0.25">
      <c r="A1598" s="4">
        <v>1095</v>
      </c>
      <c r="B1598">
        <v>250.97</v>
      </c>
      <c r="C1598">
        <v>212.27</v>
      </c>
      <c r="D1598">
        <v>289.67</v>
      </c>
      <c r="E1598">
        <v>222.03</v>
      </c>
      <c r="F1598">
        <v>-0.74199999999999999</v>
      </c>
      <c r="G1598">
        <v>-1.4690000000000001</v>
      </c>
      <c r="H1598">
        <v>0.06</v>
      </c>
      <c r="I1598">
        <v>-0.89900000000000002</v>
      </c>
    </row>
    <row r="1599" spans="1:9" x14ac:dyDescent="0.25">
      <c r="A1599" s="4">
        <v>1096</v>
      </c>
      <c r="B1599">
        <v>227.33</v>
      </c>
      <c r="C1599">
        <v>188.63</v>
      </c>
      <c r="D1599">
        <v>266.02999999999997</v>
      </c>
      <c r="E1599">
        <v>211.56</v>
      </c>
      <c r="F1599">
        <v>-0.66700000000000004</v>
      </c>
      <c r="G1599">
        <v>-1.3939999999999999</v>
      </c>
      <c r="H1599">
        <v>0.77</v>
      </c>
      <c r="I1599">
        <v>-1.4999999999999999E-2</v>
      </c>
    </row>
    <row r="1600" spans="1:9" x14ac:dyDescent="0.25">
      <c r="A1600" s="4">
        <v>1097</v>
      </c>
      <c r="B1600">
        <v>218</v>
      </c>
      <c r="C1600">
        <v>179.3</v>
      </c>
      <c r="D1600">
        <v>256.69</v>
      </c>
      <c r="E1600">
        <v>203.02</v>
      </c>
      <c r="F1600">
        <v>4.2999999999999997E-2</v>
      </c>
      <c r="G1600">
        <v>-0.68500000000000005</v>
      </c>
      <c r="H1600">
        <v>0.26900000000000002</v>
      </c>
      <c r="I1600">
        <v>-1.621</v>
      </c>
    </row>
    <row r="1601" spans="1:9" x14ac:dyDescent="0.25">
      <c r="A1601" s="4">
        <v>1098</v>
      </c>
      <c r="B1601">
        <v>221.45</v>
      </c>
      <c r="C1601">
        <v>182.75</v>
      </c>
      <c r="D1601">
        <v>260.14</v>
      </c>
      <c r="E1601">
        <v>169.05</v>
      </c>
      <c r="F1601">
        <v>-0.45900000000000002</v>
      </c>
      <c r="G1601">
        <v>-1.1859999999999999</v>
      </c>
      <c r="H1601">
        <v>1.1220000000000001</v>
      </c>
      <c r="I1601">
        <v>-1.7090000000000001</v>
      </c>
    </row>
    <row r="1602" spans="1:9" x14ac:dyDescent="0.25">
      <c r="A1602" s="4">
        <v>1099</v>
      </c>
      <c r="B1602">
        <v>189.57</v>
      </c>
      <c r="C1602">
        <v>150.88</v>
      </c>
      <c r="D1602">
        <v>228.27</v>
      </c>
      <c r="E1602">
        <v>174.5</v>
      </c>
      <c r="F1602">
        <v>0.39500000000000002</v>
      </c>
      <c r="G1602">
        <v>-0.33200000000000002</v>
      </c>
      <c r="H1602">
        <v>0.52700000000000002</v>
      </c>
      <c r="I1602">
        <v>-0.84</v>
      </c>
    </row>
    <row r="1603" spans="1:9" x14ac:dyDescent="0.25">
      <c r="A1603" s="4">
        <v>1100</v>
      </c>
      <c r="B1603">
        <v>210.4</v>
      </c>
      <c r="C1603">
        <v>171.7</v>
      </c>
      <c r="D1603">
        <v>249.1</v>
      </c>
      <c r="E1603">
        <v>220.13</v>
      </c>
      <c r="F1603">
        <v>-0.20100000000000001</v>
      </c>
      <c r="G1603">
        <v>-0.92800000000000005</v>
      </c>
      <c r="H1603">
        <v>0.27400000000000002</v>
      </c>
      <c r="I1603">
        <v>-1.091</v>
      </c>
    </row>
    <row r="1604" spans="1:9" x14ac:dyDescent="0.25">
      <c r="A1604" s="4">
        <v>1101</v>
      </c>
      <c r="B1604">
        <v>191.66</v>
      </c>
      <c r="C1604">
        <v>152.96</v>
      </c>
      <c r="D1604">
        <v>230.36</v>
      </c>
      <c r="E1604">
        <v>180.75</v>
      </c>
      <c r="F1604">
        <v>-0.45400000000000001</v>
      </c>
      <c r="G1604">
        <v>-1.181</v>
      </c>
      <c r="H1604">
        <v>0.621</v>
      </c>
      <c r="I1604">
        <v>-0.31</v>
      </c>
    </row>
    <row r="1605" spans="1:9" x14ac:dyDescent="0.25">
      <c r="A1605" s="4">
        <v>1102</v>
      </c>
      <c r="B1605">
        <v>137.1</v>
      </c>
      <c r="C1605">
        <v>98.4</v>
      </c>
      <c r="D1605">
        <v>175.8</v>
      </c>
      <c r="E1605">
        <v>130.04</v>
      </c>
      <c r="F1605">
        <v>-0.106</v>
      </c>
      <c r="G1605">
        <v>-0.83399999999999996</v>
      </c>
      <c r="H1605">
        <v>6.5000000000000002E-2</v>
      </c>
      <c r="I1605">
        <v>-0.60499999999999998</v>
      </c>
    </row>
    <row r="1606" spans="1:9" x14ac:dyDescent="0.25">
      <c r="A1606" s="4">
        <v>1103</v>
      </c>
      <c r="B1606">
        <v>168.71</v>
      </c>
      <c r="C1606">
        <v>130.01</v>
      </c>
      <c r="D1606">
        <v>207.41</v>
      </c>
      <c r="E1606">
        <v>152.57</v>
      </c>
      <c r="F1606">
        <v>-0.66200000000000003</v>
      </c>
      <c r="G1606">
        <v>-1.389</v>
      </c>
      <c r="H1606">
        <f>-0.168</f>
        <v>-0.16800000000000001</v>
      </c>
      <c r="I1606">
        <v>-1.2090000000000001</v>
      </c>
    </row>
    <row r="1607" spans="1:9" x14ac:dyDescent="0.25">
      <c r="A1607" s="4">
        <v>1104</v>
      </c>
      <c r="B1607">
        <v>187.28</v>
      </c>
      <c r="C1607">
        <v>148.58000000000001</v>
      </c>
      <c r="D1607">
        <v>225.98</v>
      </c>
      <c r="E1607">
        <v>166.47</v>
      </c>
      <c r="F1607">
        <v>-0.89500000000000002</v>
      </c>
      <c r="G1607">
        <v>-1.623</v>
      </c>
      <c r="H1607">
        <v>0.76500000000000001</v>
      </c>
      <c r="I1607">
        <v>0.27900000000000003</v>
      </c>
    </row>
    <row r="1608" spans="1:9" x14ac:dyDescent="0.25">
      <c r="A1608" s="4">
        <v>1105</v>
      </c>
      <c r="B1608">
        <v>174.46</v>
      </c>
      <c r="C1608">
        <v>135.76</v>
      </c>
      <c r="D1608">
        <v>213.16</v>
      </c>
      <c r="E1608">
        <v>145.16999999999999</v>
      </c>
      <c r="F1608">
        <v>3.7999999999999999E-2</v>
      </c>
      <c r="G1608">
        <v>-0.69</v>
      </c>
      <c r="H1608">
        <v>1.018</v>
      </c>
      <c r="I1608">
        <v>-0.72199999999999998</v>
      </c>
    </row>
    <row r="1609" spans="1:9" x14ac:dyDescent="0.25">
      <c r="A1609" s="4">
        <v>1106</v>
      </c>
      <c r="B1609">
        <v>200.97</v>
      </c>
      <c r="C1609">
        <v>162.27000000000001</v>
      </c>
      <c r="D1609">
        <v>239.66</v>
      </c>
      <c r="E1609">
        <v>174.76</v>
      </c>
      <c r="F1609">
        <v>0.29099999999999998</v>
      </c>
      <c r="G1609">
        <v>-0.437</v>
      </c>
      <c r="H1609">
        <f>-0.009</f>
        <v>-8.9999999999999993E-3</v>
      </c>
      <c r="I1609">
        <v>-3.286</v>
      </c>
    </row>
    <row r="1610" spans="1:9" x14ac:dyDescent="0.25">
      <c r="A1610" s="4">
        <v>1107</v>
      </c>
      <c r="B1610">
        <v>161.04</v>
      </c>
      <c r="C1610">
        <v>122.34</v>
      </c>
      <c r="D1610">
        <v>199.74</v>
      </c>
      <c r="E1610">
        <v>147.83000000000001</v>
      </c>
      <c r="F1610">
        <v>-0.73699999999999999</v>
      </c>
      <c r="G1610">
        <v>-1.464</v>
      </c>
      <c r="H1610">
        <v>0.13</v>
      </c>
      <c r="I1610">
        <v>-3.4180000000000001</v>
      </c>
    </row>
    <row r="1611" spans="1:9" x14ac:dyDescent="0.25">
      <c r="A1611" s="4">
        <v>1108</v>
      </c>
      <c r="B1611">
        <v>161.05000000000001</v>
      </c>
      <c r="C1611">
        <v>122.36</v>
      </c>
      <c r="D1611">
        <v>199.75</v>
      </c>
      <c r="E1611">
        <v>185.72</v>
      </c>
      <c r="F1611">
        <v>-0.59799999999999998</v>
      </c>
      <c r="G1611">
        <v>-1.325</v>
      </c>
      <c r="H1611">
        <f>-0.029</f>
        <v>-2.9000000000000001E-2</v>
      </c>
      <c r="I1611">
        <v>-2.4169999999999998</v>
      </c>
    </row>
    <row r="1612" spans="1:9" x14ac:dyDescent="0.25">
      <c r="A1612" s="4">
        <v>1109</v>
      </c>
      <c r="B1612">
        <v>164.89</v>
      </c>
      <c r="C1612">
        <v>126.19</v>
      </c>
      <c r="D1612">
        <v>203.59</v>
      </c>
      <c r="E1612">
        <v>186.76</v>
      </c>
      <c r="F1612">
        <v>-0.75600000000000001</v>
      </c>
      <c r="G1612">
        <v>-1.484</v>
      </c>
      <c r="H1612">
        <f>-0.084</f>
        <v>-8.4000000000000005E-2</v>
      </c>
      <c r="I1612">
        <v>-1.105</v>
      </c>
    </row>
    <row r="1613" spans="1:9" x14ac:dyDescent="0.25">
      <c r="A1613" s="4">
        <v>1110</v>
      </c>
      <c r="B1613">
        <v>176.61</v>
      </c>
      <c r="C1613">
        <v>137.91999999999999</v>
      </c>
      <c r="D1613">
        <v>215.31</v>
      </c>
      <c r="E1613">
        <v>164</v>
      </c>
      <c r="F1613">
        <v>-0.81100000000000005</v>
      </c>
      <c r="G1613">
        <v>-1.538</v>
      </c>
      <c r="H1613">
        <v>0.77</v>
      </c>
      <c r="I1613">
        <v>-1.474</v>
      </c>
    </row>
    <row r="1614" spans="1:9" x14ac:dyDescent="0.25">
      <c r="A1614" s="4">
        <v>1111</v>
      </c>
      <c r="B1614">
        <v>162.31</v>
      </c>
      <c r="C1614">
        <v>123.61</v>
      </c>
      <c r="D1614">
        <v>201</v>
      </c>
      <c r="E1614">
        <v>140.16999999999999</v>
      </c>
      <c r="F1614">
        <v>4.2999999999999997E-2</v>
      </c>
      <c r="G1614">
        <v>-0.68500000000000005</v>
      </c>
      <c r="H1614">
        <f>-0.218</f>
        <v>-0.218</v>
      </c>
      <c r="I1614">
        <v>-2.1070000000000002</v>
      </c>
    </row>
    <row r="1615" spans="1:9" x14ac:dyDescent="0.25">
      <c r="A1615" s="4">
        <v>1112</v>
      </c>
      <c r="B1615">
        <v>183.7</v>
      </c>
      <c r="C1615">
        <v>145</v>
      </c>
      <c r="D1615">
        <v>222.4</v>
      </c>
      <c r="E1615">
        <v>128.84</v>
      </c>
      <c r="F1615">
        <v>-0.94499999999999995</v>
      </c>
      <c r="G1615">
        <v>-1.6719999999999999</v>
      </c>
      <c r="H1615">
        <v>0.28899999999999998</v>
      </c>
      <c r="I1615">
        <v>-2.903</v>
      </c>
    </row>
    <row r="1616" spans="1:9" x14ac:dyDescent="0.25">
      <c r="A1616" s="4">
        <v>1113</v>
      </c>
      <c r="B1616">
        <v>187.11</v>
      </c>
      <c r="C1616">
        <v>148.41999999999999</v>
      </c>
      <c r="D1616">
        <v>225.81</v>
      </c>
      <c r="E1616">
        <v>150.93</v>
      </c>
      <c r="F1616">
        <v>-0.439</v>
      </c>
      <c r="G1616">
        <v>-1.1659999999999999</v>
      </c>
      <c r="H1616">
        <f>-0.372</f>
        <v>-0.372</v>
      </c>
      <c r="I1616">
        <v>-2.1219999999999999</v>
      </c>
    </row>
    <row r="1617" spans="1:9" x14ac:dyDescent="0.25">
      <c r="A1617" s="4">
        <v>1114</v>
      </c>
      <c r="B1617">
        <v>166.54</v>
      </c>
      <c r="C1617">
        <v>127.84</v>
      </c>
      <c r="D1617">
        <v>205.24</v>
      </c>
      <c r="E1617">
        <v>156.08000000000001</v>
      </c>
      <c r="F1617">
        <v>-1.099</v>
      </c>
      <c r="G1617">
        <v>-1.8260000000000001</v>
      </c>
      <c r="H1617">
        <v>-0.23799999999999999</v>
      </c>
      <c r="I1617">
        <v>0.67700000000000005</v>
      </c>
    </row>
    <row r="1618" spans="1:9" x14ac:dyDescent="0.25">
      <c r="A1618" s="4">
        <v>1115</v>
      </c>
      <c r="B1618">
        <v>213.5</v>
      </c>
      <c r="C1618">
        <v>174.81</v>
      </c>
      <c r="D1618">
        <v>252.2</v>
      </c>
      <c r="E1618">
        <v>150.04</v>
      </c>
      <c r="F1618">
        <v>-0.96499999999999997</v>
      </c>
      <c r="G1618">
        <v>-1.6919999999999999</v>
      </c>
      <c r="H1618">
        <f>-0.545</f>
        <v>-0.54500000000000004</v>
      </c>
      <c r="I1618">
        <v>-1.2969999999999999</v>
      </c>
    </row>
    <row r="1619" spans="1:9" x14ac:dyDescent="0.25">
      <c r="A1619" s="4">
        <v>1116</v>
      </c>
      <c r="B1619">
        <v>181.82</v>
      </c>
      <c r="C1619">
        <v>143.12</v>
      </c>
      <c r="D1619">
        <v>220.51</v>
      </c>
      <c r="E1619">
        <v>172.26</v>
      </c>
      <c r="F1619">
        <v>-1.2729999999999999</v>
      </c>
      <c r="G1619">
        <v>-2</v>
      </c>
      <c r="H1619">
        <f>-0.778</f>
        <v>-0.77800000000000002</v>
      </c>
      <c r="I1619">
        <v>-3.5950000000000002</v>
      </c>
    </row>
    <row r="1620" spans="1:9" x14ac:dyDescent="0.25">
      <c r="A1620" s="4">
        <v>1117</v>
      </c>
      <c r="B1620">
        <v>186.15</v>
      </c>
      <c r="C1620">
        <v>147.44999999999999</v>
      </c>
      <c r="D1620">
        <v>224.84</v>
      </c>
      <c r="E1620">
        <v>172.02</v>
      </c>
      <c r="F1620">
        <v>-1.506</v>
      </c>
      <c r="G1620">
        <v>-2.2330000000000001</v>
      </c>
      <c r="H1620">
        <f>-0.605</f>
        <v>-0.60499999999999998</v>
      </c>
      <c r="I1620">
        <v>-2.2400000000000002</v>
      </c>
    </row>
    <row r="1621" spans="1:9" x14ac:dyDescent="0.25">
      <c r="A1621" s="4">
        <v>1118</v>
      </c>
      <c r="B1621">
        <v>238.86</v>
      </c>
      <c r="C1621">
        <v>200.16</v>
      </c>
      <c r="D1621">
        <v>277.55</v>
      </c>
      <c r="E1621">
        <v>185.54</v>
      </c>
      <c r="F1621">
        <v>-1.3320000000000001</v>
      </c>
      <c r="G1621">
        <v>-2.0590000000000002</v>
      </c>
      <c r="H1621">
        <f>-0.223</f>
        <v>-0.223</v>
      </c>
      <c r="I1621">
        <v>-1.371</v>
      </c>
    </row>
    <row r="1622" spans="1:9" x14ac:dyDescent="0.25">
      <c r="A1622" s="4">
        <v>1119</v>
      </c>
      <c r="B1622">
        <v>197.02</v>
      </c>
      <c r="C1622">
        <v>158.33000000000001</v>
      </c>
      <c r="D1622">
        <v>235.72</v>
      </c>
      <c r="E1622">
        <v>157.62</v>
      </c>
      <c r="F1622">
        <v>-0.95</v>
      </c>
      <c r="G1622">
        <v>-1.677</v>
      </c>
      <c r="H1622">
        <v>0.125</v>
      </c>
      <c r="I1622">
        <v>-1.3120000000000001</v>
      </c>
    </row>
    <row r="1623" spans="1:9" x14ac:dyDescent="0.25">
      <c r="A1623" s="4">
        <v>1120</v>
      </c>
      <c r="B1623">
        <v>219.31</v>
      </c>
      <c r="C1623">
        <v>180.61</v>
      </c>
      <c r="D1623">
        <v>258</v>
      </c>
      <c r="E1623">
        <v>156.65</v>
      </c>
      <c r="F1623">
        <v>-0.60299999999999998</v>
      </c>
      <c r="G1623">
        <v>-1.33</v>
      </c>
      <c r="H1623">
        <f>-0.709</f>
        <v>-0.70899999999999996</v>
      </c>
      <c r="I1623">
        <v>-0.752</v>
      </c>
    </row>
    <row r="1624" spans="1:9" x14ac:dyDescent="0.25">
      <c r="A1624" s="4">
        <v>1121</v>
      </c>
      <c r="B1624">
        <v>175.02</v>
      </c>
      <c r="C1624">
        <v>136.33000000000001</v>
      </c>
      <c r="D1624">
        <v>213.72</v>
      </c>
      <c r="E1624">
        <v>144.52000000000001</v>
      </c>
      <c r="F1624">
        <v>-1.4359999999999999</v>
      </c>
      <c r="G1624">
        <v>-2.1640000000000001</v>
      </c>
      <c r="H1624">
        <f>-0.818</f>
        <v>-0.81799999999999995</v>
      </c>
      <c r="I1624">
        <v>-1.268</v>
      </c>
    </row>
    <row r="1625" spans="1:9" x14ac:dyDescent="0.25">
      <c r="A1625" s="4">
        <v>1122</v>
      </c>
      <c r="B1625">
        <v>240.38</v>
      </c>
      <c r="C1625">
        <v>201.68</v>
      </c>
      <c r="D1625">
        <v>279.07</v>
      </c>
      <c r="E1625">
        <v>175.64</v>
      </c>
      <c r="F1625">
        <v>-1.5449999999999999</v>
      </c>
      <c r="G1625">
        <v>-2.2730000000000001</v>
      </c>
      <c r="H1625">
        <v>0.51700000000000002</v>
      </c>
      <c r="I1625">
        <v>-1.0760000000000001</v>
      </c>
    </row>
    <row r="1626" spans="1:9" x14ac:dyDescent="0.25">
      <c r="A1626" s="4">
        <v>1123</v>
      </c>
      <c r="B1626">
        <v>272.08999999999997</v>
      </c>
      <c r="C1626">
        <v>233.39</v>
      </c>
      <c r="D1626">
        <v>310.79000000000002</v>
      </c>
      <c r="E1626">
        <v>214.5</v>
      </c>
      <c r="F1626">
        <v>-0.21099999999999999</v>
      </c>
      <c r="G1626">
        <v>-0.93799999999999994</v>
      </c>
      <c r="H1626">
        <v>0.626</v>
      </c>
      <c r="I1626">
        <v>-1.179</v>
      </c>
    </row>
    <row r="1627" spans="1:9" x14ac:dyDescent="0.25">
      <c r="A1627" s="4">
        <v>1124</v>
      </c>
      <c r="B1627">
        <v>227.41</v>
      </c>
      <c r="C1627">
        <v>188.71</v>
      </c>
      <c r="D1627">
        <v>266.11</v>
      </c>
      <c r="E1627">
        <v>188.74</v>
      </c>
      <c r="F1627">
        <v>-0.10100000000000001</v>
      </c>
      <c r="G1627">
        <v>-0.82899999999999996</v>
      </c>
      <c r="H1627">
        <v>0.69499999999999995</v>
      </c>
      <c r="I1627">
        <v>-3.0790000000000002</v>
      </c>
    </row>
    <row r="1628" spans="1:9" x14ac:dyDescent="0.25">
      <c r="A1628" s="4">
        <v>1125</v>
      </c>
      <c r="B1628">
        <v>193.95</v>
      </c>
      <c r="C1628">
        <v>155.25</v>
      </c>
      <c r="D1628">
        <v>232.65</v>
      </c>
      <c r="E1628">
        <v>171.01</v>
      </c>
      <c r="F1628">
        <v>-3.2000000000000001E-2</v>
      </c>
      <c r="G1628">
        <v>-0.75900000000000001</v>
      </c>
      <c r="H1628">
        <v>0.22900000000000001</v>
      </c>
      <c r="I1628">
        <v>-0.32500000000000001</v>
      </c>
    </row>
    <row r="1629" spans="1:9" x14ac:dyDescent="0.25">
      <c r="A1629" s="4">
        <v>1126</v>
      </c>
      <c r="B1629">
        <v>198.77</v>
      </c>
      <c r="C1629">
        <v>160.07</v>
      </c>
      <c r="D1629">
        <v>237.46</v>
      </c>
      <c r="E1629">
        <v>165.41</v>
      </c>
      <c r="F1629">
        <v>-0.498</v>
      </c>
      <c r="G1629">
        <v>-1.226</v>
      </c>
      <c r="H1629">
        <v>0.33800000000000002</v>
      </c>
      <c r="I1629">
        <v>-3.4329999999999998</v>
      </c>
    </row>
    <row r="1630" spans="1:9" x14ac:dyDescent="0.25">
      <c r="A1630" s="4">
        <v>1127</v>
      </c>
      <c r="B1630">
        <v>193.22</v>
      </c>
      <c r="C1630">
        <v>154.52000000000001</v>
      </c>
      <c r="D1630">
        <v>231.92</v>
      </c>
      <c r="E1630">
        <v>167.18</v>
      </c>
      <c r="F1630">
        <v>-0.38900000000000001</v>
      </c>
      <c r="G1630">
        <v>-1.117</v>
      </c>
      <c r="H1630">
        <v>0.34300000000000003</v>
      </c>
      <c r="I1630">
        <v>-1.68</v>
      </c>
    </row>
    <row r="1631" spans="1:9" x14ac:dyDescent="0.25">
      <c r="A1631" s="4">
        <v>1128</v>
      </c>
      <c r="B1631">
        <v>188.65</v>
      </c>
      <c r="C1631">
        <v>149.94999999999999</v>
      </c>
      <c r="D1631">
        <v>227.34</v>
      </c>
      <c r="E1631">
        <v>165.41</v>
      </c>
      <c r="F1631">
        <v>-0.38400000000000001</v>
      </c>
      <c r="G1631">
        <v>-1.1120000000000001</v>
      </c>
      <c r="H1631">
        <f>-0.719</f>
        <v>-0.71899999999999997</v>
      </c>
      <c r="I1631">
        <v>-1.2230000000000001</v>
      </c>
    </row>
    <row r="1632" spans="1:9" x14ac:dyDescent="0.25">
      <c r="A1632" s="4">
        <v>1129</v>
      </c>
      <c r="B1632">
        <v>128.88</v>
      </c>
      <c r="C1632">
        <v>90.18</v>
      </c>
      <c r="D1632">
        <v>167.57</v>
      </c>
      <c r="E1632">
        <v>112.82</v>
      </c>
      <c r="F1632">
        <v>-1.446</v>
      </c>
      <c r="G1632">
        <v>-2.1739999999999999</v>
      </c>
      <c r="H1632">
        <v>1.0999999999999999E-2</v>
      </c>
      <c r="I1632">
        <v>-1E-3</v>
      </c>
    </row>
    <row r="1633" spans="1:9" x14ac:dyDescent="0.25">
      <c r="A1633" s="4">
        <v>1130</v>
      </c>
      <c r="B1633">
        <v>198.81</v>
      </c>
      <c r="C1633">
        <v>160.11000000000001</v>
      </c>
      <c r="D1633">
        <v>237.51</v>
      </c>
      <c r="E1633">
        <v>174.52</v>
      </c>
      <c r="F1633">
        <v>-0.71699999999999997</v>
      </c>
      <c r="G1633">
        <v>-1.444</v>
      </c>
      <c r="H1633">
        <v>0.46200000000000002</v>
      </c>
      <c r="I1633">
        <v>-0.66400000000000003</v>
      </c>
    </row>
    <row r="1634" spans="1:9" x14ac:dyDescent="0.25">
      <c r="A1634" s="4">
        <v>1131</v>
      </c>
      <c r="B1634">
        <v>159.69</v>
      </c>
      <c r="C1634">
        <v>120.99</v>
      </c>
      <c r="D1634">
        <v>198.39</v>
      </c>
      <c r="E1634">
        <v>162.41</v>
      </c>
      <c r="F1634">
        <v>-0.26500000000000001</v>
      </c>
      <c r="G1634">
        <v>-0.99199999999999999</v>
      </c>
      <c r="H1634">
        <f>-0.143</f>
        <v>-0.14299999999999999</v>
      </c>
      <c r="I1634">
        <v>-0.85499999999999998</v>
      </c>
    </row>
    <row r="1635" spans="1:9" x14ac:dyDescent="0.25">
      <c r="A1635" s="4">
        <v>1132</v>
      </c>
      <c r="B1635">
        <v>161.26</v>
      </c>
      <c r="C1635">
        <v>122.57</v>
      </c>
      <c r="D1635">
        <v>199.96</v>
      </c>
      <c r="E1635">
        <v>169.99</v>
      </c>
      <c r="F1635">
        <v>-0.871</v>
      </c>
      <c r="G1635">
        <v>-1.5980000000000001</v>
      </c>
      <c r="H1635">
        <v>0.40300000000000002</v>
      </c>
      <c r="I1635">
        <v>-0.98799999999999999</v>
      </c>
    </row>
    <row r="1636" spans="1:9" x14ac:dyDescent="0.25">
      <c r="A1636" s="4">
        <v>1133</v>
      </c>
      <c r="B1636">
        <v>149.82</v>
      </c>
      <c r="C1636">
        <v>111.12</v>
      </c>
      <c r="D1636">
        <v>188.51</v>
      </c>
      <c r="E1636">
        <v>134.72</v>
      </c>
      <c r="F1636">
        <v>-0.32500000000000001</v>
      </c>
      <c r="G1636">
        <v>-1.052</v>
      </c>
      <c r="H1636">
        <v>0.45200000000000001</v>
      </c>
      <c r="I1636">
        <v>-0.85499999999999998</v>
      </c>
    </row>
    <row r="1637" spans="1:9" x14ac:dyDescent="0.25">
      <c r="A1637" s="4">
        <v>1134</v>
      </c>
      <c r="B1637">
        <v>161.25</v>
      </c>
      <c r="C1637">
        <v>122.56</v>
      </c>
      <c r="D1637">
        <v>199.95</v>
      </c>
      <c r="E1637">
        <v>172.33</v>
      </c>
      <c r="F1637">
        <v>-0.27500000000000002</v>
      </c>
      <c r="G1637">
        <v>-1.002</v>
      </c>
      <c r="H1637">
        <v>0.16900000000000001</v>
      </c>
      <c r="I1637">
        <v>-1.1639999999999999</v>
      </c>
    </row>
    <row r="1638" spans="1:9" x14ac:dyDescent="0.25">
      <c r="A1638" s="4">
        <v>1135</v>
      </c>
      <c r="B1638">
        <v>145.05000000000001</v>
      </c>
      <c r="C1638">
        <v>106.35</v>
      </c>
      <c r="D1638">
        <v>183.75</v>
      </c>
      <c r="E1638">
        <v>175.15</v>
      </c>
      <c r="F1638">
        <v>-0.55800000000000005</v>
      </c>
      <c r="G1638">
        <v>-1.2849999999999999</v>
      </c>
      <c r="H1638">
        <f>-0.262</f>
        <v>-0.26200000000000001</v>
      </c>
      <c r="I1638">
        <v>-0.64900000000000002</v>
      </c>
    </row>
    <row r="1639" spans="1:9" x14ac:dyDescent="0.25">
      <c r="A1639" s="4">
        <v>1136</v>
      </c>
      <c r="B1639">
        <v>198.42</v>
      </c>
      <c r="C1639">
        <v>159.72999999999999</v>
      </c>
      <c r="D1639">
        <v>237.12</v>
      </c>
      <c r="E1639">
        <v>174.29</v>
      </c>
      <c r="F1639">
        <v>-0.99</v>
      </c>
      <c r="G1639">
        <v>-1.7170000000000001</v>
      </c>
      <c r="H1639">
        <v>0.12</v>
      </c>
      <c r="I1639">
        <v>-0.78100000000000003</v>
      </c>
    </row>
    <row r="1640" spans="1:9" x14ac:dyDescent="0.25">
      <c r="A1640" s="4">
        <v>1137</v>
      </c>
      <c r="B1640">
        <v>140.07</v>
      </c>
      <c r="C1640">
        <v>101.37</v>
      </c>
      <c r="D1640">
        <v>178.76</v>
      </c>
      <c r="E1640">
        <v>159.16</v>
      </c>
      <c r="F1640">
        <v>-0.60799999999999998</v>
      </c>
      <c r="G1640">
        <v>-1.335</v>
      </c>
      <c r="H1640">
        <v>0.626</v>
      </c>
      <c r="I1640">
        <v>-0.51600000000000001</v>
      </c>
    </row>
    <row r="1641" spans="1:9" x14ac:dyDescent="0.25">
      <c r="A1641" s="4">
        <v>1138</v>
      </c>
      <c r="B1641">
        <v>130.97</v>
      </c>
      <c r="C1641">
        <v>92.27</v>
      </c>
      <c r="D1641">
        <v>169.67</v>
      </c>
      <c r="E1641">
        <v>176.21</v>
      </c>
      <c r="F1641">
        <v>-0.10100000000000001</v>
      </c>
      <c r="G1641">
        <v>-0.82899999999999996</v>
      </c>
      <c r="H1641">
        <v>1.3009999999999999</v>
      </c>
      <c r="I1641">
        <v>1.5760000000000001</v>
      </c>
    </row>
    <row r="1642" spans="1:9" x14ac:dyDescent="0.25">
      <c r="A1642" s="4">
        <v>1139</v>
      </c>
      <c r="B1642">
        <v>137.56</v>
      </c>
      <c r="C1642">
        <v>98.86</v>
      </c>
      <c r="D1642">
        <v>176.26</v>
      </c>
      <c r="E1642">
        <v>168.61</v>
      </c>
      <c r="F1642">
        <v>0.57399999999999995</v>
      </c>
      <c r="G1642">
        <v>-0.154</v>
      </c>
      <c r="H1642">
        <v>0.432</v>
      </c>
      <c r="I1642">
        <v>-0.23599999999999999</v>
      </c>
    </row>
    <row r="1643" spans="1:9" x14ac:dyDescent="0.25">
      <c r="A1643" s="4">
        <v>1140</v>
      </c>
      <c r="B1643">
        <v>226.34</v>
      </c>
      <c r="C1643">
        <v>187.64</v>
      </c>
      <c r="D1643">
        <v>265.04000000000002</v>
      </c>
      <c r="E1643">
        <v>241.9</v>
      </c>
      <c r="F1643">
        <v>-0.29499999999999998</v>
      </c>
      <c r="G1643">
        <v>-1.022</v>
      </c>
      <c r="H1643">
        <v>4.4999999999999998E-2</v>
      </c>
      <c r="I1643">
        <v>-0.20699999999999999</v>
      </c>
    </row>
    <row r="1644" spans="1:9" x14ac:dyDescent="0.25">
      <c r="A1644" s="4">
        <v>1141</v>
      </c>
      <c r="B1644">
        <v>234.14</v>
      </c>
      <c r="C1644">
        <v>195.44</v>
      </c>
      <c r="D1644">
        <v>272.83999999999997</v>
      </c>
      <c r="E1644">
        <v>224.14</v>
      </c>
      <c r="F1644">
        <v>-0.68200000000000005</v>
      </c>
      <c r="G1644">
        <v>-1.409</v>
      </c>
      <c r="H1644">
        <v>0.14499999999999999</v>
      </c>
      <c r="I1644">
        <v>-0.443</v>
      </c>
    </row>
    <row r="1645" spans="1:9" x14ac:dyDescent="0.25">
      <c r="A1645" s="4">
        <v>1142</v>
      </c>
      <c r="B1645">
        <v>157.76</v>
      </c>
      <c r="C1645">
        <v>119.06</v>
      </c>
      <c r="D1645">
        <v>196.45</v>
      </c>
      <c r="E1645">
        <v>189.52</v>
      </c>
      <c r="F1645">
        <v>-0.58299999999999996</v>
      </c>
      <c r="G1645">
        <v>-1.31</v>
      </c>
      <c r="H1645">
        <v>0.52700000000000002</v>
      </c>
      <c r="I1645">
        <v>0.22</v>
      </c>
    </row>
    <row r="1646" spans="1:9" x14ac:dyDescent="0.25">
      <c r="A1646" s="4">
        <v>1143</v>
      </c>
      <c r="B1646">
        <v>227.84</v>
      </c>
      <c r="C1646">
        <v>189.14</v>
      </c>
      <c r="D1646">
        <v>266.54000000000002</v>
      </c>
      <c r="E1646">
        <v>206.56</v>
      </c>
      <c r="F1646">
        <v>-0.20100000000000001</v>
      </c>
      <c r="G1646">
        <v>-0.92800000000000005</v>
      </c>
      <c r="H1646">
        <f>-0.074</f>
        <v>-7.3999999999999996E-2</v>
      </c>
      <c r="I1646">
        <v>-2.3130000000000002</v>
      </c>
    </row>
    <row r="1647" spans="1:9" x14ac:dyDescent="0.25">
      <c r="A1647" s="4">
        <v>1144</v>
      </c>
      <c r="B1647">
        <v>200.46</v>
      </c>
      <c r="C1647">
        <v>161.76</v>
      </c>
      <c r="D1647">
        <v>239.16</v>
      </c>
      <c r="E1647">
        <v>188.72</v>
      </c>
      <c r="F1647">
        <v>-0.80100000000000005</v>
      </c>
      <c r="G1647">
        <v>-1.528</v>
      </c>
      <c r="H1647">
        <v>0.19400000000000001</v>
      </c>
      <c r="I1647">
        <v>0.94199999999999995</v>
      </c>
    </row>
    <row r="1648" spans="1:9" x14ac:dyDescent="0.25">
      <c r="A1648" s="4">
        <v>1145</v>
      </c>
      <c r="B1648">
        <v>230.98</v>
      </c>
      <c r="C1648">
        <v>192.28</v>
      </c>
      <c r="D1648">
        <v>269.68</v>
      </c>
      <c r="E1648">
        <v>238.33</v>
      </c>
      <c r="F1648">
        <v>-0.53300000000000003</v>
      </c>
      <c r="G1648">
        <v>-1.26</v>
      </c>
      <c r="H1648">
        <v>0.67100000000000004</v>
      </c>
      <c r="I1648">
        <v>-0.17699999999999999</v>
      </c>
    </row>
    <row r="1649" spans="1:9" x14ac:dyDescent="0.25">
      <c r="A1649" s="4">
        <v>1146</v>
      </c>
      <c r="B1649">
        <v>206.86</v>
      </c>
      <c r="C1649">
        <v>168.17</v>
      </c>
      <c r="D1649">
        <v>245.56</v>
      </c>
      <c r="E1649">
        <v>214.27</v>
      </c>
      <c r="F1649">
        <v>-5.7000000000000002E-2</v>
      </c>
      <c r="G1649">
        <v>-0.78400000000000003</v>
      </c>
      <c r="H1649">
        <f>-1.22</f>
        <v>-1.22</v>
      </c>
      <c r="I1649">
        <v>-1.091</v>
      </c>
    </row>
    <row r="1650" spans="1:9" x14ac:dyDescent="0.25">
      <c r="A1650" s="4">
        <v>1147</v>
      </c>
      <c r="B1650">
        <v>194.56</v>
      </c>
      <c r="C1650">
        <v>155.86000000000001</v>
      </c>
      <c r="D1650">
        <v>233.26</v>
      </c>
      <c r="E1650">
        <v>179.84</v>
      </c>
      <c r="F1650">
        <v>-1.9470000000000001</v>
      </c>
      <c r="G1650">
        <v>-2.6749999999999998</v>
      </c>
      <c r="H1650">
        <v>0.40300000000000002</v>
      </c>
      <c r="I1650">
        <v>-1.268</v>
      </c>
    </row>
    <row r="1651" spans="1:9" x14ac:dyDescent="0.25">
      <c r="A1651" s="4">
        <v>1148</v>
      </c>
      <c r="B1651">
        <v>195.62</v>
      </c>
      <c r="C1651">
        <v>156.93</v>
      </c>
      <c r="D1651">
        <v>234.32</v>
      </c>
      <c r="E1651">
        <v>172.86</v>
      </c>
      <c r="F1651">
        <v>-0.32500000000000001</v>
      </c>
      <c r="G1651">
        <v>-1.052</v>
      </c>
      <c r="H1651">
        <v>1.0580000000000001</v>
      </c>
      <c r="I1651">
        <v>-0.45700000000000002</v>
      </c>
    </row>
    <row r="1652" spans="1:9" x14ac:dyDescent="0.25">
      <c r="A1652" s="4">
        <v>1149</v>
      </c>
      <c r="B1652">
        <v>241.5</v>
      </c>
      <c r="C1652">
        <v>202.81</v>
      </c>
      <c r="D1652">
        <v>280.2</v>
      </c>
      <c r="E1652">
        <v>206.97</v>
      </c>
      <c r="F1652">
        <v>0.33</v>
      </c>
      <c r="G1652">
        <v>-0.39700000000000002</v>
      </c>
      <c r="H1652">
        <v>1.36</v>
      </c>
      <c r="I1652">
        <v>0.54400000000000004</v>
      </c>
    </row>
    <row r="1653" spans="1:9" x14ac:dyDescent="0.25">
      <c r="A1653" s="4">
        <v>1150</v>
      </c>
      <c r="B1653">
        <v>204.16</v>
      </c>
      <c r="C1653">
        <v>165.46</v>
      </c>
      <c r="D1653">
        <v>242.85</v>
      </c>
      <c r="E1653">
        <v>207.83</v>
      </c>
      <c r="F1653">
        <v>0.63300000000000001</v>
      </c>
      <c r="G1653">
        <v>-9.4E-2</v>
      </c>
      <c r="H1653">
        <f>-0.605</f>
        <v>-0.60499999999999998</v>
      </c>
      <c r="I1653">
        <v>-2.2989999999999999</v>
      </c>
    </row>
    <row r="1654" spans="1:9" x14ac:dyDescent="0.25">
      <c r="A1654" s="4">
        <v>1151</v>
      </c>
      <c r="B1654">
        <v>222.68</v>
      </c>
      <c r="C1654">
        <v>183.98</v>
      </c>
      <c r="D1654">
        <v>261.37</v>
      </c>
      <c r="E1654">
        <v>184.89</v>
      </c>
      <c r="F1654">
        <v>-1.3320000000000001</v>
      </c>
      <c r="G1654">
        <v>-2.0590000000000002</v>
      </c>
      <c r="H1654">
        <f>-0.798</f>
        <v>-0.79800000000000004</v>
      </c>
      <c r="I1654">
        <v>-1.091</v>
      </c>
    </row>
    <row r="1655" spans="1:9" x14ac:dyDescent="0.25">
      <c r="A1655" s="4">
        <v>1152</v>
      </c>
      <c r="B1655">
        <v>179.24</v>
      </c>
      <c r="C1655">
        <v>140.54</v>
      </c>
      <c r="D1655">
        <v>217.94</v>
      </c>
      <c r="E1655">
        <v>166.89</v>
      </c>
      <c r="F1655">
        <v>-1.526</v>
      </c>
      <c r="G1655">
        <v>-2.2530000000000001</v>
      </c>
      <c r="H1655">
        <v>1.2609999999999999</v>
      </c>
      <c r="I1655">
        <v>1.2370000000000001</v>
      </c>
    </row>
    <row r="1656" spans="1:9" x14ac:dyDescent="0.25">
      <c r="A1656" s="4">
        <v>1153</v>
      </c>
      <c r="B1656">
        <v>241.68</v>
      </c>
      <c r="C1656">
        <v>202.98</v>
      </c>
      <c r="D1656">
        <v>280.37</v>
      </c>
      <c r="E1656">
        <v>207.42</v>
      </c>
      <c r="F1656">
        <v>0.53400000000000003</v>
      </c>
      <c r="G1656">
        <v>-0.193</v>
      </c>
      <c r="H1656">
        <v>1.0429999999999999</v>
      </c>
      <c r="I1656">
        <v>-1.5329999999999999</v>
      </c>
    </row>
    <row r="1657" spans="1:9" x14ac:dyDescent="0.25">
      <c r="A1657" s="4">
        <v>1154</v>
      </c>
      <c r="B1657">
        <v>232.01</v>
      </c>
      <c r="C1657">
        <v>193.31</v>
      </c>
      <c r="D1657">
        <v>270.70999999999998</v>
      </c>
      <c r="E1657">
        <v>200.15</v>
      </c>
      <c r="F1657">
        <v>0.315</v>
      </c>
      <c r="G1657">
        <v>-0.41199999999999998</v>
      </c>
      <c r="H1657">
        <v>1.0129999999999999</v>
      </c>
      <c r="I1657">
        <v>2.9000000000000001E-2</v>
      </c>
    </row>
    <row r="1658" spans="1:9" x14ac:dyDescent="0.25">
      <c r="A1658" s="4">
        <v>1155</v>
      </c>
      <c r="B1658">
        <v>194.89</v>
      </c>
      <c r="C1658">
        <v>156.19</v>
      </c>
      <c r="D1658">
        <v>233.59</v>
      </c>
      <c r="E1658">
        <v>175.2</v>
      </c>
      <c r="F1658">
        <v>0.28599999999999998</v>
      </c>
      <c r="G1658">
        <v>-0.442</v>
      </c>
      <c r="H1658">
        <v>1.1419999999999999</v>
      </c>
      <c r="I1658">
        <v>-0.20699999999999999</v>
      </c>
    </row>
    <row r="1659" spans="1:9" x14ac:dyDescent="0.25">
      <c r="A1659" s="4">
        <v>1156</v>
      </c>
      <c r="B1659">
        <v>225.71</v>
      </c>
      <c r="C1659">
        <v>187.01</v>
      </c>
      <c r="D1659">
        <v>264.41000000000003</v>
      </c>
      <c r="E1659">
        <v>191.06</v>
      </c>
      <c r="F1659">
        <v>0.41499999999999998</v>
      </c>
      <c r="G1659">
        <v>-0.313</v>
      </c>
      <c r="H1659">
        <v>1.266</v>
      </c>
      <c r="I1659">
        <v>-0.192</v>
      </c>
    </row>
    <row r="1660" spans="1:9" x14ac:dyDescent="0.25">
      <c r="A1660" s="4">
        <v>1157</v>
      </c>
      <c r="B1660">
        <v>214.6</v>
      </c>
      <c r="C1660">
        <v>175.9</v>
      </c>
      <c r="D1660">
        <v>253.29</v>
      </c>
      <c r="E1660">
        <v>204.19</v>
      </c>
      <c r="F1660">
        <v>0.53900000000000003</v>
      </c>
      <c r="G1660">
        <v>-0.189</v>
      </c>
      <c r="H1660">
        <v>0.69499999999999995</v>
      </c>
      <c r="I1660">
        <v>0.161</v>
      </c>
    </row>
    <row r="1661" spans="1:9" x14ac:dyDescent="0.25">
      <c r="A1661" s="4">
        <v>1158</v>
      </c>
      <c r="B1661">
        <v>186.26</v>
      </c>
      <c r="C1661">
        <v>147.56</v>
      </c>
      <c r="D1661">
        <v>224.96</v>
      </c>
      <c r="E1661">
        <v>184.68</v>
      </c>
      <c r="F1661">
        <v>-3.2000000000000001E-2</v>
      </c>
      <c r="G1661">
        <v>-0.75900000000000001</v>
      </c>
      <c r="H1661">
        <v>1.2210000000000001</v>
      </c>
      <c r="I1661">
        <v>0.67700000000000005</v>
      </c>
    </row>
    <row r="1662" spans="1:9" x14ac:dyDescent="0.25">
      <c r="A1662" s="4">
        <v>1159</v>
      </c>
      <c r="B1662">
        <v>194.76</v>
      </c>
      <c r="C1662">
        <v>156.07</v>
      </c>
      <c r="D1662">
        <v>233.46</v>
      </c>
      <c r="E1662">
        <v>171.66</v>
      </c>
      <c r="F1662">
        <v>0.49399999999999999</v>
      </c>
      <c r="G1662">
        <v>-0.23300000000000001</v>
      </c>
      <c r="H1662">
        <v>2.2930000000000001</v>
      </c>
      <c r="I1662">
        <v>0.57399999999999995</v>
      </c>
    </row>
    <row r="1663" spans="1:9" x14ac:dyDescent="0.25">
      <c r="A1663" s="4">
        <v>1160</v>
      </c>
      <c r="B1663">
        <v>231.93</v>
      </c>
      <c r="C1663">
        <v>193.24</v>
      </c>
      <c r="D1663">
        <v>270.63</v>
      </c>
      <c r="E1663">
        <v>231.3</v>
      </c>
      <c r="F1663">
        <v>1.5660000000000001</v>
      </c>
      <c r="G1663">
        <v>0.83899999999999997</v>
      </c>
      <c r="H1663">
        <v>2.5960000000000001</v>
      </c>
      <c r="I1663">
        <v>0.751</v>
      </c>
    </row>
    <row r="1664" spans="1:9" x14ac:dyDescent="0.25">
      <c r="A1664" s="4">
        <v>1161</v>
      </c>
      <c r="B1664">
        <v>220.6</v>
      </c>
      <c r="C1664">
        <v>181.91</v>
      </c>
      <c r="D1664">
        <v>259.3</v>
      </c>
      <c r="E1664">
        <v>188.43</v>
      </c>
      <c r="F1664">
        <v>1.869</v>
      </c>
      <c r="G1664">
        <v>1.141</v>
      </c>
      <c r="H1664">
        <v>1.544</v>
      </c>
      <c r="I1664">
        <v>0.20599999999999999</v>
      </c>
    </row>
    <row r="1665" spans="1:9" x14ac:dyDescent="0.25">
      <c r="A1665" s="4">
        <v>1162</v>
      </c>
      <c r="B1665">
        <v>181.16</v>
      </c>
      <c r="C1665">
        <v>142.46</v>
      </c>
      <c r="D1665">
        <v>219.85</v>
      </c>
      <c r="E1665">
        <v>149.41</v>
      </c>
      <c r="F1665">
        <v>0.81699999999999995</v>
      </c>
      <c r="G1665">
        <v>8.8999999999999996E-2</v>
      </c>
      <c r="H1665">
        <v>1.2410000000000001</v>
      </c>
      <c r="I1665">
        <v>-0.70799999999999996</v>
      </c>
    </row>
    <row r="1666" spans="1:9" x14ac:dyDescent="0.25">
      <c r="A1666" s="4">
        <v>1163</v>
      </c>
      <c r="B1666">
        <v>207.19</v>
      </c>
      <c r="C1666">
        <v>168.49</v>
      </c>
      <c r="D1666">
        <v>245.88</v>
      </c>
      <c r="E1666">
        <v>146.29</v>
      </c>
      <c r="F1666">
        <v>0.51400000000000001</v>
      </c>
      <c r="G1666">
        <v>-0.21299999999999999</v>
      </c>
      <c r="H1666">
        <v>0.8</v>
      </c>
      <c r="I1666">
        <v>-0.63400000000000001</v>
      </c>
    </row>
    <row r="1667" spans="1:9" x14ac:dyDescent="0.25">
      <c r="A1667" s="4">
        <v>1164</v>
      </c>
      <c r="B1667">
        <v>155.43</v>
      </c>
      <c r="C1667">
        <v>116.73</v>
      </c>
      <c r="D1667">
        <v>194.13</v>
      </c>
      <c r="E1667">
        <v>132.15</v>
      </c>
      <c r="F1667">
        <v>7.1999999999999995E-2</v>
      </c>
      <c r="G1667">
        <v>-0.65500000000000003</v>
      </c>
      <c r="H1667">
        <v>0.95399999999999996</v>
      </c>
      <c r="I1667">
        <v>0.91300000000000003</v>
      </c>
    </row>
    <row r="1668" spans="1:9" x14ac:dyDescent="0.25">
      <c r="A1668" s="4">
        <v>1165</v>
      </c>
      <c r="B1668">
        <v>141.97</v>
      </c>
      <c r="C1668">
        <v>103.27</v>
      </c>
      <c r="D1668">
        <v>180.66</v>
      </c>
      <c r="E1668">
        <v>118.65</v>
      </c>
      <c r="F1668">
        <v>0.22600000000000001</v>
      </c>
      <c r="G1668">
        <v>-0.501</v>
      </c>
      <c r="H1668">
        <v>0.46700000000000003</v>
      </c>
      <c r="I1668">
        <v>0.61799999999999999</v>
      </c>
    </row>
    <row r="1669" spans="1:9" x14ac:dyDescent="0.25">
      <c r="A1669" s="4">
        <v>1166</v>
      </c>
      <c r="B1669">
        <v>143.24</v>
      </c>
      <c r="C1669">
        <v>104.54</v>
      </c>
      <c r="D1669">
        <v>181.94</v>
      </c>
      <c r="E1669">
        <v>167.49</v>
      </c>
      <c r="F1669">
        <v>-0.26</v>
      </c>
      <c r="G1669">
        <v>-0.98799999999999999</v>
      </c>
      <c r="H1669">
        <v>0.79</v>
      </c>
      <c r="I1669">
        <v>0.26500000000000001</v>
      </c>
    </row>
    <row r="1670" spans="1:9" x14ac:dyDescent="0.25">
      <c r="A1670" s="4">
        <v>1167</v>
      </c>
      <c r="B1670">
        <v>99.88</v>
      </c>
      <c r="C1670">
        <v>61.18</v>
      </c>
      <c r="D1670">
        <v>138.58000000000001</v>
      </c>
      <c r="E1670">
        <v>141.99</v>
      </c>
      <c r="F1670">
        <v>6.2E-2</v>
      </c>
      <c r="G1670">
        <v>-0.66500000000000004</v>
      </c>
      <c r="H1670">
        <v>0.64100000000000001</v>
      </c>
      <c r="I1670">
        <v>0.60299999999999998</v>
      </c>
    </row>
    <row r="1671" spans="1:9" x14ac:dyDescent="0.25">
      <c r="A1671" s="4">
        <v>1168</v>
      </c>
      <c r="B1671">
        <v>166.73</v>
      </c>
      <c r="C1671">
        <v>128.03</v>
      </c>
      <c r="D1671">
        <v>205.43</v>
      </c>
      <c r="E1671">
        <v>165.33</v>
      </c>
      <c r="F1671">
        <v>-8.5999999999999993E-2</v>
      </c>
      <c r="G1671">
        <v>-0.81399999999999995</v>
      </c>
      <c r="H1671">
        <v>0.69499999999999995</v>
      </c>
      <c r="I1671">
        <v>-0.42799999999999999</v>
      </c>
    </row>
    <row r="1672" spans="1:9" x14ac:dyDescent="0.25">
      <c r="A1672" s="4">
        <v>1169</v>
      </c>
      <c r="B1672">
        <v>159.94</v>
      </c>
      <c r="C1672">
        <v>121.24</v>
      </c>
      <c r="D1672">
        <v>198.64</v>
      </c>
      <c r="E1672">
        <v>211.53</v>
      </c>
      <c r="F1672">
        <v>-3.2000000000000001E-2</v>
      </c>
      <c r="G1672">
        <v>-0.75900000000000001</v>
      </c>
      <c r="H1672">
        <v>1.589</v>
      </c>
      <c r="I1672">
        <v>0.441</v>
      </c>
    </row>
    <row r="1673" spans="1:9" x14ac:dyDescent="0.25">
      <c r="A1673" s="4">
        <v>1170</v>
      </c>
      <c r="B1673">
        <v>153.72999999999999</v>
      </c>
      <c r="C1673">
        <v>115.03</v>
      </c>
      <c r="D1673">
        <v>192.43</v>
      </c>
      <c r="E1673">
        <v>148.66</v>
      </c>
      <c r="F1673">
        <v>0.86099999999999999</v>
      </c>
      <c r="G1673">
        <v>0.13400000000000001</v>
      </c>
      <c r="H1673">
        <f>-0.113</f>
        <v>-0.113</v>
      </c>
      <c r="I1673">
        <v>-0.54600000000000004</v>
      </c>
    </row>
    <row r="1674" spans="1:9" x14ac:dyDescent="0.25">
      <c r="A1674" s="4">
        <v>1171</v>
      </c>
      <c r="B1674">
        <v>151.62</v>
      </c>
      <c r="C1674">
        <v>112.92</v>
      </c>
      <c r="D1674">
        <v>190.32</v>
      </c>
      <c r="E1674">
        <v>157.77000000000001</v>
      </c>
      <c r="F1674">
        <v>-0.84099999999999997</v>
      </c>
      <c r="G1674">
        <v>-1.5680000000000001</v>
      </c>
      <c r="H1674">
        <f>-0.133</f>
        <v>-0.13300000000000001</v>
      </c>
      <c r="I1674">
        <v>-1.0760000000000001</v>
      </c>
    </row>
    <row r="1675" spans="1:9" x14ac:dyDescent="0.25">
      <c r="A1675" s="4">
        <v>1172</v>
      </c>
      <c r="B1675">
        <v>179.31</v>
      </c>
      <c r="C1675">
        <v>140.62</v>
      </c>
      <c r="D1675">
        <v>218.01</v>
      </c>
      <c r="E1675">
        <v>177.26</v>
      </c>
      <c r="F1675">
        <v>-0.86099999999999999</v>
      </c>
      <c r="G1675">
        <v>-1.5880000000000001</v>
      </c>
      <c r="H1675">
        <v>0.48699999999999999</v>
      </c>
      <c r="I1675">
        <v>-0.85499999999999998</v>
      </c>
    </row>
    <row r="1676" spans="1:9" x14ac:dyDescent="0.25">
      <c r="A1676" s="4">
        <v>1173</v>
      </c>
      <c r="B1676">
        <v>183.48</v>
      </c>
      <c r="C1676">
        <v>144.79</v>
      </c>
      <c r="D1676">
        <v>222.18</v>
      </c>
      <c r="E1676">
        <v>191.87</v>
      </c>
      <c r="F1676">
        <v>-0.24</v>
      </c>
      <c r="G1676">
        <v>-0.96799999999999997</v>
      </c>
      <c r="H1676">
        <f>-0.863</f>
        <v>-0.86299999999999999</v>
      </c>
      <c r="I1676">
        <v>-2.004</v>
      </c>
    </row>
    <row r="1677" spans="1:9" x14ac:dyDescent="0.25">
      <c r="A1677" s="4">
        <v>1174</v>
      </c>
      <c r="B1677">
        <v>177.3</v>
      </c>
      <c r="C1677">
        <v>138.6</v>
      </c>
      <c r="D1677">
        <v>216</v>
      </c>
      <c r="E1677">
        <v>145.91999999999999</v>
      </c>
      <c r="F1677">
        <v>-1.59</v>
      </c>
      <c r="G1677">
        <v>-2.3170000000000002</v>
      </c>
      <c r="H1677">
        <f>-0.252</f>
        <v>-0.252</v>
      </c>
      <c r="I1677">
        <v>-0.39800000000000002</v>
      </c>
    </row>
    <row r="1678" spans="1:9" x14ac:dyDescent="0.25">
      <c r="A1678" s="4">
        <v>1175</v>
      </c>
      <c r="B1678">
        <v>154.29</v>
      </c>
      <c r="C1678">
        <v>115.59</v>
      </c>
      <c r="D1678">
        <v>192.99</v>
      </c>
      <c r="E1678">
        <v>123.11</v>
      </c>
      <c r="F1678">
        <v>-0.98</v>
      </c>
      <c r="G1678">
        <v>-1.7070000000000001</v>
      </c>
      <c r="H1678">
        <v>0.81</v>
      </c>
      <c r="I1678">
        <v>-0.104</v>
      </c>
    </row>
    <row r="1679" spans="1:9" x14ac:dyDescent="0.25">
      <c r="A1679" s="4">
        <v>1176</v>
      </c>
      <c r="B1679">
        <v>165.36</v>
      </c>
      <c r="C1679">
        <v>126.66</v>
      </c>
      <c r="D1679">
        <v>204.06</v>
      </c>
      <c r="E1679">
        <v>143.09</v>
      </c>
      <c r="F1679">
        <v>8.2000000000000003E-2</v>
      </c>
      <c r="G1679">
        <v>-0.64500000000000002</v>
      </c>
      <c r="H1679">
        <v>0.71499999999999997</v>
      </c>
      <c r="I1679">
        <v>-0.48699999999999999</v>
      </c>
    </row>
    <row r="1680" spans="1:9" x14ac:dyDescent="0.25">
      <c r="A1680" s="4">
        <v>1177</v>
      </c>
      <c r="B1680">
        <v>103.39</v>
      </c>
      <c r="C1680">
        <v>64.7</v>
      </c>
      <c r="D1680">
        <v>142.09</v>
      </c>
      <c r="E1680">
        <v>140.72</v>
      </c>
      <c r="F1680">
        <v>-1.2E-2</v>
      </c>
      <c r="G1680">
        <v>-0.73899999999999999</v>
      </c>
      <c r="H1680">
        <v>2.1000000000000001E-2</v>
      </c>
      <c r="I1680">
        <v>-1.768</v>
      </c>
    </row>
    <row r="1681" spans="1:9" x14ac:dyDescent="0.25">
      <c r="A1681" s="4">
        <v>1178</v>
      </c>
      <c r="B1681">
        <v>133.47999999999999</v>
      </c>
      <c r="C1681">
        <v>94.78</v>
      </c>
      <c r="D1681">
        <v>172.17</v>
      </c>
      <c r="E1681">
        <v>151.19</v>
      </c>
      <c r="F1681">
        <v>-0.70699999999999996</v>
      </c>
      <c r="G1681">
        <v>-1.4339999999999999</v>
      </c>
      <c r="H1681">
        <v>0.105</v>
      </c>
      <c r="I1681">
        <v>-1.0609999999999999</v>
      </c>
    </row>
    <row r="1682" spans="1:9" x14ac:dyDescent="0.25">
      <c r="A1682" s="4">
        <v>1179</v>
      </c>
      <c r="B1682">
        <v>159.77000000000001</v>
      </c>
      <c r="C1682">
        <v>121.07</v>
      </c>
      <c r="D1682">
        <v>198.47</v>
      </c>
      <c r="E1682">
        <v>176.87</v>
      </c>
      <c r="F1682">
        <v>-0.622</v>
      </c>
      <c r="G1682">
        <v>-1.35</v>
      </c>
      <c r="H1682">
        <v>0.125</v>
      </c>
      <c r="I1682">
        <v>-1.3260000000000001</v>
      </c>
    </row>
    <row r="1683" spans="1:9" x14ac:dyDescent="0.25">
      <c r="A1683" s="4">
        <v>1180</v>
      </c>
      <c r="B1683">
        <v>155.99</v>
      </c>
      <c r="C1683">
        <v>117.29</v>
      </c>
      <c r="D1683">
        <v>194.68</v>
      </c>
      <c r="E1683">
        <v>163.43</v>
      </c>
      <c r="F1683">
        <v>-0.60299999999999998</v>
      </c>
      <c r="G1683">
        <v>-1.33</v>
      </c>
      <c r="H1683">
        <v>0.24399999999999999</v>
      </c>
      <c r="I1683">
        <v>-2.4020000000000001</v>
      </c>
    </row>
    <row r="1684" spans="1:9" x14ac:dyDescent="0.25">
      <c r="A1684" s="4">
        <v>1181</v>
      </c>
      <c r="B1684">
        <v>139.88999999999999</v>
      </c>
      <c r="C1684">
        <v>101.19</v>
      </c>
      <c r="D1684">
        <v>178.58</v>
      </c>
      <c r="E1684">
        <v>142.82</v>
      </c>
      <c r="F1684">
        <v>-0.48299999999999998</v>
      </c>
      <c r="G1684">
        <v>-1.2110000000000001</v>
      </c>
      <c r="H1684">
        <v>0.38800000000000001</v>
      </c>
      <c r="I1684">
        <v>-2.3130000000000002</v>
      </c>
    </row>
    <row r="1685" spans="1:9" x14ac:dyDescent="0.25">
      <c r="A1685" s="4">
        <v>1182</v>
      </c>
      <c r="B1685">
        <v>182.26</v>
      </c>
      <c r="C1685">
        <v>143.56</v>
      </c>
      <c r="D1685">
        <v>220.95</v>
      </c>
      <c r="E1685">
        <v>164.83</v>
      </c>
      <c r="F1685">
        <v>-0.34</v>
      </c>
      <c r="G1685">
        <v>-1.0669999999999999</v>
      </c>
      <c r="H1685">
        <v>0.159</v>
      </c>
      <c r="I1685">
        <v>-1.474</v>
      </c>
    </row>
    <row r="1686" spans="1:9" x14ac:dyDescent="0.25">
      <c r="A1686" s="4">
        <v>1183</v>
      </c>
      <c r="B1686">
        <v>210.59</v>
      </c>
      <c r="C1686">
        <v>171.9</v>
      </c>
      <c r="D1686">
        <v>249.29</v>
      </c>
      <c r="E1686">
        <v>196.11</v>
      </c>
      <c r="F1686">
        <v>-0.56799999999999995</v>
      </c>
      <c r="G1686">
        <v>-1.2949999999999999</v>
      </c>
      <c r="H1686">
        <v>0.313</v>
      </c>
      <c r="I1686">
        <v>-1.2529999999999999</v>
      </c>
    </row>
    <row r="1687" spans="1:9" x14ac:dyDescent="0.25">
      <c r="A1687" s="4">
        <v>1184</v>
      </c>
      <c r="B1687">
        <v>193.7</v>
      </c>
      <c r="C1687">
        <v>155</v>
      </c>
      <c r="D1687">
        <v>232.39</v>
      </c>
      <c r="E1687">
        <v>172.83</v>
      </c>
      <c r="F1687">
        <v>-0.41399999999999998</v>
      </c>
      <c r="G1687">
        <v>-1.141</v>
      </c>
      <c r="H1687">
        <v>0.76</v>
      </c>
      <c r="I1687">
        <v>-1.371</v>
      </c>
    </row>
    <row r="1688" spans="1:9" x14ac:dyDescent="0.25">
      <c r="A1688" s="4">
        <v>1185</v>
      </c>
      <c r="B1688">
        <v>208.6</v>
      </c>
      <c r="C1688">
        <v>169.9</v>
      </c>
      <c r="D1688">
        <v>247.3</v>
      </c>
      <c r="E1688">
        <v>179.08</v>
      </c>
      <c r="F1688">
        <v>3.3000000000000002E-2</v>
      </c>
      <c r="G1688">
        <v>-0.69499999999999995</v>
      </c>
      <c r="H1688">
        <v>1.1220000000000001</v>
      </c>
      <c r="I1688">
        <v>-1.7390000000000001</v>
      </c>
    </row>
    <row r="1689" spans="1:9" x14ac:dyDescent="0.25">
      <c r="A1689" s="4">
        <v>1186</v>
      </c>
      <c r="B1689">
        <v>243.45</v>
      </c>
      <c r="C1689">
        <v>204.75</v>
      </c>
      <c r="D1689">
        <v>282.14999999999998</v>
      </c>
      <c r="E1689">
        <v>227.63</v>
      </c>
      <c r="F1689">
        <v>0.39500000000000002</v>
      </c>
      <c r="G1689">
        <v>-0.33200000000000002</v>
      </c>
      <c r="H1689">
        <v>1E-3</v>
      </c>
      <c r="I1689">
        <v>-0.59</v>
      </c>
    </row>
    <row r="1690" spans="1:9" x14ac:dyDescent="0.25">
      <c r="A1690" s="4">
        <v>1187</v>
      </c>
      <c r="B1690">
        <v>248.21</v>
      </c>
      <c r="C1690">
        <v>209.51</v>
      </c>
      <c r="D1690">
        <v>286.91000000000003</v>
      </c>
      <c r="E1690">
        <v>227.13</v>
      </c>
      <c r="F1690">
        <v>-0.72699999999999998</v>
      </c>
      <c r="G1690">
        <v>-1.454</v>
      </c>
      <c r="H1690">
        <v>6.0000000000000001E-3</v>
      </c>
      <c r="I1690">
        <v>-1.268</v>
      </c>
    </row>
    <row r="1691" spans="1:9" x14ac:dyDescent="0.25">
      <c r="A1691" s="4">
        <v>1188</v>
      </c>
      <c r="B1691">
        <v>160.66</v>
      </c>
      <c r="C1691">
        <v>121.96</v>
      </c>
      <c r="D1691">
        <v>199.35</v>
      </c>
      <c r="E1691">
        <v>158.43</v>
      </c>
      <c r="F1691">
        <v>-0.72199999999999998</v>
      </c>
      <c r="G1691">
        <v>-1.4490000000000001</v>
      </c>
      <c r="H1691">
        <v>0.29299999999999998</v>
      </c>
      <c r="I1691">
        <v>-1.6359999999999999</v>
      </c>
    </row>
    <row r="1692" spans="1:9" x14ac:dyDescent="0.25">
      <c r="A1692" s="4">
        <v>1189</v>
      </c>
      <c r="B1692">
        <v>165.26</v>
      </c>
      <c r="C1692">
        <v>126.56</v>
      </c>
      <c r="D1692">
        <v>203.95</v>
      </c>
      <c r="E1692">
        <v>197.36</v>
      </c>
      <c r="F1692">
        <v>-0.434</v>
      </c>
      <c r="G1692">
        <v>-1.161</v>
      </c>
      <c r="H1692">
        <f>-0.178</f>
        <v>-0.17799999999999999</v>
      </c>
      <c r="I1692">
        <v>-1.68</v>
      </c>
    </row>
    <row r="1693" spans="1:9" x14ac:dyDescent="0.25">
      <c r="A1693" s="4">
        <v>1190</v>
      </c>
      <c r="B1693">
        <v>186.46</v>
      </c>
      <c r="C1693">
        <v>147.76</v>
      </c>
      <c r="D1693">
        <v>225.16</v>
      </c>
      <c r="E1693">
        <v>251.02</v>
      </c>
      <c r="F1693">
        <v>-0.90500000000000003</v>
      </c>
      <c r="G1693">
        <v>-1.633</v>
      </c>
      <c r="H1693">
        <f>-0.446</f>
        <v>-0.44600000000000001</v>
      </c>
      <c r="I1693">
        <v>-1.032</v>
      </c>
    </row>
    <row r="1694" spans="1:9" x14ac:dyDescent="0.25">
      <c r="A1694" s="4">
        <v>1191</v>
      </c>
      <c r="B1694">
        <v>210.49</v>
      </c>
      <c r="C1694">
        <v>171.79</v>
      </c>
      <c r="D1694">
        <v>249.19</v>
      </c>
      <c r="E1694">
        <v>231.64</v>
      </c>
      <c r="F1694">
        <v>-1.173</v>
      </c>
      <c r="G1694">
        <v>-1.901</v>
      </c>
      <c r="H1694">
        <f>-0.014</f>
        <v>-1.4E-2</v>
      </c>
      <c r="I1694">
        <v>-2.2549999999999999</v>
      </c>
    </row>
    <row r="1695" spans="1:9" x14ac:dyDescent="0.25">
      <c r="A1695" s="4">
        <v>1192</v>
      </c>
      <c r="B1695">
        <v>168.84</v>
      </c>
      <c r="C1695">
        <v>130.13999999999999</v>
      </c>
      <c r="D1695">
        <v>207.54</v>
      </c>
      <c r="E1695">
        <v>191.37</v>
      </c>
      <c r="F1695">
        <v>-0.74199999999999999</v>
      </c>
      <c r="G1695">
        <v>-1.4690000000000001</v>
      </c>
      <c r="H1695">
        <f>-0.163</f>
        <v>-0.16300000000000001</v>
      </c>
      <c r="I1695">
        <v>-1.341</v>
      </c>
    </row>
    <row r="1696" spans="1:9" x14ac:dyDescent="0.25">
      <c r="A1696" s="4">
        <v>1193</v>
      </c>
      <c r="B1696">
        <v>214.98</v>
      </c>
      <c r="C1696">
        <v>176.28</v>
      </c>
      <c r="D1696">
        <v>253.68</v>
      </c>
      <c r="E1696">
        <v>201.3</v>
      </c>
      <c r="F1696">
        <v>-0.89</v>
      </c>
      <c r="G1696">
        <v>-1.6180000000000001</v>
      </c>
      <c r="H1696">
        <v>0.19400000000000001</v>
      </c>
      <c r="I1696">
        <v>-4.4999999999999998E-2</v>
      </c>
    </row>
    <row r="1697" spans="1:9" x14ac:dyDescent="0.25">
      <c r="A1697" s="4">
        <v>1194</v>
      </c>
      <c r="B1697">
        <v>201.19</v>
      </c>
      <c r="C1697">
        <v>162.49</v>
      </c>
      <c r="D1697">
        <v>239.88</v>
      </c>
      <c r="E1697">
        <v>176.24</v>
      </c>
      <c r="F1697">
        <v>-0.53300000000000003</v>
      </c>
      <c r="G1697">
        <v>-1.26</v>
      </c>
      <c r="H1697">
        <v>0.7</v>
      </c>
      <c r="I1697">
        <v>-0.66400000000000003</v>
      </c>
    </row>
    <row r="1698" spans="1:9" x14ac:dyDescent="0.25">
      <c r="A1698" s="4">
        <v>1195</v>
      </c>
      <c r="B1698">
        <v>229.87</v>
      </c>
      <c r="C1698">
        <v>191.17</v>
      </c>
      <c r="D1698">
        <v>268.57</v>
      </c>
      <c r="E1698">
        <v>228.15</v>
      </c>
      <c r="F1698">
        <v>-2.7E-2</v>
      </c>
      <c r="G1698">
        <v>-0.754</v>
      </c>
      <c r="H1698">
        <f>-0.168</f>
        <v>-0.16800000000000001</v>
      </c>
      <c r="I1698">
        <v>-7.3999999999999996E-2</v>
      </c>
    </row>
    <row r="1699" spans="1:9" x14ac:dyDescent="0.25">
      <c r="A1699" s="4">
        <v>1196</v>
      </c>
      <c r="B1699">
        <v>217.21</v>
      </c>
      <c r="C1699">
        <v>178.51</v>
      </c>
      <c r="D1699">
        <v>255.91</v>
      </c>
      <c r="E1699">
        <v>228.23</v>
      </c>
      <c r="F1699">
        <v>-0.89500000000000002</v>
      </c>
      <c r="G1699">
        <v>-1.623</v>
      </c>
      <c r="H1699">
        <f>-0.63</f>
        <v>-0.63</v>
      </c>
      <c r="I1699">
        <v>-0.23599999999999999</v>
      </c>
    </row>
    <row r="1700" spans="1:9" x14ac:dyDescent="0.25">
      <c r="A1700" s="4">
        <v>1197</v>
      </c>
      <c r="B1700">
        <v>203.96</v>
      </c>
      <c r="C1700">
        <v>165.26</v>
      </c>
      <c r="D1700">
        <v>242.65</v>
      </c>
      <c r="E1700">
        <v>211.12</v>
      </c>
      <c r="F1700">
        <v>-1.357</v>
      </c>
      <c r="G1700">
        <v>-2.0840000000000001</v>
      </c>
      <c r="H1700">
        <v>-0.14299999999999999</v>
      </c>
      <c r="I1700">
        <v>0.161</v>
      </c>
    </row>
    <row r="1701" spans="1:9" x14ac:dyDescent="0.25">
      <c r="A1701" s="4">
        <v>1198</v>
      </c>
      <c r="B1701">
        <v>217.01</v>
      </c>
      <c r="C1701">
        <v>178.31</v>
      </c>
      <c r="D1701">
        <v>255.71</v>
      </c>
      <c r="E1701">
        <v>219.06</v>
      </c>
      <c r="F1701">
        <v>-0.871</v>
      </c>
      <c r="G1701">
        <v>-1.5980000000000001</v>
      </c>
      <c r="H1701">
        <v>-0.32200000000000001</v>
      </c>
      <c r="I1701">
        <v>0.58899999999999997</v>
      </c>
    </row>
    <row r="1702" spans="1:9" x14ac:dyDescent="0.25">
      <c r="A1702" s="4">
        <v>1199</v>
      </c>
      <c r="B1702">
        <v>223.85</v>
      </c>
      <c r="C1702">
        <v>185.15</v>
      </c>
      <c r="D1702">
        <v>262.54000000000002</v>
      </c>
      <c r="E1702">
        <v>253.13</v>
      </c>
      <c r="F1702">
        <v>-1.0489999999999999</v>
      </c>
      <c r="G1702">
        <v>-1.7769999999999999</v>
      </c>
      <c r="H1702">
        <v>-0.252</v>
      </c>
      <c r="I1702">
        <v>0.20599999999999999</v>
      </c>
    </row>
    <row r="1703" spans="1:9" x14ac:dyDescent="0.25">
      <c r="A1703" s="4">
        <v>1200</v>
      </c>
      <c r="B1703">
        <v>188.86</v>
      </c>
      <c r="C1703">
        <v>150.16</v>
      </c>
      <c r="D1703">
        <v>227.56</v>
      </c>
      <c r="E1703">
        <v>247.29</v>
      </c>
      <c r="F1703">
        <v>-0.98</v>
      </c>
      <c r="G1703">
        <v>-1.7070000000000001</v>
      </c>
      <c r="H1703">
        <v>0.04</v>
      </c>
      <c r="I1703">
        <v>0.42699999999999999</v>
      </c>
    </row>
    <row r="1704" spans="1:9" x14ac:dyDescent="0.25">
      <c r="A1704" s="4">
        <v>1201</v>
      </c>
      <c r="B1704">
        <v>244.96</v>
      </c>
      <c r="C1704">
        <v>206.26</v>
      </c>
      <c r="D1704">
        <v>283.66000000000003</v>
      </c>
      <c r="E1704">
        <v>272.48</v>
      </c>
      <c r="F1704">
        <v>-0.68700000000000006</v>
      </c>
      <c r="G1704">
        <v>-1.4139999999999999</v>
      </c>
      <c r="H1704">
        <v>-3.9E-2</v>
      </c>
      <c r="I1704">
        <v>0.79500000000000004</v>
      </c>
    </row>
    <row r="1705" spans="1:9" x14ac:dyDescent="0.25">
      <c r="A1705" s="4">
        <v>1202</v>
      </c>
      <c r="B1705">
        <v>205.17</v>
      </c>
      <c r="C1705">
        <v>166.47</v>
      </c>
      <c r="D1705">
        <v>243.86</v>
      </c>
      <c r="E1705">
        <v>225.99</v>
      </c>
      <c r="F1705">
        <v>-0.76600000000000001</v>
      </c>
      <c r="G1705">
        <v>-1.494</v>
      </c>
      <c r="H1705">
        <v>0.53200000000000003</v>
      </c>
      <c r="I1705">
        <v>1.0449999999999999</v>
      </c>
    </row>
    <row r="1706" spans="1:9" x14ac:dyDescent="0.25">
      <c r="A1706" s="4">
        <v>1203</v>
      </c>
      <c r="B1706">
        <v>214.58</v>
      </c>
      <c r="C1706">
        <v>175.89</v>
      </c>
      <c r="D1706">
        <v>253.28</v>
      </c>
      <c r="E1706">
        <v>308.55</v>
      </c>
      <c r="F1706">
        <v>-0.19600000000000001</v>
      </c>
      <c r="G1706">
        <v>-0.92300000000000004</v>
      </c>
      <c r="H1706">
        <v>-0.20799999999999999</v>
      </c>
      <c r="I1706">
        <v>0.86799999999999999</v>
      </c>
    </row>
    <row r="1707" spans="1:9" x14ac:dyDescent="0.25">
      <c r="A1707" s="4">
        <v>1204</v>
      </c>
      <c r="B1707">
        <v>205.55</v>
      </c>
      <c r="C1707">
        <v>166.86</v>
      </c>
      <c r="D1707">
        <v>244.25</v>
      </c>
      <c r="E1707">
        <v>291.64999999999998</v>
      </c>
      <c r="F1707">
        <v>-0.93500000000000005</v>
      </c>
      <c r="G1707">
        <v>-1.6619999999999999</v>
      </c>
      <c r="H1707">
        <v>1.2310000000000001</v>
      </c>
      <c r="I1707">
        <v>0.76500000000000001</v>
      </c>
    </row>
    <row r="1708" spans="1:9" x14ac:dyDescent="0.25">
      <c r="A1708" s="4">
        <v>1205</v>
      </c>
      <c r="B1708">
        <v>174.24</v>
      </c>
      <c r="C1708">
        <v>135.54</v>
      </c>
      <c r="D1708">
        <v>212.94</v>
      </c>
      <c r="E1708">
        <v>221.2</v>
      </c>
      <c r="F1708">
        <v>0.504</v>
      </c>
      <c r="G1708">
        <v>-0.223</v>
      </c>
      <c r="H1708">
        <v>1.1919999999999999</v>
      </c>
      <c r="I1708">
        <v>0.69199999999999995</v>
      </c>
    </row>
    <row r="1709" spans="1:9" x14ac:dyDescent="0.25">
      <c r="A1709" s="4">
        <v>1206</v>
      </c>
      <c r="B1709">
        <v>185.38</v>
      </c>
      <c r="C1709">
        <v>146.68</v>
      </c>
      <c r="D1709">
        <v>224.08</v>
      </c>
      <c r="E1709">
        <v>258.23</v>
      </c>
      <c r="F1709">
        <v>0.46400000000000002</v>
      </c>
      <c r="G1709">
        <v>-0.26300000000000001</v>
      </c>
      <c r="H1709">
        <f>-0.183</f>
        <v>-0.183</v>
      </c>
      <c r="I1709">
        <v>-0.14799999999999999</v>
      </c>
    </row>
    <row r="1710" spans="1:9" x14ac:dyDescent="0.25">
      <c r="A1710" s="4">
        <v>1207</v>
      </c>
      <c r="B1710">
        <v>145.03</v>
      </c>
      <c r="C1710">
        <v>106.33</v>
      </c>
      <c r="D1710">
        <v>183.73</v>
      </c>
      <c r="E1710">
        <v>248.8</v>
      </c>
      <c r="F1710">
        <v>-0.91</v>
      </c>
      <c r="G1710">
        <v>-1.6379999999999999</v>
      </c>
      <c r="H1710">
        <v>0.13</v>
      </c>
      <c r="I1710">
        <v>0.94199999999999995</v>
      </c>
    </row>
    <row r="1711" spans="1:9" x14ac:dyDescent="0.25">
      <c r="A1711" s="4">
        <v>1208</v>
      </c>
      <c r="B1711">
        <v>166.67</v>
      </c>
      <c r="C1711">
        <v>127.97</v>
      </c>
      <c r="D1711">
        <v>205.36</v>
      </c>
      <c r="E1711">
        <v>244.43</v>
      </c>
      <c r="F1711">
        <v>-0.59799999999999998</v>
      </c>
      <c r="G1711">
        <v>-1.325</v>
      </c>
      <c r="H1711">
        <v>-1.9E-2</v>
      </c>
      <c r="I1711">
        <v>0.20599999999999999</v>
      </c>
    </row>
    <row r="1712" spans="1:9" x14ac:dyDescent="0.25">
      <c r="A1712" s="4">
        <v>1209</v>
      </c>
      <c r="B1712">
        <v>173.57</v>
      </c>
      <c r="C1712">
        <v>134.87</v>
      </c>
      <c r="D1712">
        <v>212.27</v>
      </c>
      <c r="E1712">
        <v>214.14</v>
      </c>
      <c r="F1712">
        <v>-0.747</v>
      </c>
      <c r="G1712">
        <v>-1.474</v>
      </c>
      <c r="H1712">
        <v>0.78</v>
      </c>
      <c r="I1712">
        <v>-0.502</v>
      </c>
    </row>
    <row r="1713" spans="1:9" x14ac:dyDescent="0.25">
      <c r="A1713" s="4">
        <v>1210</v>
      </c>
      <c r="B1713">
        <v>211.07</v>
      </c>
      <c r="C1713">
        <v>172.37</v>
      </c>
      <c r="D1713">
        <v>249.77</v>
      </c>
      <c r="E1713">
        <v>217.6</v>
      </c>
      <c r="F1713">
        <v>5.1999999999999998E-2</v>
      </c>
      <c r="G1713">
        <v>-0.67500000000000004</v>
      </c>
      <c r="H1713">
        <v>0.60099999999999998</v>
      </c>
      <c r="I1713">
        <v>0.32300000000000001</v>
      </c>
    </row>
    <row r="1714" spans="1:9" x14ac:dyDescent="0.25">
      <c r="A1714" s="4">
        <v>1211</v>
      </c>
      <c r="B1714">
        <v>213.53</v>
      </c>
      <c r="C1714">
        <v>174.84</v>
      </c>
      <c r="D1714">
        <v>252.23</v>
      </c>
      <c r="E1714">
        <v>227.13</v>
      </c>
      <c r="F1714">
        <v>-0.126</v>
      </c>
      <c r="G1714">
        <v>-0.85399999999999998</v>
      </c>
      <c r="H1714">
        <v>0.8</v>
      </c>
      <c r="I1714">
        <v>0.86799999999999999</v>
      </c>
    </row>
    <row r="1715" spans="1:9" x14ac:dyDescent="0.25">
      <c r="A1715" s="4">
        <v>1212</v>
      </c>
      <c r="B1715">
        <v>170.09</v>
      </c>
      <c r="C1715">
        <v>131.38999999999999</v>
      </c>
      <c r="D1715">
        <v>208.78</v>
      </c>
      <c r="E1715">
        <v>205.8</v>
      </c>
      <c r="F1715">
        <v>7.1999999999999995E-2</v>
      </c>
      <c r="G1715">
        <v>-0.65500000000000003</v>
      </c>
      <c r="H1715">
        <v>0.58099999999999996</v>
      </c>
      <c r="I1715">
        <v>0.35299999999999998</v>
      </c>
    </row>
    <row r="1716" spans="1:9" x14ac:dyDescent="0.25">
      <c r="A1716" s="4">
        <v>1213</v>
      </c>
      <c r="B1716">
        <v>183.61</v>
      </c>
      <c r="C1716">
        <v>144.91</v>
      </c>
      <c r="D1716">
        <v>222.31</v>
      </c>
      <c r="E1716">
        <v>211.56</v>
      </c>
      <c r="F1716">
        <v>-0.14599999999999999</v>
      </c>
      <c r="G1716">
        <v>-0.873</v>
      </c>
      <c r="H1716">
        <v>0.96299999999999997</v>
      </c>
      <c r="I1716">
        <v>0.54400000000000004</v>
      </c>
    </row>
    <row r="1717" spans="1:9" x14ac:dyDescent="0.25">
      <c r="A1717" s="4">
        <v>1214</v>
      </c>
      <c r="B1717">
        <v>181.25</v>
      </c>
      <c r="C1717">
        <v>142.56</v>
      </c>
      <c r="D1717">
        <v>219.95</v>
      </c>
      <c r="E1717">
        <v>212.18</v>
      </c>
      <c r="F1717">
        <v>0.23599999999999999</v>
      </c>
      <c r="G1717">
        <v>-0.49099999999999999</v>
      </c>
      <c r="H1717">
        <v>0.28899999999999998</v>
      </c>
      <c r="I1717">
        <v>-0.192</v>
      </c>
    </row>
    <row r="1718" spans="1:9" x14ac:dyDescent="0.25">
      <c r="A1718" s="4">
        <v>1215</v>
      </c>
      <c r="B1718">
        <v>177.37</v>
      </c>
      <c r="C1718">
        <v>138.66999999999999</v>
      </c>
      <c r="D1718">
        <v>216.07</v>
      </c>
      <c r="E1718">
        <v>215.33</v>
      </c>
      <c r="F1718">
        <v>-0.439</v>
      </c>
      <c r="G1718">
        <v>-1.1659999999999999</v>
      </c>
      <c r="H1718">
        <v>7.0000000000000007E-2</v>
      </c>
      <c r="I1718">
        <v>0.45600000000000002</v>
      </c>
    </row>
    <row r="1719" spans="1:9" x14ac:dyDescent="0.25">
      <c r="A1719" s="4">
        <v>1216</v>
      </c>
      <c r="B1719">
        <v>164.9</v>
      </c>
      <c r="C1719">
        <v>126.2</v>
      </c>
      <c r="D1719">
        <v>203.59</v>
      </c>
      <c r="E1719">
        <v>243.7</v>
      </c>
      <c r="F1719">
        <v>-0.65700000000000003</v>
      </c>
      <c r="G1719">
        <v>-1.385</v>
      </c>
      <c r="H1719">
        <f>-0.108</f>
        <v>-0.108</v>
      </c>
      <c r="I1719">
        <v>-0.33900000000000002</v>
      </c>
    </row>
    <row r="1720" spans="1:9" x14ac:dyDescent="0.25">
      <c r="A1720" s="4">
        <v>1217</v>
      </c>
      <c r="B1720">
        <v>128.82</v>
      </c>
      <c r="C1720">
        <v>90.12</v>
      </c>
      <c r="D1720">
        <v>167.52</v>
      </c>
      <c r="E1720">
        <v>189.11</v>
      </c>
      <c r="F1720">
        <v>-0.83599999999999997</v>
      </c>
      <c r="G1720">
        <v>-1.5629999999999999</v>
      </c>
      <c r="H1720">
        <v>-0.32200000000000001</v>
      </c>
      <c r="I1720">
        <v>0.5</v>
      </c>
    </row>
    <row r="1721" spans="1:9" x14ac:dyDescent="0.25">
      <c r="A1721" s="4">
        <v>1218</v>
      </c>
      <c r="B1721">
        <v>161.65</v>
      </c>
      <c r="C1721">
        <v>122.96</v>
      </c>
      <c r="D1721">
        <v>200.35</v>
      </c>
      <c r="E1721">
        <v>226.14</v>
      </c>
      <c r="F1721">
        <v>-1.0489999999999999</v>
      </c>
      <c r="G1721">
        <v>-1.7769999999999999</v>
      </c>
      <c r="H1721">
        <v>0.50700000000000001</v>
      </c>
      <c r="I1721">
        <v>-1.4999999999999999E-2</v>
      </c>
    </row>
    <row r="1722" spans="1:9" x14ac:dyDescent="0.25">
      <c r="A1722" s="4">
        <v>1219</v>
      </c>
      <c r="B1722">
        <v>211.52</v>
      </c>
      <c r="C1722">
        <v>172.82</v>
      </c>
      <c r="D1722">
        <v>250.22</v>
      </c>
      <c r="E1722">
        <v>293.77999999999997</v>
      </c>
      <c r="F1722">
        <v>-0.22</v>
      </c>
      <c r="G1722">
        <v>-0.94799999999999995</v>
      </c>
      <c r="H1722">
        <v>0.52700000000000002</v>
      </c>
      <c r="I1722">
        <v>0.78</v>
      </c>
    </row>
    <row r="1723" spans="1:9" x14ac:dyDescent="0.25">
      <c r="A1723" s="4">
        <v>1220</v>
      </c>
      <c r="B1723">
        <v>187.68</v>
      </c>
      <c r="C1723">
        <v>148.97999999999999</v>
      </c>
      <c r="D1723">
        <v>226.37</v>
      </c>
      <c r="E1723">
        <v>241.82</v>
      </c>
      <c r="F1723">
        <v>-0.20100000000000001</v>
      </c>
      <c r="G1723">
        <v>-0.92800000000000005</v>
      </c>
      <c r="H1723">
        <v>0.72</v>
      </c>
      <c r="I1723">
        <v>0.55900000000000005</v>
      </c>
    </row>
    <row r="1724" spans="1:9" x14ac:dyDescent="0.25">
      <c r="A1724" s="4">
        <v>1221</v>
      </c>
      <c r="B1724">
        <v>240.51</v>
      </c>
      <c r="C1724">
        <v>201.82</v>
      </c>
      <c r="D1724">
        <v>279.20999999999998</v>
      </c>
      <c r="E1724">
        <v>295.01</v>
      </c>
      <c r="F1724">
        <v>-7.0000000000000001E-3</v>
      </c>
      <c r="G1724">
        <v>-0.73399999999999999</v>
      </c>
      <c r="H1724">
        <v>0.97299999999999998</v>
      </c>
      <c r="I1724">
        <v>4.3999999999999997E-2</v>
      </c>
    </row>
    <row r="1725" spans="1:9" x14ac:dyDescent="0.25">
      <c r="A1725" s="4">
        <v>1222</v>
      </c>
      <c r="B1725">
        <v>193.18</v>
      </c>
      <c r="C1725">
        <v>154.47999999999999</v>
      </c>
      <c r="D1725">
        <v>231.88</v>
      </c>
      <c r="E1725">
        <v>301.83</v>
      </c>
      <c r="F1725">
        <v>0.246</v>
      </c>
      <c r="G1725">
        <v>-0.48099999999999998</v>
      </c>
      <c r="H1725">
        <v>4.4999999999999998E-2</v>
      </c>
      <c r="I1725">
        <v>-1E-3</v>
      </c>
    </row>
    <row r="1726" spans="1:9" x14ac:dyDescent="0.25">
      <c r="A1726" s="4">
        <v>1223</v>
      </c>
      <c r="B1726">
        <v>198.01</v>
      </c>
      <c r="C1726">
        <v>159.32</v>
      </c>
      <c r="D1726">
        <v>236.71</v>
      </c>
      <c r="E1726">
        <v>263.05</v>
      </c>
      <c r="F1726">
        <v>-0.68200000000000005</v>
      </c>
      <c r="G1726">
        <v>-1.409</v>
      </c>
      <c r="H1726">
        <v>0.20399999999999999</v>
      </c>
      <c r="I1726">
        <v>-0.06</v>
      </c>
    </row>
    <row r="1727" spans="1:9" x14ac:dyDescent="0.25">
      <c r="A1727" s="4">
        <v>1224</v>
      </c>
      <c r="B1727">
        <v>212.93</v>
      </c>
      <c r="C1727">
        <v>174.24</v>
      </c>
      <c r="D1727">
        <v>251.63</v>
      </c>
      <c r="E1727">
        <v>290.48</v>
      </c>
      <c r="F1727">
        <v>-0.52300000000000002</v>
      </c>
      <c r="G1727">
        <v>-1.2509999999999999</v>
      </c>
      <c r="H1727">
        <v>0.78</v>
      </c>
      <c r="I1727">
        <v>0.60299999999999998</v>
      </c>
    </row>
    <row r="1728" spans="1:9" x14ac:dyDescent="0.25">
      <c r="A1728" s="4">
        <v>1225</v>
      </c>
      <c r="B1728">
        <v>203.95</v>
      </c>
      <c r="C1728">
        <v>165.25</v>
      </c>
      <c r="D1728">
        <v>242.65</v>
      </c>
      <c r="E1728">
        <v>283.31</v>
      </c>
      <c r="F1728">
        <v>5.1999999999999998E-2</v>
      </c>
      <c r="G1728">
        <v>-0.67500000000000004</v>
      </c>
      <c r="H1728">
        <v>0.99299999999999999</v>
      </c>
      <c r="I1728">
        <v>0.70599999999999996</v>
      </c>
    </row>
    <row r="1729" spans="1:9" x14ac:dyDescent="0.25">
      <c r="A1729" s="4">
        <v>1226</v>
      </c>
      <c r="B1729">
        <v>232.62</v>
      </c>
      <c r="C1729">
        <v>193.92</v>
      </c>
      <c r="D1729">
        <v>271.32</v>
      </c>
      <c r="E1729">
        <v>254.14</v>
      </c>
      <c r="F1729">
        <v>0.26600000000000001</v>
      </c>
      <c r="G1729">
        <v>-0.46100000000000002</v>
      </c>
      <c r="H1729">
        <v>0.184</v>
      </c>
      <c r="I1729">
        <v>-0.29499999999999998</v>
      </c>
    </row>
    <row r="1730" spans="1:9" x14ac:dyDescent="0.25">
      <c r="A1730" s="4">
        <v>1227</v>
      </c>
      <c r="B1730">
        <v>202.98</v>
      </c>
      <c r="C1730">
        <v>164.28</v>
      </c>
      <c r="D1730">
        <v>241.67</v>
      </c>
      <c r="E1730">
        <v>248.49</v>
      </c>
      <c r="F1730">
        <v>-0.54300000000000004</v>
      </c>
      <c r="G1730">
        <v>-1.27</v>
      </c>
      <c r="H1730">
        <v>0.61599999999999999</v>
      </c>
      <c r="I1730">
        <v>-0.16300000000000001</v>
      </c>
    </row>
    <row r="1731" spans="1:9" x14ac:dyDescent="0.25">
      <c r="A1731" s="4">
        <v>1228</v>
      </c>
      <c r="B1731">
        <v>158.75</v>
      </c>
      <c r="C1731">
        <v>120.05</v>
      </c>
      <c r="D1731">
        <v>197.45</v>
      </c>
      <c r="E1731">
        <v>252.94</v>
      </c>
      <c r="F1731">
        <v>-0.111</v>
      </c>
      <c r="G1731">
        <v>-0.83899999999999997</v>
      </c>
      <c r="H1731">
        <v>1.008</v>
      </c>
      <c r="I1731">
        <v>-0.87</v>
      </c>
    </row>
    <row r="1732" spans="1:9" x14ac:dyDescent="0.25">
      <c r="A1732" s="4">
        <v>1229</v>
      </c>
      <c r="B1732">
        <v>228.68</v>
      </c>
      <c r="C1732">
        <v>189.99</v>
      </c>
      <c r="D1732">
        <v>267.38</v>
      </c>
      <c r="E1732">
        <v>300.97000000000003</v>
      </c>
      <c r="F1732">
        <v>0.28100000000000003</v>
      </c>
      <c r="G1732">
        <v>-0.44700000000000001</v>
      </c>
      <c r="H1732">
        <v>1.0920000000000001</v>
      </c>
      <c r="I1732">
        <v>-0.39800000000000002</v>
      </c>
    </row>
    <row r="1733" spans="1:9" x14ac:dyDescent="0.25">
      <c r="A1733" s="4">
        <v>1230</v>
      </c>
      <c r="B1733">
        <v>187.93</v>
      </c>
      <c r="C1733">
        <v>149.22999999999999</v>
      </c>
      <c r="D1733">
        <v>226.63</v>
      </c>
      <c r="E1733">
        <v>266.31</v>
      </c>
      <c r="F1733">
        <v>0.36499999999999999</v>
      </c>
      <c r="G1733">
        <v>-0.36199999999999999</v>
      </c>
      <c r="H1733">
        <v>0.159</v>
      </c>
      <c r="I1733">
        <v>-0.60499999999999998</v>
      </c>
    </row>
    <row r="1734" spans="1:9" x14ac:dyDescent="0.25">
      <c r="A1734" s="4">
        <v>1231</v>
      </c>
      <c r="B1734">
        <v>144.82</v>
      </c>
      <c r="C1734">
        <v>106.13</v>
      </c>
      <c r="D1734">
        <v>183.52</v>
      </c>
      <c r="E1734">
        <v>247.71</v>
      </c>
      <c r="F1734">
        <v>-0.56799999999999995</v>
      </c>
      <c r="G1734">
        <v>-1.2949999999999999</v>
      </c>
      <c r="H1734">
        <v>0.22900000000000001</v>
      </c>
      <c r="I1734">
        <v>-0.35399999999999998</v>
      </c>
    </row>
    <row r="1735" spans="1:9" x14ac:dyDescent="0.25">
      <c r="A1735" s="4">
        <v>1232</v>
      </c>
      <c r="B1735">
        <v>146</v>
      </c>
      <c r="C1735">
        <v>107.3</v>
      </c>
      <c r="D1735">
        <v>184.7</v>
      </c>
      <c r="E1735">
        <v>245.55</v>
      </c>
      <c r="F1735">
        <v>-0.498</v>
      </c>
      <c r="G1735">
        <v>-1.226</v>
      </c>
      <c r="H1735">
        <f>-0.153</f>
        <v>-0.153</v>
      </c>
      <c r="I1735">
        <v>-0.61899999999999999</v>
      </c>
    </row>
    <row r="1736" spans="1:9" x14ac:dyDescent="0.25">
      <c r="A1736" s="4">
        <v>1233</v>
      </c>
      <c r="B1736">
        <v>121.74</v>
      </c>
      <c r="C1736">
        <v>83.04</v>
      </c>
      <c r="D1736">
        <v>160.44</v>
      </c>
      <c r="E1736">
        <v>240.86</v>
      </c>
      <c r="F1736">
        <v>-0.88</v>
      </c>
      <c r="G1736">
        <v>-1.6080000000000001</v>
      </c>
      <c r="H1736">
        <v>-0.42599999999999999</v>
      </c>
      <c r="I1736">
        <v>0.10199999999999999</v>
      </c>
    </row>
    <row r="1737" spans="1:9" x14ac:dyDescent="0.25">
      <c r="A1737" s="4">
        <v>1234</v>
      </c>
      <c r="B1737">
        <v>143.63</v>
      </c>
      <c r="C1737">
        <v>104.93</v>
      </c>
      <c r="D1737">
        <v>182.33</v>
      </c>
      <c r="E1737">
        <v>231.48</v>
      </c>
      <c r="F1737">
        <v>-1.153</v>
      </c>
      <c r="G1737">
        <v>-1.881</v>
      </c>
      <c r="H1737">
        <f>-0.138</f>
        <v>-0.13800000000000001</v>
      </c>
      <c r="I1737">
        <v>-0.32500000000000001</v>
      </c>
    </row>
    <row r="1738" spans="1:9" x14ac:dyDescent="0.25">
      <c r="A1738" s="4">
        <v>1235</v>
      </c>
      <c r="B1738">
        <v>179.88</v>
      </c>
      <c r="C1738">
        <v>141.18</v>
      </c>
      <c r="D1738">
        <v>218.57</v>
      </c>
      <c r="E1738">
        <v>239.77</v>
      </c>
      <c r="F1738">
        <v>-0.86599999999999999</v>
      </c>
      <c r="G1738">
        <v>-1.593</v>
      </c>
      <c r="H1738">
        <f>-0.565</f>
        <v>-0.56499999999999995</v>
      </c>
      <c r="I1738">
        <v>-0.35399999999999998</v>
      </c>
    </row>
    <row r="1739" spans="1:9" x14ac:dyDescent="0.25">
      <c r="A1739" s="4">
        <v>1236</v>
      </c>
      <c r="B1739">
        <v>149.12</v>
      </c>
      <c r="C1739">
        <v>110.42</v>
      </c>
      <c r="D1739">
        <v>187.82</v>
      </c>
      <c r="E1739">
        <v>214.71</v>
      </c>
      <c r="F1739">
        <v>-1.292</v>
      </c>
      <c r="G1739">
        <v>-2.02</v>
      </c>
      <c r="H1739">
        <f>-0.104</f>
        <v>-0.104</v>
      </c>
      <c r="I1739">
        <v>-0.82599999999999996</v>
      </c>
    </row>
    <row r="1740" spans="1:9" x14ac:dyDescent="0.25">
      <c r="A1740" s="4">
        <v>1237</v>
      </c>
      <c r="B1740">
        <v>184.44</v>
      </c>
      <c r="C1740">
        <v>145.74</v>
      </c>
      <c r="D1740">
        <v>223.13</v>
      </c>
      <c r="E1740">
        <v>292.3</v>
      </c>
      <c r="F1740">
        <v>-0.83099999999999996</v>
      </c>
      <c r="G1740">
        <v>-1.5580000000000001</v>
      </c>
      <c r="H1740">
        <v>1.355</v>
      </c>
      <c r="I1740">
        <v>-0.29499999999999998</v>
      </c>
    </row>
    <row r="1741" spans="1:9" x14ac:dyDescent="0.25">
      <c r="A1741" s="4">
        <v>1238</v>
      </c>
      <c r="B1741">
        <v>192.16</v>
      </c>
      <c r="C1741">
        <v>153.46</v>
      </c>
      <c r="D1741">
        <v>230.86</v>
      </c>
      <c r="E1741">
        <v>267.69</v>
      </c>
      <c r="F1741">
        <v>0.628</v>
      </c>
      <c r="G1741">
        <v>-9.9000000000000005E-2</v>
      </c>
      <c r="H1741">
        <v>1.42</v>
      </c>
      <c r="I1741">
        <v>-0.48699999999999999</v>
      </c>
    </row>
    <row r="1742" spans="1:9" x14ac:dyDescent="0.25">
      <c r="A1742" s="4">
        <v>1239</v>
      </c>
      <c r="B1742">
        <v>199.9</v>
      </c>
      <c r="C1742">
        <v>161.19999999999999</v>
      </c>
      <c r="D1742">
        <v>238.6</v>
      </c>
      <c r="E1742">
        <v>286.64999999999998</v>
      </c>
      <c r="F1742">
        <v>0.69299999999999995</v>
      </c>
      <c r="G1742">
        <v>-3.5000000000000003E-2</v>
      </c>
      <c r="H1742">
        <v>0.92900000000000005</v>
      </c>
      <c r="I1742">
        <v>-0.26600000000000001</v>
      </c>
    </row>
    <row r="1743" spans="1:9" x14ac:dyDescent="0.25">
      <c r="A1743" s="4">
        <v>1240</v>
      </c>
      <c r="B1743">
        <v>232.4</v>
      </c>
      <c r="C1743">
        <v>193.7</v>
      </c>
      <c r="D1743">
        <v>271.10000000000002</v>
      </c>
      <c r="E1743">
        <v>295.66000000000003</v>
      </c>
      <c r="F1743">
        <v>0.20100000000000001</v>
      </c>
      <c r="G1743">
        <v>-0.52600000000000002</v>
      </c>
      <c r="H1743">
        <v>1.0629999999999999</v>
      </c>
      <c r="I1743">
        <v>-0.06</v>
      </c>
    </row>
    <row r="1744" spans="1:9" x14ac:dyDescent="0.25">
      <c r="A1744" s="4">
        <v>1241</v>
      </c>
      <c r="B1744">
        <v>188.77</v>
      </c>
      <c r="C1744">
        <v>150.07</v>
      </c>
      <c r="D1744">
        <v>227.46</v>
      </c>
      <c r="E1744">
        <v>240.89</v>
      </c>
      <c r="F1744">
        <v>0.33500000000000002</v>
      </c>
      <c r="G1744">
        <v>-0.39200000000000002</v>
      </c>
      <c r="H1744">
        <v>0.19900000000000001</v>
      </c>
      <c r="I1744">
        <v>-0.51600000000000001</v>
      </c>
    </row>
    <row r="1745" spans="1:9" x14ac:dyDescent="0.25">
      <c r="A1745" s="4">
        <v>1242</v>
      </c>
      <c r="B1745">
        <v>225.98</v>
      </c>
      <c r="C1745">
        <v>187.28</v>
      </c>
      <c r="D1745">
        <v>264.68</v>
      </c>
      <c r="E1745">
        <v>253.78</v>
      </c>
      <c r="F1745">
        <v>-0.52800000000000002</v>
      </c>
      <c r="G1745">
        <v>-1.2549999999999999</v>
      </c>
      <c r="H1745">
        <v>0.85899999999999999</v>
      </c>
      <c r="I1745">
        <v>-0.61899999999999999</v>
      </c>
    </row>
    <row r="1746" spans="1:9" x14ac:dyDescent="0.25">
      <c r="A1746" s="4">
        <v>1243</v>
      </c>
      <c r="B1746">
        <v>233.69</v>
      </c>
      <c r="C1746">
        <v>194.99</v>
      </c>
      <c r="D1746">
        <v>272.38</v>
      </c>
      <c r="E1746">
        <v>262.45</v>
      </c>
      <c r="F1746">
        <v>0.13200000000000001</v>
      </c>
      <c r="G1746">
        <v>-0.59499999999999997</v>
      </c>
      <c r="H1746">
        <v>0.51700000000000002</v>
      </c>
      <c r="I1746">
        <v>-0.20699999999999999</v>
      </c>
    </row>
    <row r="1747" spans="1:9" x14ac:dyDescent="0.25">
      <c r="A1747" s="4">
        <v>1244</v>
      </c>
      <c r="B1747">
        <v>193.09</v>
      </c>
      <c r="C1747">
        <v>154.38999999999999</v>
      </c>
      <c r="D1747">
        <v>231.79</v>
      </c>
      <c r="E1747">
        <v>282.95</v>
      </c>
      <c r="F1747">
        <v>-0.21099999999999999</v>
      </c>
      <c r="G1747">
        <v>-0.93799999999999994</v>
      </c>
      <c r="H1747">
        <v>0.51200000000000001</v>
      </c>
      <c r="I1747">
        <v>-1.4999999999999999E-2</v>
      </c>
    </row>
    <row r="1748" spans="1:9" x14ac:dyDescent="0.25">
      <c r="A1748" s="4">
        <v>1245</v>
      </c>
      <c r="B1748">
        <v>262.79000000000002</v>
      </c>
      <c r="C1748">
        <v>224.09</v>
      </c>
      <c r="D1748">
        <v>301.49</v>
      </c>
      <c r="E1748">
        <v>355.43</v>
      </c>
      <c r="F1748">
        <v>-0.216</v>
      </c>
      <c r="G1748">
        <v>-0.94299999999999995</v>
      </c>
      <c r="H1748">
        <v>0.93899999999999995</v>
      </c>
      <c r="I1748">
        <v>0.48499999999999999</v>
      </c>
    </row>
    <row r="1749" spans="1:9" x14ac:dyDescent="0.25">
      <c r="A1749" s="4">
        <v>1246</v>
      </c>
      <c r="B1749">
        <v>209.54</v>
      </c>
      <c r="C1749">
        <v>170.85</v>
      </c>
      <c r="D1749">
        <v>248.24</v>
      </c>
      <c r="E1749">
        <v>279.61</v>
      </c>
      <c r="F1749">
        <v>0.21099999999999999</v>
      </c>
      <c r="G1749">
        <v>-0.51600000000000001</v>
      </c>
      <c r="H1749">
        <v>0.83899999999999997</v>
      </c>
      <c r="I1749">
        <v>0.53</v>
      </c>
    </row>
    <row r="1750" spans="1:9" x14ac:dyDescent="0.25">
      <c r="A1750" s="4">
        <v>1247</v>
      </c>
      <c r="B1750">
        <v>277.33999999999997</v>
      </c>
      <c r="C1750">
        <v>238.64</v>
      </c>
      <c r="D1750">
        <v>316.04000000000002</v>
      </c>
      <c r="E1750">
        <v>303.11</v>
      </c>
      <c r="F1750">
        <v>0.112</v>
      </c>
      <c r="G1750">
        <v>-0.61499999999999999</v>
      </c>
      <c r="H1750">
        <v>0.36299999999999999</v>
      </c>
      <c r="I1750">
        <v>-0.17699999999999999</v>
      </c>
    </row>
    <row r="1751" spans="1:9" x14ac:dyDescent="0.25">
      <c r="A1751" s="4">
        <v>1248</v>
      </c>
      <c r="B1751">
        <v>214.29</v>
      </c>
      <c r="C1751">
        <v>175.59</v>
      </c>
      <c r="D1751">
        <v>252.99</v>
      </c>
      <c r="E1751">
        <v>260</v>
      </c>
      <c r="F1751">
        <v>-0.36399999999999999</v>
      </c>
      <c r="G1751">
        <v>-1.0920000000000001</v>
      </c>
      <c r="H1751">
        <v>0.313</v>
      </c>
      <c r="I1751">
        <v>-0.73699999999999999</v>
      </c>
    </row>
    <row r="1752" spans="1:9" x14ac:dyDescent="0.25">
      <c r="A1752" s="4">
        <v>1249</v>
      </c>
      <c r="B1752">
        <v>249.06</v>
      </c>
      <c r="C1752">
        <v>210.36</v>
      </c>
      <c r="D1752">
        <v>287.75</v>
      </c>
      <c r="E1752">
        <v>284.58999999999997</v>
      </c>
      <c r="F1752">
        <v>-0.41399999999999998</v>
      </c>
      <c r="G1752">
        <v>-1.141</v>
      </c>
      <c r="H1752">
        <v>2.1000000000000001E-2</v>
      </c>
      <c r="I1752">
        <v>-0.03</v>
      </c>
    </row>
    <row r="1753" spans="1:9" x14ac:dyDescent="0.25">
      <c r="A1753" s="4">
        <v>1250</v>
      </c>
      <c r="B1753">
        <v>269.23</v>
      </c>
      <c r="C1753">
        <v>230.54</v>
      </c>
      <c r="D1753">
        <v>307.93</v>
      </c>
      <c r="E1753">
        <v>295.32</v>
      </c>
      <c r="F1753">
        <v>-0.70699999999999996</v>
      </c>
      <c r="G1753">
        <v>-1.4339999999999999</v>
      </c>
      <c r="H1753">
        <v>-8.8999999999999996E-2</v>
      </c>
      <c r="I1753">
        <v>0.29399999999999998</v>
      </c>
    </row>
    <row r="1754" spans="1:9" x14ac:dyDescent="0.25">
      <c r="A1754" s="4">
        <v>1251</v>
      </c>
      <c r="B1754">
        <v>225.6</v>
      </c>
      <c r="C1754">
        <v>186.91</v>
      </c>
      <c r="D1754">
        <v>264.3</v>
      </c>
      <c r="E1754">
        <v>217.97</v>
      </c>
      <c r="F1754">
        <v>-0.81599999999999995</v>
      </c>
      <c r="G1754">
        <v>-1.5429999999999999</v>
      </c>
      <c r="H1754">
        <v>0.06</v>
      </c>
      <c r="I1754">
        <v>-0.45700000000000002</v>
      </c>
    </row>
    <row r="1755" spans="1:9" x14ac:dyDescent="0.25">
      <c r="A1755" s="4">
        <v>1252</v>
      </c>
      <c r="B1755">
        <v>182.41</v>
      </c>
      <c r="C1755">
        <v>143.71</v>
      </c>
      <c r="D1755">
        <v>221.1</v>
      </c>
      <c r="E1755">
        <v>194.37</v>
      </c>
      <c r="F1755">
        <v>-0.66700000000000004</v>
      </c>
      <c r="G1755">
        <v>-1.3939999999999999</v>
      </c>
      <c r="H1755">
        <v>0.27900000000000003</v>
      </c>
      <c r="I1755">
        <v>0.161</v>
      </c>
    </row>
    <row r="1756" spans="1:9" x14ac:dyDescent="0.25">
      <c r="A1756" s="4">
        <v>1253</v>
      </c>
      <c r="B1756">
        <v>254.85</v>
      </c>
      <c r="C1756">
        <v>216.15</v>
      </c>
      <c r="D1756">
        <v>293.55</v>
      </c>
      <c r="E1756">
        <v>230.44</v>
      </c>
      <c r="F1756">
        <v>-0.44900000000000001</v>
      </c>
      <c r="G1756">
        <v>-1.1759999999999999</v>
      </c>
      <c r="H1756">
        <f>-0.545</f>
        <v>-0.54500000000000004</v>
      </c>
      <c r="I1756">
        <v>-0.79600000000000004</v>
      </c>
    </row>
    <row r="1757" spans="1:9" x14ac:dyDescent="0.25">
      <c r="A1757" s="4">
        <v>1254</v>
      </c>
      <c r="B1757">
        <v>183.4</v>
      </c>
      <c r="C1757">
        <v>144.69999999999999</v>
      </c>
      <c r="D1757">
        <v>222.1</v>
      </c>
      <c r="E1757">
        <v>239.35</v>
      </c>
      <c r="F1757">
        <v>-1.2729999999999999</v>
      </c>
      <c r="G1757">
        <v>-2</v>
      </c>
      <c r="H1757">
        <v>0.83399999999999996</v>
      </c>
      <c r="I1757">
        <v>-0.13300000000000001</v>
      </c>
    </row>
    <row r="1758" spans="1:9" x14ac:dyDescent="0.25">
      <c r="A1758" s="4">
        <v>1255</v>
      </c>
      <c r="B1758">
        <v>226.3</v>
      </c>
      <c r="C1758">
        <v>187.6</v>
      </c>
      <c r="D1758">
        <v>264.99</v>
      </c>
      <c r="E1758">
        <v>287.45</v>
      </c>
      <c r="F1758">
        <v>0.107</v>
      </c>
      <c r="G1758">
        <v>-0.62</v>
      </c>
      <c r="H1758">
        <f>-0.108</f>
        <v>-0.108</v>
      </c>
      <c r="I1758">
        <v>-1.0469999999999999</v>
      </c>
    </row>
    <row r="1759" spans="1:9" x14ac:dyDescent="0.25">
      <c r="A1759" s="4">
        <v>1256</v>
      </c>
      <c r="B1759">
        <v>242.66</v>
      </c>
      <c r="C1759">
        <v>203.96</v>
      </c>
      <c r="D1759">
        <v>281.36</v>
      </c>
      <c r="E1759">
        <v>247.37</v>
      </c>
      <c r="F1759">
        <v>-0.83599999999999997</v>
      </c>
      <c r="G1759">
        <v>-1.5629999999999999</v>
      </c>
      <c r="H1759">
        <v>0.80500000000000005</v>
      </c>
      <c r="I1759">
        <v>-1.7390000000000001</v>
      </c>
    </row>
    <row r="1760" spans="1:9" x14ac:dyDescent="0.25">
      <c r="A1760" s="4">
        <v>1257</v>
      </c>
      <c r="B1760">
        <v>208.87</v>
      </c>
      <c r="C1760">
        <v>170.18</v>
      </c>
      <c r="D1760">
        <v>247.57</v>
      </c>
      <c r="E1760">
        <v>280.68</v>
      </c>
      <c r="F1760">
        <v>7.6999999999999999E-2</v>
      </c>
      <c r="G1760">
        <v>-0.65</v>
      </c>
      <c r="H1760">
        <f>-0.104</f>
        <v>-0.104</v>
      </c>
      <c r="I1760">
        <v>-1.901</v>
      </c>
    </row>
    <row r="1761" spans="1:9" x14ac:dyDescent="0.25">
      <c r="A1761" s="4">
        <v>1258</v>
      </c>
      <c r="B1761">
        <v>194.09</v>
      </c>
      <c r="C1761">
        <v>155.38999999999999</v>
      </c>
      <c r="D1761">
        <v>232.78</v>
      </c>
      <c r="E1761">
        <v>277.58</v>
      </c>
      <c r="F1761">
        <v>-0.83099999999999996</v>
      </c>
      <c r="G1761">
        <v>-1.5580000000000001</v>
      </c>
      <c r="H1761">
        <v>0.42699999999999999</v>
      </c>
      <c r="I1761">
        <v>-0.61899999999999999</v>
      </c>
    </row>
    <row r="1762" spans="1:9" x14ac:dyDescent="0.25">
      <c r="A1762" s="4">
        <v>1259</v>
      </c>
      <c r="B1762">
        <v>163.92</v>
      </c>
      <c r="C1762">
        <v>125.22</v>
      </c>
      <c r="D1762">
        <v>202.62</v>
      </c>
      <c r="E1762">
        <v>240.62</v>
      </c>
      <c r="F1762">
        <v>-0.3</v>
      </c>
      <c r="G1762">
        <v>-1.0269999999999999</v>
      </c>
      <c r="H1762">
        <v>0.83899999999999997</v>
      </c>
      <c r="I1762">
        <v>-0.81100000000000005</v>
      </c>
    </row>
    <row r="1763" spans="1:9" x14ac:dyDescent="0.25">
      <c r="A1763" s="4">
        <v>1260</v>
      </c>
      <c r="B1763">
        <v>219.36</v>
      </c>
      <c r="C1763">
        <v>180.66</v>
      </c>
      <c r="D1763">
        <v>258.06</v>
      </c>
      <c r="E1763">
        <v>228.72</v>
      </c>
      <c r="F1763">
        <v>0.112</v>
      </c>
      <c r="G1763">
        <v>-0.61499999999999999</v>
      </c>
      <c r="H1763">
        <f>-0.188</f>
        <v>-0.188</v>
      </c>
      <c r="I1763">
        <v>-0.23599999999999999</v>
      </c>
    </row>
    <row r="1764" spans="1:9" x14ac:dyDescent="0.25">
      <c r="A1764" s="4">
        <v>1261</v>
      </c>
      <c r="B1764">
        <v>205.13</v>
      </c>
      <c r="C1764">
        <v>166.43</v>
      </c>
      <c r="D1764">
        <v>243.83</v>
      </c>
      <c r="E1764">
        <v>197.34</v>
      </c>
      <c r="F1764">
        <v>-0.91500000000000004</v>
      </c>
      <c r="G1764">
        <v>-1.643</v>
      </c>
      <c r="H1764">
        <v>0.82</v>
      </c>
      <c r="I1764">
        <v>0.191</v>
      </c>
    </row>
    <row r="1765" spans="1:9" x14ac:dyDescent="0.25">
      <c r="A1765" s="4">
        <v>1262</v>
      </c>
      <c r="B1765">
        <v>145.66999999999999</v>
      </c>
      <c r="C1765">
        <v>106.97</v>
      </c>
      <c r="D1765">
        <v>184.36</v>
      </c>
      <c r="E1765">
        <v>232.5</v>
      </c>
      <c r="F1765">
        <v>9.1999999999999998E-2</v>
      </c>
      <c r="G1765">
        <v>-0.63500000000000001</v>
      </c>
      <c r="H1765">
        <v>0.745</v>
      </c>
      <c r="I1765">
        <v>-0.39800000000000002</v>
      </c>
    </row>
    <row r="1766" spans="1:9" x14ac:dyDescent="0.25">
      <c r="A1766" s="4">
        <v>1263</v>
      </c>
      <c r="B1766">
        <v>185.4</v>
      </c>
      <c r="C1766">
        <v>146.69999999999999</v>
      </c>
      <c r="D1766">
        <v>224.1</v>
      </c>
      <c r="E1766">
        <v>253.05</v>
      </c>
      <c r="F1766">
        <v>1.7999999999999999E-2</v>
      </c>
      <c r="G1766">
        <v>-0.71</v>
      </c>
      <c r="H1766">
        <f>-0.272</f>
        <v>-0.27200000000000002</v>
      </c>
      <c r="I1766">
        <v>-0.47199999999999998</v>
      </c>
    </row>
    <row r="1767" spans="1:9" x14ac:dyDescent="0.25">
      <c r="A1767" s="4">
        <v>1264</v>
      </c>
      <c r="B1767">
        <v>223.47</v>
      </c>
      <c r="C1767">
        <v>184.78</v>
      </c>
      <c r="D1767">
        <v>262.17</v>
      </c>
      <c r="E1767">
        <v>304.62</v>
      </c>
      <c r="F1767">
        <v>-1</v>
      </c>
      <c r="G1767">
        <v>-1.7270000000000001</v>
      </c>
      <c r="H1767">
        <f>-0.024</f>
        <v>-2.4E-2</v>
      </c>
      <c r="I1767">
        <v>-0.76700000000000002</v>
      </c>
    </row>
    <row r="1768" spans="1:9" x14ac:dyDescent="0.25">
      <c r="A1768" s="4">
        <v>1265</v>
      </c>
      <c r="B1768">
        <v>182.55</v>
      </c>
      <c r="C1768">
        <v>143.85</v>
      </c>
      <c r="D1768">
        <v>221.24</v>
      </c>
      <c r="E1768">
        <v>273.05</v>
      </c>
      <c r="F1768">
        <v>-0.751</v>
      </c>
      <c r="G1768">
        <v>-1.4790000000000001</v>
      </c>
      <c r="H1768">
        <v>0.26900000000000002</v>
      </c>
      <c r="I1768">
        <v>-0.35399999999999998</v>
      </c>
    </row>
    <row r="1769" spans="1:9" x14ac:dyDescent="0.25">
      <c r="A1769" s="4">
        <v>1266</v>
      </c>
      <c r="B1769">
        <v>256.85000000000002</v>
      </c>
      <c r="C1769">
        <v>218.15</v>
      </c>
      <c r="D1769">
        <v>295.55</v>
      </c>
      <c r="E1769">
        <v>330.56</v>
      </c>
      <c r="F1769">
        <v>-0.45900000000000002</v>
      </c>
      <c r="G1769">
        <v>-1.1859999999999999</v>
      </c>
      <c r="H1769">
        <f>-0.312</f>
        <v>-0.312</v>
      </c>
      <c r="I1769">
        <v>-0.443</v>
      </c>
    </row>
    <row r="1770" spans="1:9" x14ac:dyDescent="0.25">
      <c r="A1770" s="4">
        <v>1267</v>
      </c>
      <c r="B1770">
        <v>158.04</v>
      </c>
      <c r="C1770">
        <v>119.34</v>
      </c>
      <c r="D1770">
        <v>196.73</v>
      </c>
      <c r="E1770">
        <v>237</v>
      </c>
      <c r="F1770">
        <v>-1.0389999999999999</v>
      </c>
      <c r="G1770">
        <v>-1.7669999999999999</v>
      </c>
      <c r="H1770">
        <f>-0.049</f>
        <v>-4.9000000000000002E-2</v>
      </c>
      <c r="I1770">
        <v>-0.42799999999999999</v>
      </c>
    </row>
    <row r="1771" spans="1:9" x14ac:dyDescent="0.25">
      <c r="A1771" s="4">
        <v>1268</v>
      </c>
      <c r="B1771">
        <v>213.24</v>
      </c>
      <c r="C1771">
        <v>174.54</v>
      </c>
      <c r="D1771">
        <v>251.94</v>
      </c>
      <c r="E1771">
        <v>317.58999999999997</v>
      </c>
      <c r="F1771">
        <v>-0.77600000000000002</v>
      </c>
      <c r="G1771">
        <v>-1.504</v>
      </c>
      <c r="H1771">
        <v>0.40300000000000002</v>
      </c>
      <c r="I1771">
        <v>-0.23599999999999999</v>
      </c>
    </row>
    <row r="1772" spans="1:9" x14ac:dyDescent="0.25">
      <c r="A1772" s="4">
        <v>1269</v>
      </c>
      <c r="B1772">
        <v>203.92</v>
      </c>
      <c r="C1772">
        <v>165.23</v>
      </c>
      <c r="D1772">
        <v>242.62</v>
      </c>
      <c r="E1772">
        <v>329.05</v>
      </c>
      <c r="F1772">
        <v>-0.32500000000000001</v>
      </c>
      <c r="G1772">
        <v>-1.052</v>
      </c>
      <c r="H1772">
        <v>0.57099999999999995</v>
      </c>
      <c r="I1772">
        <v>-0.42799999999999999</v>
      </c>
    </row>
    <row r="1773" spans="1:9" x14ac:dyDescent="0.25">
      <c r="A1773" s="4">
        <v>1270</v>
      </c>
      <c r="B1773">
        <v>119.98</v>
      </c>
      <c r="C1773">
        <v>81.28</v>
      </c>
      <c r="D1773">
        <v>158.68</v>
      </c>
      <c r="E1773">
        <v>198.28</v>
      </c>
      <c r="F1773">
        <v>-0.156</v>
      </c>
      <c r="G1773">
        <v>-0.88300000000000001</v>
      </c>
      <c r="H1773">
        <v>0.53700000000000003</v>
      </c>
      <c r="I1773">
        <v>-0.35399999999999998</v>
      </c>
    </row>
    <row r="1774" spans="1:9" x14ac:dyDescent="0.25">
      <c r="A1774" s="4">
        <v>1271</v>
      </c>
      <c r="B1774">
        <v>250.98</v>
      </c>
      <c r="C1774">
        <v>212.28</v>
      </c>
      <c r="D1774">
        <v>289.68</v>
      </c>
      <c r="E1774">
        <v>350.59</v>
      </c>
      <c r="F1774">
        <v>-0.191</v>
      </c>
      <c r="G1774">
        <v>-0.91800000000000004</v>
      </c>
      <c r="H1774">
        <v>0.63600000000000001</v>
      </c>
      <c r="I1774">
        <v>0.191</v>
      </c>
    </row>
    <row r="1775" spans="1:9" x14ac:dyDescent="0.25">
      <c r="A1775" s="4">
        <v>1272</v>
      </c>
      <c r="B1775">
        <v>161.5</v>
      </c>
      <c r="C1775">
        <v>122.81</v>
      </c>
      <c r="D1775">
        <v>200.2</v>
      </c>
      <c r="E1775">
        <v>285.74</v>
      </c>
      <c r="F1775">
        <v>-9.0999999999999998E-2</v>
      </c>
      <c r="G1775">
        <v>-0.81899999999999995</v>
      </c>
      <c r="H1775">
        <v>0.73</v>
      </c>
      <c r="I1775">
        <v>0.48499999999999999</v>
      </c>
    </row>
    <row r="1776" spans="1:9" x14ac:dyDescent="0.25">
      <c r="A1776" s="4">
        <v>1273</v>
      </c>
      <c r="B1776">
        <v>213.01</v>
      </c>
      <c r="C1776">
        <v>174.31</v>
      </c>
      <c r="D1776">
        <v>251.7</v>
      </c>
      <c r="E1776">
        <v>313.37</v>
      </c>
      <c r="F1776">
        <v>3.0000000000000001E-3</v>
      </c>
      <c r="G1776">
        <v>-0.72399999999999998</v>
      </c>
      <c r="H1776">
        <v>1.1120000000000001</v>
      </c>
      <c r="I1776">
        <v>0.161</v>
      </c>
    </row>
    <row r="1777" spans="1:9" x14ac:dyDescent="0.25">
      <c r="A1777" s="4">
        <v>1274</v>
      </c>
      <c r="B1777">
        <v>207.24</v>
      </c>
      <c r="C1777">
        <v>168.54</v>
      </c>
      <c r="D1777">
        <v>245.93</v>
      </c>
      <c r="E1777">
        <v>260.29000000000002</v>
      </c>
      <c r="F1777">
        <v>0.38500000000000001</v>
      </c>
      <c r="G1777">
        <v>-0.34200000000000003</v>
      </c>
      <c r="H1777">
        <v>0.1</v>
      </c>
      <c r="I1777">
        <v>-0.41299999999999998</v>
      </c>
    </row>
    <row r="1778" spans="1:9" x14ac:dyDescent="0.25">
      <c r="A1778" s="4">
        <v>1275</v>
      </c>
      <c r="B1778">
        <v>226.39</v>
      </c>
      <c r="C1778">
        <v>187.69</v>
      </c>
      <c r="D1778">
        <v>265.08999999999997</v>
      </c>
      <c r="E1778">
        <v>340.85</v>
      </c>
      <c r="F1778">
        <v>-0.627</v>
      </c>
      <c r="G1778">
        <v>-1.355</v>
      </c>
      <c r="H1778">
        <f>-0.461</f>
        <v>-0.46100000000000002</v>
      </c>
      <c r="I1778">
        <v>-0.222</v>
      </c>
    </row>
    <row r="1779" spans="1:9" x14ac:dyDescent="0.25">
      <c r="A1779" s="4">
        <v>1276</v>
      </c>
      <c r="B1779">
        <v>174.16</v>
      </c>
      <c r="C1779">
        <v>135.46</v>
      </c>
      <c r="D1779">
        <v>212.85</v>
      </c>
      <c r="E1779">
        <v>243.02</v>
      </c>
      <c r="F1779">
        <v>-1.1879999999999999</v>
      </c>
      <c r="G1779">
        <v>-1.9159999999999999</v>
      </c>
      <c r="H1779">
        <v>-0.45600000000000002</v>
      </c>
      <c r="I1779">
        <v>0.36799999999999999</v>
      </c>
    </row>
    <row r="1780" spans="1:9" x14ac:dyDescent="0.25">
      <c r="A1780" s="4">
        <v>1277</v>
      </c>
      <c r="B1780">
        <v>222.5</v>
      </c>
      <c r="C1780">
        <v>183.8</v>
      </c>
      <c r="D1780">
        <v>261.19</v>
      </c>
      <c r="E1780">
        <v>314.23</v>
      </c>
      <c r="F1780">
        <v>-1.1830000000000001</v>
      </c>
      <c r="G1780">
        <v>-1.911</v>
      </c>
      <c r="H1780">
        <v>-1.4730000000000001</v>
      </c>
      <c r="I1780">
        <v>0.27900000000000003</v>
      </c>
    </row>
    <row r="1781" spans="1:9" x14ac:dyDescent="0.25">
      <c r="A1781" s="4">
        <v>1278</v>
      </c>
      <c r="B1781">
        <v>137.66999999999999</v>
      </c>
      <c r="C1781">
        <v>98.97</v>
      </c>
      <c r="D1781">
        <v>176.37</v>
      </c>
      <c r="E1781">
        <v>235.65</v>
      </c>
      <c r="F1781">
        <v>-2.2010000000000001</v>
      </c>
      <c r="G1781">
        <v>-2.9279999999999999</v>
      </c>
      <c r="H1781">
        <v>-9.9000000000000005E-2</v>
      </c>
      <c r="I1781">
        <v>0.97199999999999998</v>
      </c>
    </row>
    <row r="1782" spans="1:9" x14ac:dyDescent="0.25">
      <c r="A1782" s="4">
        <v>1279</v>
      </c>
      <c r="B1782">
        <v>164.81</v>
      </c>
      <c r="C1782">
        <v>126.12</v>
      </c>
      <c r="D1782">
        <v>203.51</v>
      </c>
      <c r="E1782">
        <v>253</v>
      </c>
      <c r="F1782">
        <v>-0.82599999999999996</v>
      </c>
      <c r="G1782">
        <v>-1.5529999999999999</v>
      </c>
      <c r="H1782">
        <v>-0.317</v>
      </c>
      <c r="I1782">
        <v>0.23499999999999999</v>
      </c>
    </row>
    <row r="1783" spans="1:9" x14ac:dyDescent="0.25">
      <c r="A1783" s="4">
        <v>1280</v>
      </c>
      <c r="B1783">
        <v>207.54</v>
      </c>
      <c r="C1783">
        <v>168.84</v>
      </c>
      <c r="D1783">
        <v>246.24</v>
      </c>
      <c r="E1783">
        <v>315.97000000000003</v>
      </c>
      <c r="F1783">
        <v>-1.044</v>
      </c>
      <c r="G1783">
        <v>-1.772</v>
      </c>
      <c r="H1783">
        <f>-0.501</f>
        <v>-0.501</v>
      </c>
      <c r="I1783">
        <v>-0.23599999999999999</v>
      </c>
    </row>
    <row r="1784" spans="1:9" x14ac:dyDescent="0.25">
      <c r="A1784" s="4">
        <v>1281</v>
      </c>
      <c r="B1784">
        <v>179.66</v>
      </c>
      <c r="C1784">
        <v>140.96</v>
      </c>
      <c r="D1784">
        <v>218.36</v>
      </c>
      <c r="E1784">
        <v>388.82</v>
      </c>
      <c r="F1784">
        <v>-1.228</v>
      </c>
      <c r="G1784">
        <v>-1.9550000000000001</v>
      </c>
      <c r="H1784">
        <f>-0.808</f>
        <v>-0.80800000000000005</v>
      </c>
      <c r="I1784">
        <v>-0.32500000000000001</v>
      </c>
    </row>
    <row r="1785" spans="1:9" x14ac:dyDescent="0.25">
      <c r="A1785" s="4">
        <v>1282</v>
      </c>
      <c r="B1785">
        <v>189.85</v>
      </c>
      <c r="C1785">
        <v>151.15</v>
      </c>
      <c r="D1785">
        <v>228.54</v>
      </c>
      <c r="E1785">
        <v>366.06</v>
      </c>
      <c r="F1785">
        <v>-1.536</v>
      </c>
      <c r="G1785">
        <v>-2.2629999999999999</v>
      </c>
      <c r="H1785">
        <v>-1.4930000000000001</v>
      </c>
      <c r="I1785">
        <v>0.36799999999999999</v>
      </c>
    </row>
    <row r="1786" spans="1:9" x14ac:dyDescent="0.25">
      <c r="A1786" s="4">
        <v>1283</v>
      </c>
      <c r="B1786">
        <v>231.11</v>
      </c>
      <c r="C1786">
        <v>192.41</v>
      </c>
      <c r="D1786">
        <v>269.81</v>
      </c>
      <c r="E1786">
        <v>211.32</v>
      </c>
      <c r="F1786">
        <v>-2.2200000000000002</v>
      </c>
      <c r="G1786">
        <v>-2.948</v>
      </c>
      <c r="H1786">
        <v>-0.59</v>
      </c>
      <c r="I1786">
        <v>0.22</v>
      </c>
    </row>
    <row r="1787" spans="1:9" x14ac:dyDescent="0.25">
      <c r="A1787" s="4">
        <v>1284</v>
      </c>
      <c r="B1787">
        <v>161.19999999999999</v>
      </c>
      <c r="C1787">
        <v>122.5</v>
      </c>
      <c r="D1787">
        <v>199.9</v>
      </c>
      <c r="E1787">
        <v>199.53</v>
      </c>
      <c r="F1787">
        <v>-1.3169999999999999</v>
      </c>
      <c r="G1787">
        <v>-2.0449999999999999</v>
      </c>
      <c r="H1787">
        <v>-0.128</v>
      </c>
      <c r="I1787">
        <v>0.22</v>
      </c>
    </row>
    <row r="1788" spans="1:9" x14ac:dyDescent="0.25">
      <c r="A1788" s="4">
        <v>1285</v>
      </c>
      <c r="B1788">
        <v>166.99</v>
      </c>
      <c r="C1788">
        <v>128.30000000000001</v>
      </c>
      <c r="D1788">
        <v>205.69</v>
      </c>
      <c r="E1788">
        <v>218.96</v>
      </c>
      <c r="F1788">
        <v>-0.85599999999999998</v>
      </c>
      <c r="G1788">
        <v>-1.583</v>
      </c>
      <c r="H1788">
        <v>-0.104</v>
      </c>
      <c r="I1788">
        <v>0.25</v>
      </c>
    </row>
    <row r="1789" spans="1:9" x14ac:dyDescent="0.25">
      <c r="A1789" s="4">
        <v>1286</v>
      </c>
      <c r="B1789">
        <v>201.36</v>
      </c>
      <c r="C1789">
        <v>162.66</v>
      </c>
      <c r="D1789">
        <v>240.06</v>
      </c>
      <c r="E1789">
        <v>264.3</v>
      </c>
      <c r="F1789">
        <v>-0.83099999999999996</v>
      </c>
      <c r="G1789">
        <v>-1.5580000000000001</v>
      </c>
      <c r="H1789">
        <v>-1.518</v>
      </c>
      <c r="I1789">
        <v>5.8000000000000003E-2</v>
      </c>
    </row>
    <row r="1790" spans="1:9" x14ac:dyDescent="0.25">
      <c r="A1790" s="4">
        <v>1287</v>
      </c>
      <c r="B1790">
        <v>124.79</v>
      </c>
      <c r="C1790">
        <v>86.09</v>
      </c>
      <c r="D1790">
        <v>163.47999999999999</v>
      </c>
      <c r="E1790">
        <v>193.09</v>
      </c>
      <c r="F1790">
        <v>-2.2450000000000001</v>
      </c>
      <c r="G1790">
        <v>-2.9729999999999999</v>
      </c>
      <c r="H1790">
        <f>-0.813</f>
        <v>-0.81299999999999994</v>
      </c>
      <c r="I1790">
        <v>-4.4999999999999998E-2</v>
      </c>
    </row>
    <row r="1791" spans="1:9" x14ac:dyDescent="0.25">
      <c r="A1791" s="4">
        <v>1288</v>
      </c>
      <c r="B1791">
        <v>176.77</v>
      </c>
      <c r="C1791">
        <v>138.07</v>
      </c>
      <c r="D1791">
        <v>215.46</v>
      </c>
      <c r="E1791">
        <v>187.94</v>
      </c>
      <c r="F1791">
        <v>-1.5409999999999999</v>
      </c>
      <c r="G1791">
        <v>-2.2679999999999998</v>
      </c>
      <c r="H1791">
        <f>-0.123</f>
        <v>-0.123</v>
      </c>
      <c r="I1791">
        <v>-0.32500000000000001</v>
      </c>
    </row>
    <row r="1792" spans="1:9" x14ac:dyDescent="0.25">
      <c r="A1792" s="4">
        <v>1289</v>
      </c>
      <c r="B1792">
        <v>161.33000000000001</v>
      </c>
      <c r="C1792">
        <v>122.63</v>
      </c>
      <c r="D1792">
        <v>200.02</v>
      </c>
      <c r="E1792">
        <v>235.75</v>
      </c>
      <c r="F1792">
        <v>-0.85099999999999998</v>
      </c>
      <c r="G1792">
        <v>-1.5780000000000001</v>
      </c>
      <c r="H1792">
        <f>-0.828</f>
        <v>-0.82799999999999996</v>
      </c>
      <c r="I1792">
        <v>-1.5920000000000001</v>
      </c>
    </row>
    <row r="1793" spans="1:9" x14ac:dyDescent="0.25">
      <c r="A1793" s="4">
        <v>1290</v>
      </c>
      <c r="B1793">
        <v>214.34</v>
      </c>
      <c r="C1793">
        <v>175.64</v>
      </c>
      <c r="D1793">
        <v>253.04</v>
      </c>
      <c r="E1793">
        <v>209.36</v>
      </c>
      <c r="F1793">
        <v>-1.5549999999999999</v>
      </c>
      <c r="G1793">
        <v>-2.2829999999999999</v>
      </c>
      <c r="H1793">
        <f>-1.032</f>
        <v>-1.032</v>
      </c>
      <c r="I1793">
        <v>-0.192</v>
      </c>
    </row>
    <row r="1794" spans="1:9" x14ac:dyDescent="0.25">
      <c r="A1794" s="4">
        <v>1291</v>
      </c>
      <c r="B1794">
        <v>216.42</v>
      </c>
      <c r="C1794">
        <v>177.72</v>
      </c>
      <c r="D1794">
        <v>255.11</v>
      </c>
      <c r="E1794">
        <v>223.38</v>
      </c>
      <c r="F1794">
        <v>-1.7589999999999999</v>
      </c>
      <c r="G1794">
        <v>-2.4860000000000002</v>
      </c>
      <c r="H1794">
        <f>-0.247</f>
        <v>-0.247</v>
      </c>
      <c r="I1794">
        <v>-1.179</v>
      </c>
    </row>
    <row r="1795" spans="1:9" x14ac:dyDescent="0.25">
      <c r="A1795" s="4">
        <v>1292</v>
      </c>
      <c r="B1795">
        <v>186.24</v>
      </c>
      <c r="C1795">
        <v>147.55000000000001</v>
      </c>
      <c r="D1795">
        <v>224.94</v>
      </c>
      <c r="E1795">
        <v>168.39</v>
      </c>
      <c r="F1795">
        <v>-0.97499999999999998</v>
      </c>
      <c r="G1795">
        <v>-1.702</v>
      </c>
      <c r="H1795">
        <f>-1.032</f>
        <v>-1.032</v>
      </c>
      <c r="I1795">
        <v>-0.42799999999999999</v>
      </c>
    </row>
    <row r="1796" spans="1:9" x14ac:dyDescent="0.25">
      <c r="A1796" s="4">
        <v>1293</v>
      </c>
      <c r="B1796">
        <v>165.27</v>
      </c>
      <c r="C1796">
        <v>126.57</v>
      </c>
      <c r="D1796">
        <v>203.97</v>
      </c>
      <c r="E1796">
        <v>202.11</v>
      </c>
      <c r="F1796">
        <v>-1.7589999999999999</v>
      </c>
      <c r="G1796">
        <v>-2.4860000000000002</v>
      </c>
      <c r="H1796">
        <f>-0.937</f>
        <v>-0.93700000000000006</v>
      </c>
      <c r="I1796">
        <v>-1.268</v>
      </c>
    </row>
    <row r="1797" spans="1:9" x14ac:dyDescent="0.25">
      <c r="A1797" s="4">
        <v>1294</v>
      </c>
      <c r="B1797">
        <v>174.29</v>
      </c>
      <c r="C1797">
        <v>135.59</v>
      </c>
      <c r="D1797">
        <v>212.98</v>
      </c>
      <c r="E1797">
        <v>225.51</v>
      </c>
      <c r="F1797">
        <v>-1.665</v>
      </c>
      <c r="G1797">
        <v>-2.3919999999999999</v>
      </c>
      <c r="H1797">
        <v>0.11</v>
      </c>
      <c r="I1797">
        <v>-1.091</v>
      </c>
    </row>
    <row r="1798" spans="1:9" x14ac:dyDescent="0.25">
      <c r="A1798" s="4">
        <v>1295</v>
      </c>
      <c r="B1798">
        <v>202.58</v>
      </c>
      <c r="C1798">
        <v>163.88</v>
      </c>
      <c r="D1798">
        <v>241.28</v>
      </c>
      <c r="E1798">
        <v>206.07</v>
      </c>
      <c r="F1798">
        <v>-0.61699999999999999</v>
      </c>
      <c r="G1798">
        <v>-1.345</v>
      </c>
      <c r="H1798">
        <v>7.4999999999999997E-2</v>
      </c>
      <c r="I1798">
        <v>-0.94299999999999995</v>
      </c>
    </row>
    <row r="1799" spans="1:9" x14ac:dyDescent="0.25">
      <c r="A1799" s="4">
        <v>1296</v>
      </c>
      <c r="B1799">
        <v>181.15</v>
      </c>
      <c r="C1799">
        <v>142.44999999999999</v>
      </c>
      <c r="D1799">
        <v>219.85</v>
      </c>
      <c r="E1799">
        <v>204.95</v>
      </c>
      <c r="F1799">
        <v>-0.65200000000000002</v>
      </c>
      <c r="G1799">
        <v>-1.38</v>
      </c>
      <c r="H1799">
        <v>0.72499999999999998</v>
      </c>
      <c r="I1799">
        <v>-0.72199999999999998</v>
      </c>
    </row>
    <row r="1800" spans="1:9" x14ac:dyDescent="0.25">
      <c r="A1800" s="4">
        <v>1297</v>
      </c>
      <c r="B1800">
        <v>181.01</v>
      </c>
      <c r="C1800">
        <v>142.31</v>
      </c>
      <c r="D1800">
        <v>219.7</v>
      </c>
      <c r="E1800">
        <v>176.81</v>
      </c>
      <c r="F1800">
        <v>-2E-3</v>
      </c>
      <c r="G1800">
        <v>-0.72899999999999998</v>
      </c>
      <c r="H1800">
        <v>0.14000000000000001</v>
      </c>
      <c r="I1800">
        <v>-0.51600000000000001</v>
      </c>
    </row>
    <row r="1801" spans="1:9" x14ac:dyDescent="0.25">
      <c r="A1801" s="4">
        <v>1298</v>
      </c>
      <c r="B1801">
        <v>167.21</v>
      </c>
      <c r="C1801">
        <v>128.52000000000001</v>
      </c>
      <c r="D1801">
        <v>205.91</v>
      </c>
      <c r="E1801">
        <v>164.15</v>
      </c>
      <c r="F1801">
        <v>-0.58799999999999997</v>
      </c>
      <c r="G1801">
        <v>-1.3149999999999999</v>
      </c>
      <c r="H1801">
        <f>-0.242</f>
        <v>-0.24199999999999999</v>
      </c>
      <c r="I1801">
        <v>-0.84</v>
      </c>
    </row>
    <row r="1802" spans="1:9" x14ac:dyDescent="0.25">
      <c r="A1802" s="4">
        <v>1299</v>
      </c>
      <c r="B1802">
        <v>202.58</v>
      </c>
      <c r="C1802">
        <v>163.89</v>
      </c>
      <c r="D1802">
        <v>241.28</v>
      </c>
      <c r="E1802">
        <v>167.09</v>
      </c>
      <c r="F1802">
        <v>-0.97</v>
      </c>
      <c r="G1802">
        <v>-1.6970000000000001</v>
      </c>
      <c r="H1802">
        <f>-0.649</f>
        <v>-0.64900000000000002</v>
      </c>
      <c r="I1802">
        <v>-0.28100000000000003</v>
      </c>
    </row>
    <row r="1803" spans="1:9" x14ac:dyDescent="0.25">
      <c r="A1803" s="4">
        <v>1300</v>
      </c>
      <c r="B1803">
        <v>178.07</v>
      </c>
      <c r="C1803">
        <v>139.37</v>
      </c>
      <c r="D1803">
        <v>216.77</v>
      </c>
      <c r="E1803">
        <v>185.83</v>
      </c>
      <c r="F1803">
        <v>-1.377</v>
      </c>
      <c r="G1803">
        <v>-2.1040000000000001</v>
      </c>
      <c r="H1803">
        <f>-0.565</f>
        <v>-0.56499999999999995</v>
      </c>
      <c r="I1803">
        <v>-0.89900000000000002</v>
      </c>
    </row>
    <row r="1804" spans="1:9" x14ac:dyDescent="0.25">
      <c r="A1804" s="4">
        <v>1301</v>
      </c>
      <c r="B1804">
        <v>190.08</v>
      </c>
      <c r="C1804">
        <v>151.38</v>
      </c>
      <c r="D1804">
        <v>228.77</v>
      </c>
      <c r="E1804">
        <v>157.79</v>
      </c>
      <c r="F1804">
        <v>-1.292</v>
      </c>
      <c r="G1804">
        <v>-2.02</v>
      </c>
      <c r="H1804">
        <f>-0.501</f>
        <v>-0.501</v>
      </c>
      <c r="I1804">
        <v>-2.004</v>
      </c>
    </row>
    <row r="1805" spans="1:9" x14ac:dyDescent="0.25">
      <c r="A1805" s="4">
        <v>1302</v>
      </c>
      <c r="B1805">
        <v>214.19</v>
      </c>
      <c r="C1805">
        <v>175.49</v>
      </c>
      <c r="D1805">
        <v>252.88</v>
      </c>
      <c r="E1805">
        <v>197.56</v>
      </c>
      <c r="F1805">
        <v>-1.228</v>
      </c>
      <c r="G1805">
        <v>-1.9550000000000001</v>
      </c>
      <c r="H1805">
        <f>-1.126</f>
        <v>-1.1259999999999999</v>
      </c>
      <c r="I1805">
        <v>-0.89900000000000002</v>
      </c>
    </row>
    <row r="1806" spans="1:9" x14ac:dyDescent="0.25">
      <c r="A1806" s="4">
        <v>1303</v>
      </c>
      <c r="B1806">
        <v>181.85</v>
      </c>
      <c r="C1806">
        <v>143.15</v>
      </c>
      <c r="D1806">
        <v>220.55</v>
      </c>
      <c r="E1806">
        <v>199.76</v>
      </c>
      <c r="F1806">
        <v>-1.853</v>
      </c>
      <c r="G1806">
        <v>-2.581</v>
      </c>
      <c r="H1806">
        <f>-0.833</f>
        <v>-0.83299999999999996</v>
      </c>
      <c r="I1806">
        <v>-0.11799999999999999</v>
      </c>
    </row>
    <row r="1807" spans="1:9" x14ac:dyDescent="0.25">
      <c r="A1807" s="4">
        <v>1304</v>
      </c>
      <c r="B1807">
        <v>154.86000000000001</v>
      </c>
      <c r="C1807">
        <v>116.16</v>
      </c>
      <c r="D1807">
        <v>193.56</v>
      </c>
      <c r="E1807">
        <v>230.86</v>
      </c>
      <c r="F1807">
        <v>-1.56</v>
      </c>
      <c r="G1807">
        <v>-2.2879999999999998</v>
      </c>
      <c r="H1807">
        <f>-0.55</f>
        <v>-0.55000000000000004</v>
      </c>
      <c r="I1807">
        <v>-0.97299999999999998</v>
      </c>
    </row>
    <row r="1808" spans="1:9" x14ac:dyDescent="0.25">
      <c r="A1808" s="4">
        <v>1305</v>
      </c>
      <c r="B1808">
        <v>154.46</v>
      </c>
      <c r="C1808">
        <v>115.77</v>
      </c>
      <c r="D1808">
        <v>193.16</v>
      </c>
      <c r="E1808">
        <v>257.57</v>
      </c>
      <c r="F1808">
        <v>-1.278</v>
      </c>
      <c r="G1808">
        <v>-2.0049999999999999</v>
      </c>
      <c r="H1808">
        <f>-0.362</f>
        <v>-0.36199999999999999</v>
      </c>
      <c r="I1808">
        <v>-0.28100000000000003</v>
      </c>
    </row>
    <row r="1809" spans="1:9" x14ac:dyDescent="0.25">
      <c r="A1809" s="4">
        <v>1306</v>
      </c>
      <c r="B1809">
        <v>126.45</v>
      </c>
      <c r="C1809">
        <v>87.75</v>
      </c>
      <c r="D1809">
        <v>165.15</v>
      </c>
      <c r="E1809">
        <v>175.19</v>
      </c>
      <c r="F1809">
        <v>-1.089</v>
      </c>
      <c r="G1809">
        <v>-1.8160000000000001</v>
      </c>
      <c r="H1809">
        <f>-1.17</f>
        <v>-1.17</v>
      </c>
      <c r="I1809">
        <v>-1.1639999999999999</v>
      </c>
    </row>
    <row r="1810" spans="1:9" x14ac:dyDescent="0.25">
      <c r="A1810" s="4">
        <v>1307</v>
      </c>
      <c r="B1810">
        <v>141.94999999999999</v>
      </c>
      <c r="C1810">
        <v>103.25</v>
      </c>
      <c r="D1810">
        <v>180.65</v>
      </c>
      <c r="E1810">
        <v>229.87</v>
      </c>
      <c r="F1810">
        <v>-1.8979999999999999</v>
      </c>
      <c r="G1810">
        <v>-2.625</v>
      </c>
      <c r="H1810">
        <f>-0.173</f>
        <v>-0.17299999999999999</v>
      </c>
      <c r="I1810">
        <v>-0.41299999999999998</v>
      </c>
    </row>
    <row r="1811" spans="1:9" x14ac:dyDescent="0.25">
      <c r="A1811" s="4">
        <v>1308</v>
      </c>
      <c r="B1811">
        <v>133.87</v>
      </c>
      <c r="C1811">
        <v>95.18</v>
      </c>
      <c r="D1811">
        <v>172.57</v>
      </c>
      <c r="E1811">
        <v>241.21</v>
      </c>
      <c r="F1811">
        <v>-0.9</v>
      </c>
      <c r="G1811">
        <v>-1.6279999999999999</v>
      </c>
      <c r="H1811">
        <v>0.20399999999999999</v>
      </c>
      <c r="I1811">
        <v>-0.53100000000000003</v>
      </c>
    </row>
    <row r="1812" spans="1:9" x14ac:dyDescent="0.25">
      <c r="A1812" s="4">
        <v>1309</v>
      </c>
      <c r="B1812">
        <v>208.89</v>
      </c>
      <c r="C1812">
        <v>170.19</v>
      </c>
      <c r="D1812">
        <v>247.59</v>
      </c>
      <c r="E1812">
        <v>262.64</v>
      </c>
      <c r="F1812">
        <v>-0.52300000000000002</v>
      </c>
      <c r="G1812">
        <v>-1.2509999999999999</v>
      </c>
      <c r="H1812">
        <f>-0.957</f>
        <v>-0.95699999999999996</v>
      </c>
      <c r="I1812">
        <v>-1.282</v>
      </c>
    </row>
    <row r="1813" spans="1:9" x14ac:dyDescent="0.25">
      <c r="A1813" s="4">
        <v>1310</v>
      </c>
      <c r="B1813">
        <v>185.7</v>
      </c>
      <c r="C1813">
        <v>147</v>
      </c>
      <c r="D1813">
        <v>224.39</v>
      </c>
      <c r="E1813">
        <v>185.62</v>
      </c>
      <c r="F1813">
        <v>-1.6839999999999999</v>
      </c>
      <c r="G1813">
        <v>-2.4119999999999999</v>
      </c>
      <c r="H1813">
        <v>0.34300000000000003</v>
      </c>
      <c r="I1813">
        <v>-0.70799999999999996</v>
      </c>
    </row>
    <row r="1814" spans="1:9" x14ac:dyDescent="0.25">
      <c r="A1814" s="4">
        <v>1311</v>
      </c>
      <c r="B1814">
        <v>139.84</v>
      </c>
      <c r="C1814">
        <v>101.14</v>
      </c>
      <c r="D1814">
        <v>178.54</v>
      </c>
      <c r="E1814">
        <v>128.66</v>
      </c>
      <c r="F1814">
        <v>-0.38400000000000001</v>
      </c>
      <c r="G1814">
        <v>-1.1120000000000001</v>
      </c>
      <c r="H1814">
        <v>0.52700000000000002</v>
      </c>
      <c r="I1814">
        <v>-1.798</v>
      </c>
    </row>
    <row r="1815" spans="1:9" x14ac:dyDescent="0.25">
      <c r="A1815" s="4">
        <v>1312</v>
      </c>
      <c r="B1815">
        <v>204.89</v>
      </c>
      <c r="C1815">
        <v>166.2</v>
      </c>
      <c r="D1815">
        <v>243.59</v>
      </c>
      <c r="E1815">
        <v>239.5</v>
      </c>
      <c r="F1815">
        <v>-0.20100000000000001</v>
      </c>
      <c r="G1815">
        <v>-0.92800000000000005</v>
      </c>
      <c r="H1815">
        <v>0.73</v>
      </c>
      <c r="I1815">
        <v>-1.518</v>
      </c>
    </row>
    <row r="1816" spans="1:9" x14ac:dyDescent="0.25">
      <c r="A1816" s="4">
        <v>1313</v>
      </c>
      <c r="B1816">
        <v>237.46</v>
      </c>
      <c r="C1816">
        <v>198.77</v>
      </c>
      <c r="D1816">
        <v>276.16000000000003</v>
      </c>
      <c r="E1816">
        <v>206.54</v>
      </c>
      <c r="F1816">
        <v>3.0000000000000001E-3</v>
      </c>
      <c r="G1816">
        <v>-0.72399999999999998</v>
      </c>
      <c r="H1816">
        <v>0.54200000000000004</v>
      </c>
      <c r="I1816">
        <v>-1.43</v>
      </c>
    </row>
    <row r="1817" spans="1:9" x14ac:dyDescent="0.25">
      <c r="A1817" s="4">
        <v>1314</v>
      </c>
      <c r="B1817">
        <v>242.73</v>
      </c>
      <c r="C1817">
        <v>204.04</v>
      </c>
      <c r="D1817">
        <v>281.43</v>
      </c>
      <c r="E1817">
        <v>219.52</v>
      </c>
      <c r="F1817">
        <v>-0.186</v>
      </c>
      <c r="G1817">
        <v>-0.91300000000000003</v>
      </c>
      <c r="H1817">
        <f>-0.62</f>
        <v>-0.62</v>
      </c>
      <c r="I1817">
        <v>-2.0779999999999998</v>
      </c>
    </row>
    <row r="1818" spans="1:9" x14ac:dyDescent="0.25">
      <c r="A1818" s="4">
        <v>1315</v>
      </c>
      <c r="B1818">
        <v>259.01</v>
      </c>
      <c r="C1818">
        <v>220.31</v>
      </c>
      <c r="D1818">
        <v>297.70999999999998</v>
      </c>
      <c r="E1818">
        <v>199.03</v>
      </c>
      <c r="F1818">
        <v>-1.347</v>
      </c>
      <c r="G1818">
        <v>-2.0739999999999998</v>
      </c>
      <c r="H1818">
        <f>-0.496</f>
        <v>-0.496</v>
      </c>
      <c r="I1818">
        <v>-0.78100000000000003</v>
      </c>
    </row>
    <row r="1819" spans="1:9" x14ac:dyDescent="0.25">
      <c r="A1819" s="4">
        <v>1316</v>
      </c>
      <c r="B1819">
        <v>279.79000000000002</v>
      </c>
      <c r="C1819">
        <v>241.09</v>
      </c>
      <c r="D1819">
        <v>318.49</v>
      </c>
      <c r="E1819">
        <v>205.18</v>
      </c>
      <c r="F1819">
        <v>-1.2230000000000001</v>
      </c>
      <c r="G1819">
        <v>-1.95</v>
      </c>
      <c r="H1819">
        <v>0.27900000000000003</v>
      </c>
      <c r="I1819">
        <v>-1.444</v>
      </c>
    </row>
    <row r="1820" spans="1:9" x14ac:dyDescent="0.25">
      <c r="A1820" s="4">
        <v>1317</v>
      </c>
      <c r="B1820">
        <v>251.45</v>
      </c>
      <c r="C1820">
        <v>212.75</v>
      </c>
      <c r="D1820">
        <v>290.14999999999998</v>
      </c>
      <c r="E1820">
        <v>196.94</v>
      </c>
      <c r="F1820">
        <v>-0.44900000000000001</v>
      </c>
      <c r="G1820">
        <v>-1.1759999999999999</v>
      </c>
      <c r="H1820">
        <v>0.34300000000000003</v>
      </c>
      <c r="I1820">
        <v>-1.2230000000000001</v>
      </c>
    </row>
    <row r="1821" spans="1:9" x14ac:dyDescent="0.25">
      <c r="A1821" s="4">
        <v>1318</v>
      </c>
      <c r="B1821">
        <v>169.79</v>
      </c>
      <c r="C1821">
        <v>131.09</v>
      </c>
      <c r="D1821">
        <v>208.49</v>
      </c>
      <c r="E1821">
        <v>190.55</v>
      </c>
      <c r="F1821">
        <v>-0.38400000000000001</v>
      </c>
      <c r="G1821">
        <v>-1.1120000000000001</v>
      </c>
      <c r="H1821">
        <f>-0.133</f>
        <v>-0.13300000000000001</v>
      </c>
      <c r="I1821">
        <v>-1.5329999999999999</v>
      </c>
    </row>
    <row r="1822" spans="1:9" x14ac:dyDescent="0.25">
      <c r="A1822" s="4">
        <v>1319</v>
      </c>
      <c r="B1822">
        <v>163.38999999999999</v>
      </c>
      <c r="C1822">
        <v>124.69</v>
      </c>
      <c r="D1822">
        <v>202.09</v>
      </c>
      <c r="E1822">
        <v>202.99</v>
      </c>
      <c r="F1822">
        <v>-0.86099999999999999</v>
      </c>
      <c r="G1822">
        <v>-1.5880000000000001</v>
      </c>
      <c r="H1822">
        <v>0.36299999999999999</v>
      </c>
      <c r="I1822">
        <v>-3.0790000000000002</v>
      </c>
    </row>
    <row r="1823" spans="1:9" x14ac:dyDescent="0.25">
      <c r="A1823" s="4">
        <v>1320</v>
      </c>
      <c r="B1823">
        <v>128.54</v>
      </c>
      <c r="C1823">
        <v>89.84</v>
      </c>
      <c r="D1823">
        <v>167.23</v>
      </c>
      <c r="E1823">
        <v>166.77</v>
      </c>
      <c r="F1823">
        <v>-0.36399999999999999</v>
      </c>
      <c r="G1823">
        <v>-1.0920000000000001</v>
      </c>
      <c r="H1823">
        <v>0.78</v>
      </c>
      <c r="I1823">
        <v>-1.105</v>
      </c>
    </row>
    <row r="1824" spans="1:9" x14ac:dyDescent="0.25">
      <c r="A1824" s="4">
        <v>1321</v>
      </c>
      <c r="B1824">
        <v>207.23</v>
      </c>
      <c r="C1824">
        <v>168.53</v>
      </c>
      <c r="D1824">
        <v>245.93</v>
      </c>
      <c r="E1824">
        <v>235.64</v>
      </c>
      <c r="F1824">
        <v>5.1999999999999998E-2</v>
      </c>
      <c r="G1824">
        <v>-0.67500000000000004</v>
      </c>
      <c r="H1824">
        <v>0.313</v>
      </c>
      <c r="I1824">
        <v>-1.901</v>
      </c>
    </row>
    <row r="1825" spans="1:9" x14ac:dyDescent="0.25">
      <c r="A1825" s="4">
        <v>1322</v>
      </c>
      <c r="B1825">
        <v>225.11</v>
      </c>
      <c r="C1825">
        <v>186.41</v>
      </c>
      <c r="D1825">
        <v>263.8</v>
      </c>
      <c r="E1825">
        <v>215.01</v>
      </c>
      <c r="F1825">
        <v>-0.41399999999999998</v>
      </c>
      <c r="G1825">
        <v>-1.141</v>
      </c>
      <c r="H1825">
        <v>0.67100000000000004</v>
      </c>
      <c r="I1825">
        <v>-1.179</v>
      </c>
    </row>
    <row r="1826" spans="1:9" x14ac:dyDescent="0.25">
      <c r="A1826" s="4">
        <v>1323</v>
      </c>
      <c r="B1826">
        <v>190.65</v>
      </c>
      <c r="C1826">
        <v>151.96</v>
      </c>
      <c r="D1826">
        <v>229.35</v>
      </c>
      <c r="E1826">
        <v>161.26</v>
      </c>
      <c r="F1826">
        <v>-5.7000000000000002E-2</v>
      </c>
      <c r="G1826">
        <v>-0.78400000000000003</v>
      </c>
      <c r="H1826">
        <v>0.25900000000000001</v>
      </c>
      <c r="I1826">
        <v>-0.89900000000000002</v>
      </c>
    </row>
    <row r="1827" spans="1:9" x14ac:dyDescent="0.25">
      <c r="A1827" s="4">
        <v>1324</v>
      </c>
      <c r="B1827">
        <v>177.88</v>
      </c>
      <c r="C1827">
        <v>139.18</v>
      </c>
      <c r="D1827">
        <v>216.57</v>
      </c>
      <c r="E1827">
        <v>146</v>
      </c>
      <c r="F1827">
        <v>-0.46899999999999997</v>
      </c>
      <c r="G1827">
        <v>-1.196</v>
      </c>
      <c r="H1827">
        <v>0.59099999999999997</v>
      </c>
      <c r="I1827">
        <v>-0.59</v>
      </c>
    </row>
    <row r="1828" spans="1:9" x14ac:dyDescent="0.25">
      <c r="A1828" s="4">
        <v>1325</v>
      </c>
      <c r="B1828">
        <v>188.88</v>
      </c>
      <c r="C1828">
        <v>150.18</v>
      </c>
      <c r="D1828">
        <v>227.58</v>
      </c>
      <c r="E1828">
        <v>166.75</v>
      </c>
      <c r="F1828">
        <v>-0.13600000000000001</v>
      </c>
      <c r="G1828">
        <v>-0.86299999999999999</v>
      </c>
      <c r="H1828">
        <v>0.29799999999999999</v>
      </c>
      <c r="I1828">
        <v>-1.6359999999999999</v>
      </c>
    </row>
    <row r="1829" spans="1:9" x14ac:dyDescent="0.25">
      <c r="A1829" s="4">
        <v>1326</v>
      </c>
      <c r="B1829">
        <v>144.72999999999999</v>
      </c>
      <c r="C1829">
        <v>106.03</v>
      </c>
      <c r="D1829">
        <v>183.43</v>
      </c>
      <c r="E1829">
        <v>120.18</v>
      </c>
      <c r="F1829">
        <v>-0.42899999999999999</v>
      </c>
      <c r="G1829">
        <v>-1.1559999999999999</v>
      </c>
      <c r="H1829">
        <v>0.67600000000000005</v>
      </c>
      <c r="I1829">
        <v>-3.0209999999999999</v>
      </c>
    </row>
    <row r="1830" spans="1:9" x14ac:dyDescent="0.25">
      <c r="A1830" s="4">
        <v>1327</v>
      </c>
      <c r="B1830">
        <v>233.13</v>
      </c>
      <c r="C1830">
        <v>194.44</v>
      </c>
      <c r="D1830">
        <v>271.83</v>
      </c>
      <c r="E1830">
        <v>203.68</v>
      </c>
      <c r="F1830">
        <v>-5.1999999999999998E-2</v>
      </c>
      <c r="G1830">
        <v>-0.77900000000000003</v>
      </c>
      <c r="H1830">
        <v>1.41</v>
      </c>
      <c r="I1830">
        <v>-2.004</v>
      </c>
    </row>
    <row r="1831" spans="1:9" x14ac:dyDescent="0.25">
      <c r="A1831" s="4">
        <v>1328</v>
      </c>
      <c r="B1831">
        <v>204.55</v>
      </c>
      <c r="C1831">
        <v>165.85</v>
      </c>
      <c r="D1831">
        <v>243.25</v>
      </c>
      <c r="E1831">
        <v>198.4</v>
      </c>
      <c r="F1831">
        <v>0.68300000000000005</v>
      </c>
      <c r="G1831">
        <v>-4.4999999999999998E-2</v>
      </c>
      <c r="H1831">
        <v>0.59099999999999997</v>
      </c>
      <c r="I1831">
        <v>-1.901</v>
      </c>
    </row>
    <row r="1832" spans="1:9" x14ac:dyDescent="0.25">
      <c r="A1832" s="4">
        <v>1329</v>
      </c>
      <c r="B1832">
        <v>217.03</v>
      </c>
      <c r="C1832">
        <v>178.34</v>
      </c>
      <c r="D1832">
        <v>255.73</v>
      </c>
      <c r="E1832">
        <v>238.43</v>
      </c>
      <c r="F1832">
        <v>-0.13600000000000001</v>
      </c>
      <c r="G1832">
        <v>-0.86299999999999999</v>
      </c>
      <c r="H1832">
        <f>-0.322</f>
        <v>-0.32200000000000001</v>
      </c>
      <c r="I1832">
        <v>-2.5489999999999999</v>
      </c>
    </row>
    <row r="1833" spans="1:9" x14ac:dyDescent="0.25">
      <c r="A1833" s="4">
        <v>1330</v>
      </c>
      <c r="B1833">
        <v>199.89</v>
      </c>
      <c r="C1833">
        <v>161.19</v>
      </c>
      <c r="D1833">
        <v>238.59</v>
      </c>
      <c r="E1833">
        <v>187.36</v>
      </c>
      <c r="F1833">
        <v>-1.0489999999999999</v>
      </c>
      <c r="G1833">
        <v>-1.7769999999999999</v>
      </c>
      <c r="H1833">
        <f>-1.756</f>
        <v>-1.756</v>
      </c>
      <c r="I1833">
        <v>-2.4609999999999999</v>
      </c>
    </row>
    <row r="1834" spans="1:9" x14ac:dyDescent="0.25">
      <c r="A1834" s="4">
        <v>1331</v>
      </c>
      <c r="B1834">
        <v>189.69</v>
      </c>
      <c r="C1834">
        <v>150.99</v>
      </c>
      <c r="D1834">
        <v>228.39</v>
      </c>
      <c r="E1834">
        <v>122.36</v>
      </c>
      <c r="F1834">
        <v>-2.4830000000000001</v>
      </c>
      <c r="G1834">
        <v>-3.2109999999999999</v>
      </c>
      <c r="H1834">
        <v>0.52700000000000002</v>
      </c>
      <c r="I1834">
        <v>-0.45700000000000002</v>
      </c>
    </row>
    <row r="1835" spans="1:9" x14ac:dyDescent="0.25">
      <c r="A1835" s="4">
        <v>1332</v>
      </c>
      <c r="B1835">
        <v>213.15</v>
      </c>
      <c r="C1835">
        <v>174.45</v>
      </c>
      <c r="D1835">
        <v>251.85</v>
      </c>
      <c r="E1835">
        <v>196.3</v>
      </c>
      <c r="F1835">
        <v>-0.20100000000000001</v>
      </c>
      <c r="G1835">
        <v>-0.92800000000000005</v>
      </c>
      <c r="H1835">
        <v>0.48199999999999998</v>
      </c>
      <c r="I1835">
        <v>-0.06</v>
      </c>
    </row>
    <row r="1836" spans="1:9" x14ac:dyDescent="0.25">
      <c r="A1836" s="4">
        <v>1333</v>
      </c>
      <c r="B1836">
        <v>206.76</v>
      </c>
      <c r="C1836">
        <v>168.06</v>
      </c>
      <c r="D1836">
        <v>245.45</v>
      </c>
      <c r="E1836">
        <v>195.49</v>
      </c>
      <c r="F1836">
        <v>-0.245</v>
      </c>
      <c r="G1836">
        <v>-0.97299999999999998</v>
      </c>
      <c r="H1836">
        <v>0.89900000000000002</v>
      </c>
      <c r="I1836">
        <v>-0.57499999999999996</v>
      </c>
    </row>
    <row r="1837" spans="1:9" x14ac:dyDescent="0.25">
      <c r="A1837" s="4">
        <v>1334</v>
      </c>
      <c r="B1837">
        <v>207.27</v>
      </c>
      <c r="C1837">
        <v>168.58</v>
      </c>
      <c r="D1837">
        <v>245.97</v>
      </c>
      <c r="E1837">
        <v>217.6</v>
      </c>
      <c r="F1837">
        <v>0.17199999999999999</v>
      </c>
      <c r="G1837">
        <v>-0.55600000000000005</v>
      </c>
      <c r="H1837">
        <v>0.32800000000000001</v>
      </c>
      <c r="I1837">
        <v>-1.5920000000000001</v>
      </c>
    </row>
    <row r="1838" spans="1:9" x14ac:dyDescent="0.25">
      <c r="A1838" s="4">
        <v>1335</v>
      </c>
      <c r="B1838">
        <v>227.3</v>
      </c>
      <c r="C1838">
        <v>188.61</v>
      </c>
      <c r="D1838">
        <v>266</v>
      </c>
      <c r="E1838">
        <v>239.37</v>
      </c>
      <c r="F1838">
        <v>-0.39900000000000002</v>
      </c>
      <c r="G1838">
        <v>-1.1259999999999999</v>
      </c>
      <c r="H1838">
        <f>-0.416</f>
        <v>-0.41599999999999998</v>
      </c>
      <c r="I1838">
        <v>-0.63400000000000001</v>
      </c>
    </row>
    <row r="1839" spans="1:9" x14ac:dyDescent="0.25">
      <c r="A1839" s="4">
        <v>1336</v>
      </c>
      <c r="B1839">
        <v>176.51</v>
      </c>
      <c r="C1839">
        <v>137.81</v>
      </c>
      <c r="D1839">
        <v>215.21</v>
      </c>
      <c r="E1839">
        <v>157.44</v>
      </c>
      <c r="F1839">
        <v>-1.1439999999999999</v>
      </c>
      <c r="G1839">
        <v>-1.871</v>
      </c>
      <c r="H1839">
        <f>-0.049</f>
        <v>-4.9000000000000002E-2</v>
      </c>
      <c r="I1839">
        <v>-1.1499999999999999</v>
      </c>
    </row>
    <row r="1840" spans="1:9" x14ac:dyDescent="0.25">
      <c r="A1840" s="4">
        <v>1337</v>
      </c>
      <c r="B1840">
        <v>177.97</v>
      </c>
      <c r="C1840">
        <v>139.28</v>
      </c>
      <c r="D1840">
        <v>216.67</v>
      </c>
      <c r="E1840">
        <v>219.89</v>
      </c>
      <c r="F1840">
        <v>-0.77600000000000002</v>
      </c>
      <c r="G1840">
        <v>-1.504</v>
      </c>
      <c r="H1840">
        <f>-1.002</f>
        <v>-1.002</v>
      </c>
      <c r="I1840">
        <v>-0.72199999999999998</v>
      </c>
    </row>
    <row r="1841" spans="1:9" x14ac:dyDescent="0.25">
      <c r="A1841" s="4">
        <v>1338</v>
      </c>
      <c r="B1841">
        <v>212.43</v>
      </c>
      <c r="C1841">
        <v>173.73</v>
      </c>
      <c r="D1841">
        <v>251.13</v>
      </c>
      <c r="E1841">
        <v>199.37</v>
      </c>
      <c r="F1841">
        <v>-1.7290000000000001</v>
      </c>
      <c r="G1841">
        <v>-2.456</v>
      </c>
      <c r="H1841">
        <f>-0.287</f>
        <v>-0.28699999999999998</v>
      </c>
      <c r="I1841">
        <v>-0.54600000000000004</v>
      </c>
    </row>
    <row r="1842" spans="1:9" x14ac:dyDescent="0.25">
      <c r="A1842" s="4">
        <v>1339</v>
      </c>
      <c r="B1842">
        <v>186.59</v>
      </c>
      <c r="C1842">
        <v>147.88999999999999</v>
      </c>
      <c r="D1842">
        <v>225.29</v>
      </c>
      <c r="E1842">
        <v>167.02</v>
      </c>
      <c r="F1842">
        <v>-1.014</v>
      </c>
      <c r="G1842">
        <v>-1.742</v>
      </c>
      <c r="H1842">
        <v>6.5000000000000002E-2</v>
      </c>
      <c r="I1842">
        <v>-0.47199999999999998</v>
      </c>
    </row>
    <row r="1843" spans="1:9" x14ac:dyDescent="0.25">
      <c r="A1843" s="4">
        <v>1340</v>
      </c>
      <c r="B1843">
        <v>134.9</v>
      </c>
      <c r="C1843">
        <v>96.21</v>
      </c>
      <c r="D1843">
        <v>173.6</v>
      </c>
      <c r="E1843">
        <v>136.68</v>
      </c>
      <c r="F1843">
        <v>-0.66200000000000003</v>
      </c>
      <c r="G1843">
        <v>-1.389</v>
      </c>
      <c r="H1843">
        <f>-0.059</f>
        <v>-5.8999999999999997E-2</v>
      </c>
      <c r="I1843">
        <v>-0.98799999999999999</v>
      </c>
    </row>
    <row r="1844" spans="1:9" x14ac:dyDescent="0.25">
      <c r="A1844" s="4">
        <v>1341</v>
      </c>
      <c r="B1844">
        <v>177</v>
      </c>
      <c r="C1844">
        <v>138.30000000000001</v>
      </c>
      <c r="D1844">
        <v>215.69</v>
      </c>
      <c r="E1844">
        <v>216.53</v>
      </c>
      <c r="F1844">
        <v>-0.78600000000000003</v>
      </c>
      <c r="G1844">
        <v>-1.514</v>
      </c>
      <c r="H1844">
        <f>-0.54</f>
        <v>-0.54</v>
      </c>
      <c r="I1844">
        <v>-0.95799999999999996</v>
      </c>
    </row>
    <row r="1845" spans="1:9" x14ac:dyDescent="0.25">
      <c r="A1845" s="4">
        <v>1342</v>
      </c>
      <c r="B1845">
        <v>220.01</v>
      </c>
      <c r="C1845">
        <v>181.32</v>
      </c>
      <c r="D1845">
        <v>258.70999999999998</v>
      </c>
      <c r="E1845">
        <v>245.31</v>
      </c>
      <c r="F1845">
        <v>-1.268</v>
      </c>
      <c r="G1845">
        <v>-1.9950000000000001</v>
      </c>
      <c r="H1845">
        <f>-0.282</f>
        <v>-0.28199999999999997</v>
      </c>
      <c r="I1845">
        <v>-0.81100000000000005</v>
      </c>
    </row>
    <row r="1846" spans="1:9" x14ac:dyDescent="0.25">
      <c r="A1846" s="4">
        <v>1343</v>
      </c>
      <c r="B1846">
        <v>230.2</v>
      </c>
      <c r="C1846">
        <v>191.51</v>
      </c>
      <c r="D1846">
        <v>268.89999999999998</v>
      </c>
      <c r="E1846">
        <v>267.63</v>
      </c>
      <c r="F1846">
        <v>-1.01</v>
      </c>
      <c r="G1846">
        <v>-1.7370000000000001</v>
      </c>
      <c r="H1846">
        <f>-0.769</f>
        <v>-0.76900000000000002</v>
      </c>
      <c r="I1846">
        <v>-0.11799999999999999</v>
      </c>
    </row>
    <row r="1847" spans="1:9" x14ac:dyDescent="0.25">
      <c r="A1847" s="4">
        <v>1344</v>
      </c>
      <c r="B1847">
        <v>191.85</v>
      </c>
      <c r="C1847">
        <v>153.15</v>
      </c>
      <c r="D1847">
        <v>230.55</v>
      </c>
      <c r="E1847">
        <v>214.74</v>
      </c>
      <c r="F1847">
        <v>-1.496</v>
      </c>
      <c r="G1847">
        <v>-2.2229999999999999</v>
      </c>
      <c r="H1847">
        <f>-0.664</f>
        <v>-0.66400000000000003</v>
      </c>
      <c r="I1847">
        <v>-1.415</v>
      </c>
    </row>
    <row r="1848" spans="1:9" x14ac:dyDescent="0.25">
      <c r="A1848" s="4">
        <v>1345</v>
      </c>
      <c r="B1848">
        <v>220.97</v>
      </c>
      <c r="C1848">
        <v>182.27</v>
      </c>
      <c r="D1848">
        <v>259.67</v>
      </c>
      <c r="E1848">
        <v>238.52</v>
      </c>
      <c r="F1848">
        <v>-1.3919999999999999</v>
      </c>
      <c r="G1848">
        <v>-2.1190000000000002</v>
      </c>
      <c r="H1848">
        <f>-1.161</f>
        <v>-1.161</v>
      </c>
      <c r="I1848">
        <v>-1.518</v>
      </c>
    </row>
    <row r="1849" spans="1:9" x14ac:dyDescent="0.25">
      <c r="A1849" s="4">
        <v>1346</v>
      </c>
      <c r="B1849">
        <v>142.88999999999999</v>
      </c>
      <c r="C1849">
        <v>104.19</v>
      </c>
      <c r="D1849">
        <v>181.59</v>
      </c>
      <c r="E1849">
        <v>135.09</v>
      </c>
      <c r="F1849">
        <v>-1.8879999999999999</v>
      </c>
      <c r="G1849">
        <v>-2.6150000000000002</v>
      </c>
      <c r="H1849">
        <f>-1.255</f>
        <v>-1.2549999999999999</v>
      </c>
      <c r="I1849">
        <v>-1.2230000000000001</v>
      </c>
    </row>
    <row r="1850" spans="1:9" x14ac:dyDescent="0.25">
      <c r="A1850" s="4">
        <v>1347</v>
      </c>
      <c r="B1850">
        <v>166.46</v>
      </c>
      <c r="C1850">
        <v>127.77</v>
      </c>
      <c r="D1850">
        <v>205.16</v>
      </c>
      <c r="E1850">
        <v>166.92</v>
      </c>
      <c r="F1850">
        <v>-1.982</v>
      </c>
      <c r="G1850">
        <v>-2.71</v>
      </c>
      <c r="H1850">
        <f>-1.736</f>
        <v>-1.736</v>
      </c>
      <c r="I1850">
        <v>-1.0469999999999999</v>
      </c>
    </row>
    <row r="1851" spans="1:9" x14ac:dyDescent="0.25">
      <c r="A1851" s="4">
        <v>1348</v>
      </c>
      <c r="B1851">
        <v>164.62</v>
      </c>
      <c r="C1851">
        <v>125.93</v>
      </c>
      <c r="D1851">
        <v>203.32</v>
      </c>
      <c r="E1851">
        <v>171.4</v>
      </c>
      <c r="F1851">
        <v>-2.464</v>
      </c>
      <c r="G1851">
        <v>-3.1909999999999998</v>
      </c>
      <c r="H1851">
        <f>-0.967</f>
        <v>-0.96699999999999997</v>
      </c>
      <c r="I1851">
        <v>-0.78100000000000003</v>
      </c>
    </row>
    <row r="1852" spans="1:9" x14ac:dyDescent="0.25">
      <c r="A1852" s="4">
        <v>1349</v>
      </c>
      <c r="B1852">
        <v>199.08</v>
      </c>
      <c r="C1852">
        <v>160.38</v>
      </c>
      <c r="D1852">
        <v>237.78</v>
      </c>
      <c r="E1852">
        <v>223.04</v>
      </c>
      <c r="F1852">
        <v>-1.694</v>
      </c>
      <c r="G1852">
        <v>-2.4220000000000002</v>
      </c>
      <c r="H1852">
        <f>-0.813</f>
        <v>-0.81299999999999994</v>
      </c>
      <c r="I1852">
        <v>-2.3279999999999998</v>
      </c>
    </row>
    <row r="1853" spans="1:9" x14ac:dyDescent="0.25">
      <c r="A1853" s="4">
        <v>1350</v>
      </c>
      <c r="B1853">
        <v>250.06</v>
      </c>
      <c r="C1853">
        <v>211.36</v>
      </c>
      <c r="D1853">
        <v>288.75</v>
      </c>
      <c r="E1853">
        <v>273.49</v>
      </c>
      <c r="F1853">
        <v>-1.5409999999999999</v>
      </c>
      <c r="G1853">
        <v>-2.2679999999999998</v>
      </c>
      <c r="H1853">
        <f>-0.659</f>
        <v>-0.65900000000000003</v>
      </c>
      <c r="I1853">
        <v>-0.70799999999999996</v>
      </c>
    </row>
    <row r="1854" spans="1:9" x14ac:dyDescent="0.25">
      <c r="A1854" s="4">
        <v>1351</v>
      </c>
      <c r="B1854">
        <v>201.47</v>
      </c>
      <c r="C1854">
        <v>162.78</v>
      </c>
      <c r="D1854">
        <v>240.17</v>
      </c>
      <c r="E1854">
        <v>232.58</v>
      </c>
      <c r="F1854">
        <v>-1.387</v>
      </c>
      <c r="G1854">
        <v>-2.1139999999999999</v>
      </c>
      <c r="H1854">
        <f>-0.153</f>
        <v>-0.153</v>
      </c>
      <c r="I1854">
        <v>-1.091</v>
      </c>
    </row>
    <row r="1855" spans="1:9" x14ac:dyDescent="0.25">
      <c r="A1855" s="4">
        <v>1352</v>
      </c>
      <c r="B1855">
        <v>156.93</v>
      </c>
      <c r="C1855">
        <v>118.23</v>
      </c>
      <c r="D1855">
        <v>195.63</v>
      </c>
      <c r="E1855">
        <v>187.99</v>
      </c>
      <c r="F1855">
        <v>-0.88</v>
      </c>
      <c r="G1855">
        <v>-1.6080000000000001</v>
      </c>
      <c r="H1855">
        <f>-0.625</f>
        <v>-0.625</v>
      </c>
      <c r="I1855">
        <v>-1.341</v>
      </c>
    </row>
    <row r="1856" spans="1:9" x14ac:dyDescent="0.25">
      <c r="A1856" s="4">
        <v>1353</v>
      </c>
      <c r="B1856">
        <v>133.54</v>
      </c>
      <c r="C1856">
        <v>94.84</v>
      </c>
      <c r="D1856">
        <v>172.24</v>
      </c>
      <c r="E1856">
        <v>182.18</v>
      </c>
      <c r="F1856">
        <v>-1.3520000000000001</v>
      </c>
      <c r="G1856">
        <v>-2.0790000000000002</v>
      </c>
      <c r="H1856">
        <v>0.14499999999999999</v>
      </c>
      <c r="I1856">
        <v>-0.69299999999999995</v>
      </c>
    </row>
    <row r="1857" spans="1:9" x14ac:dyDescent="0.25">
      <c r="A1857" s="4">
        <v>1354</v>
      </c>
      <c r="B1857">
        <v>168.87</v>
      </c>
      <c r="C1857">
        <v>130.16999999999999</v>
      </c>
      <c r="D1857">
        <v>207.56</v>
      </c>
      <c r="E1857">
        <v>200.7</v>
      </c>
      <c r="F1857">
        <v>-0.58299999999999996</v>
      </c>
      <c r="G1857">
        <v>-1.31</v>
      </c>
      <c r="H1857">
        <f>-0.942</f>
        <v>-0.94199999999999995</v>
      </c>
      <c r="I1857">
        <v>-0.502</v>
      </c>
    </row>
    <row r="1858" spans="1:9" x14ac:dyDescent="0.25">
      <c r="A1858" s="4">
        <v>1355</v>
      </c>
      <c r="B1858">
        <v>198.56</v>
      </c>
      <c r="C1858">
        <v>159.87</v>
      </c>
      <c r="D1858">
        <v>237.26</v>
      </c>
      <c r="E1858">
        <v>291.02</v>
      </c>
      <c r="F1858">
        <v>-1.67</v>
      </c>
      <c r="G1858">
        <v>-2.3969999999999998</v>
      </c>
      <c r="H1858">
        <f>-0.471</f>
        <v>-0.47099999999999997</v>
      </c>
      <c r="I1858">
        <v>-0.97299999999999998</v>
      </c>
    </row>
    <row r="1859" spans="1:9" x14ac:dyDescent="0.25">
      <c r="A1859" s="4">
        <v>1356</v>
      </c>
      <c r="B1859">
        <v>244.54</v>
      </c>
      <c r="C1859">
        <v>205.84</v>
      </c>
      <c r="D1859">
        <v>283.24</v>
      </c>
      <c r="E1859">
        <v>314.38</v>
      </c>
      <c r="F1859">
        <v>-1.198</v>
      </c>
      <c r="G1859">
        <v>-1.925</v>
      </c>
      <c r="H1859">
        <f>-0.084</f>
        <v>-8.4000000000000005E-2</v>
      </c>
      <c r="I1859">
        <v>-0.502</v>
      </c>
    </row>
    <row r="1860" spans="1:9" x14ac:dyDescent="0.25">
      <c r="A1860" s="4">
        <v>1357</v>
      </c>
      <c r="B1860">
        <v>189.09</v>
      </c>
      <c r="C1860">
        <v>150.4</v>
      </c>
      <c r="D1860">
        <v>227.79</v>
      </c>
      <c r="E1860">
        <v>265.94</v>
      </c>
      <c r="F1860">
        <v>-0.81100000000000005</v>
      </c>
      <c r="G1860">
        <v>-1.538</v>
      </c>
      <c r="H1860">
        <v>2.1000000000000001E-2</v>
      </c>
      <c r="I1860">
        <v>-1.135</v>
      </c>
    </row>
    <row r="1861" spans="1:9" x14ac:dyDescent="0.25">
      <c r="A1861" s="4">
        <v>1358</v>
      </c>
      <c r="B1861">
        <v>236.88</v>
      </c>
      <c r="C1861">
        <v>198.18</v>
      </c>
      <c r="D1861">
        <v>275.58</v>
      </c>
      <c r="E1861">
        <v>322.02</v>
      </c>
      <c r="F1861">
        <v>-0.70699999999999996</v>
      </c>
      <c r="G1861">
        <v>-1.4339999999999999</v>
      </c>
      <c r="H1861">
        <v>0.56100000000000005</v>
      </c>
      <c r="I1861">
        <v>-1.768</v>
      </c>
    </row>
    <row r="1862" spans="1:9" x14ac:dyDescent="0.25">
      <c r="A1862" s="4">
        <v>1359</v>
      </c>
      <c r="B1862">
        <v>283.97000000000003</v>
      </c>
      <c r="C1862">
        <v>245.27</v>
      </c>
      <c r="D1862">
        <v>322.67</v>
      </c>
      <c r="E1862">
        <v>346.26</v>
      </c>
      <c r="F1862">
        <v>-0.16600000000000001</v>
      </c>
      <c r="G1862">
        <v>-0.89300000000000002</v>
      </c>
      <c r="H1862">
        <f>-0.089</f>
        <v>-8.8999999999999996E-2</v>
      </c>
      <c r="I1862">
        <v>-3.5510000000000002</v>
      </c>
    </row>
    <row r="1863" spans="1:9" x14ac:dyDescent="0.25">
      <c r="A1863" s="4">
        <v>1360</v>
      </c>
      <c r="B1863">
        <v>218.61</v>
      </c>
      <c r="C1863">
        <v>179.91</v>
      </c>
      <c r="D1863">
        <v>257.31</v>
      </c>
      <c r="E1863">
        <v>293.57</v>
      </c>
      <c r="F1863">
        <v>-0.81599999999999995</v>
      </c>
      <c r="G1863">
        <v>-1.5429999999999999</v>
      </c>
      <c r="H1863">
        <v>0.86399999999999999</v>
      </c>
      <c r="I1863">
        <v>-0.85499999999999998</v>
      </c>
    </row>
    <row r="1864" spans="1:9" x14ac:dyDescent="0.25">
      <c r="A1864" s="4">
        <v>1361</v>
      </c>
      <c r="B1864">
        <v>181.3</v>
      </c>
      <c r="C1864">
        <v>142.6</v>
      </c>
      <c r="D1864">
        <v>220</v>
      </c>
      <c r="E1864">
        <v>269.67</v>
      </c>
      <c r="F1864">
        <v>0.13700000000000001</v>
      </c>
      <c r="G1864">
        <v>-0.59099999999999997</v>
      </c>
      <c r="H1864">
        <v>1.0999999999999999E-2</v>
      </c>
      <c r="I1864">
        <v>-1.3260000000000001</v>
      </c>
    </row>
    <row r="1865" spans="1:9" x14ac:dyDescent="0.25">
      <c r="A1865" s="4">
        <v>1362</v>
      </c>
      <c r="B1865">
        <v>277.14</v>
      </c>
      <c r="C1865">
        <v>238.44</v>
      </c>
      <c r="D1865">
        <v>315.83999999999997</v>
      </c>
      <c r="E1865">
        <v>350.43</v>
      </c>
      <c r="F1865">
        <v>-0.71699999999999997</v>
      </c>
      <c r="G1865">
        <v>-1.444</v>
      </c>
      <c r="H1865">
        <v>0.82</v>
      </c>
      <c r="I1865">
        <v>-0.45700000000000002</v>
      </c>
    </row>
    <row r="1866" spans="1:9" x14ac:dyDescent="0.25">
      <c r="A1866" s="4">
        <v>1363</v>
      </c>
      <c r="B1866">
        <v>264.98</v>
      </c>
      <c r="C1866">
        <v>226.28</v>
      </c>
      <c r="D1866">
        <v>303.68</v>
      </c>
      <c r="E1866">
        <v>286.10000000000002</v>
      </c>
      <c r="F1866">
        <v>9.1999999999999998E-2</v>
      </c>
      <c r="G1866">
        <v>-0.63500000000000001</v>
      </c>
      <c r="H1866">
        <v>0.72499999999999998</v>
      </c>
      <c r="I1866">
        <v>-0.61899999999999999</v>
      </c>
    </row>
    <row r="1867" spans="1:9" x14ac:dyDescent="0.25">
      <c r="A1867" s="4">
        <v>1364</v>
      </c>
      <c r="B1867">
        <v>259.87</v>
      </c>
      <c r="C1867">
        <v>221.17</v>
      </c>
      <c r="D1867">
        <v>298.56</v>
      </c>
      <c r="E1867">
        <v>300.11</v>
      </c>
      <c r="F1867">
        <v>-2E-3</v>
      </c>
      <c r="G1867">
        <v>-0.72899999999999998</v>
      </c>
      <c r="H1867">
        <v>1.2909999999999999</v>
      </c>
      <c r="I1867">
        <v>-0.59</v>
      </c>
    </row>
    <row r="1868" spans="1:9" x14ac:dyDescent="0.25">
      <c r="A1868" s="4">
        <v>1365</v>
      </c>
      <c r="B1868">
        <v>221.9</v>
      </c>
      <c r="C1868">
        <v>183.2</v>
      </c>
      <c r="D1868">
        <v>260.60000000000002</v>
      </c>
      <c r="E1868">
        <v>268.83</v>
      </c>
      <c r="F1868">
        <v>0.56399999999999995</v>
      </c>
      <c r="G1868">
        <v>-0.16400000000000001</v>
      </c>
      <c r="H1868">
        <f>-0.074</f>
        <v>-7.3999999999999996E-2</v>
      </c>
      <c r="I1868">
        <v>-1.768</v>
      </c>
    </row>
    <row r="1869" spans="1:9" x14ac:dyDescent="0.25">
      <c r="A1869" s="4">
        <v>1366</v>
      </c>
      <c r="B1869">
        <v>250.66</v>
      </c>
      <c r="C1869">
        <v>211.96</v>
      </c>
      <c r="D1869">
        <v>289.36</v>
      </c>
      <c r="E1869">
        <v>290.61</v>
      </c>
      <c r="F1869">
        <v>-0.80100000000000005</v>
      </c>
      <c r="G1869">
        <v>-1.528</v>
      </c>
      <c r="H1869">
        <v>0.75</v>
      </c>
      <c r="I1869">
        <v>-1.2230000000000001</v>
      </c>
    </row>
    <row r="1870" spans="1:9" x14ac:dyDescent="0.25">
      <c r="A1870" s="4">
        <v>1367</v>
      </c>
      <c r="B1870">
        <v>212.3</v>
      </c>
      <c r="C1870">
        <v>173.6</v>
      </c>
      <c r="D1870">
        <v>251</v>
      </c>
      <c r="E1870">
        <v>207.5</v>
      </c>
      <c r="F1870">
        <v>2.3E-2</v>
      </c>
      <c r="G1870">
        <v>-0.70499999999999996</v>
      </c>
      <c r="H1870">
        <v>0.23400000000000001</v>
      </c>
      <c r="I1870">
        <v>-0.73699999999999999</v>
      </c>
    </row>
    <row r="1871" spans="1:9" x14ac:dyDescent="0.25">
      <c r="A1871" s="4">
        <v>1368</v>
      </c>
      <c r="B1871">
        <v>124.44</v>
      </c>
      <c r="C1871">
        <v>85.74</v>
      </c>
      <c r="D1871">
        <v>163.13999999999999</v>
      </c>
      <c r="E1871">
        <v>182.49</v>
      </c>
      <c r="F1871">
        <v>-0.49299999999999999</v>
      </c>
      <c r="G1871">
        <v>-1.2210000000000001</v>
      </c>
      <c r="H1871">
        <f>-0.252</f>
        <v>-0.252</v>
      </c>
      <c r="I1871">
        <v>-1.444</v>
      </c>
    </row>
    <row r="1872" spans="1:9" x14ac:dyDescent="0.25">
      <c r="A1872" s="4">
        <v>1369</v>
      </c>
      <c r="B1872">
        <v>184.99</v>
      </c>
      <c r="C1872">
        <v>146.29</v>
      </c>
      <c r="D1872">
        <v>223.69</v>
      </c>
      <c r="E1872">
        <v>199.94</v>
      </c>
      <c r="F1872">
        <v>-0.98</v>
      </c>
      <c r="G1872">
        <v>-1.7070000000000001</v>
      </c>
      <c r="H1872">
        <v>0.03</v>
      </c>
      <c r="I1872">
        <v>-1.7829999999999999</v>
      </c>
    </row>
    <row r="1873" spans="1:9" x14ac:dyDescent="0.25">
      <c r="A1873" s="4">
        <v>1370</v>
      </c>
      <c r="B1873">
        <v>227.16</v>
      </c>
      <c r="C1873">
        <v>188.46</v>
      </c>
      <c r="D1873">
        <v>265.86</v>
      </c>
      <c r="E1873">
        <v>175.51</v>
      </c>
      <c r="F1873">
        <v>-0.69699999999999995</v>
      </c>
      <c r="G1873">
        <v>-1.4239999999999999</v>
      </c>
      <c r="H1873">
        <v>0.437</v>
      </c>
      <c r="I1873">
        <v>-0.84</v>
      </c>
    </row>
    <row r="1874" spans="1:9" x14ac:dyDescent="0.25">
      <c r="A1874" s="4">
        <v>1371</v>
      </c>
      <c r="B1874">
        <v>190.72</v>
      </c>
      <c r="C1874">
        <v>152.03</v>
      </c>
      <c r="D1874">
        <v>229.42</v>
      </c>
      <c r="E1874">
        <v>138.81</v>
      </c>
      <c r="F1874">
        <v>-0.28999999999999998</v>
      </c>
      <c r="G1874">
        <v>-1.0169999999999999</v>
      </c>
      <c r="H1874">
        <v>0.36799999999999999</v>
      </c>
      <c r="I1874">
        <v>-1.282</v>
      </c>
    </row>
    <row r="1875" spans="1:9" x14ac:dyDescent="0.25">
      <c r="A1875" s="4">
        <v>1372</v>
      </c>
      <c r="B1875">
        <v>180.61</v>
      </c>
      <c r="C1875">
        <v>141.91999999999999</v>
      </c>
      <c r="D1875">
        <v>219.31</v>
      </c>
      <c r="E1875">
        <v>151.91</v>
      </c>
      <c r="F1875">
        <v>-0.35899999999999999</v>
      </c>
      <c r="G1875">
        <v>-1.087</v>
      </c>
      <c r="H1875">
        <v>0.33300000000000002</v>
      </c>
      <c r="I1875">
        <v>-0.63400000000000001</v>
      </c>
    </row>
    <row r="1876" spans="1:9" x14ac:dyDescent="0.25">
      <c r="A1876" s="4">
        <v>1373</v>
      </c>
      <c r="B1876">
        <v>200.19</v>
      </c>
      <c r="C1876">
        <v>161.5</v>
      </c>
      <c r="D1876">
        <v>238.89</v>
      </c>
      <c r="E1876">
        <v>154.65</v>
      </c>
      <c r="F1876">
        <v>-0.39400000000000002</v>
      </c>
      <c r="G1876">
        <v>-1.1220000000000001</v>
      </c>
      <c r="H1876">
        <f>-0.262</f>
        <v>-0.26200000000000001</v>
      </c>
      <c r="I1876">
        <v>-1.032</v>
      </c>
    </row>
    <row r="1877" spans="1:9" x14ac:dyDescent="0.25">
      <c r="A1877" s="4">
        <v>1374</v>
      </c>
      <c r="B1877">
        <v>235.34</v>
      </c>
      <c r="C1877">
        <v>196.64</v>
      </c>
      <c r="D1877">
        <v>274.04000000000002</v>
      </c>
      <c r="E1877">
        <v>242.27</v>
      </c>
      <c r="F1877">
        <v>-0.99</v>
      </c>
      <c r="G1877">
        <v>-1.7170000000000001</v>
      </c>
      <c r="H1877">
        <f>-0.252</f>
        <v>-0.252</v>
      </c>
      <c r="I1877">
        <v>-0.97299999999999998</v>
      </c>
    </row>
    <row r="1878" spans="1:9" x14ac:dyDescent="0.25">
      <c r="A1878" s="4">
        <v>1375</v>
      </c>
      <c r="B1878">
        <v>201.92</v>
      </c>
      <c r="C1878">
        <v>163.22999999999999</v>
      </c>
      <c r="D1878">
        <v>240.62</v>
      </c>
      <c r="E1878">
        <v>230.65</v>
      </c>
      <c r="F1878">
        <v>-0.98</v>
      </c>
      <c r="G1878">
        <v>-1.7070000000000001</v>
      </c>
      <c r="H1878">
        <f>-0.292</f>
        <v>-0.29199999999999998</v>
      </c>
      <c r="I1878">
        <v>-2.3580000000000001</v>
      </c>
    </row>
    <row r="1879" spans="1:9" x14ac:dyDescent="0.25">
      <c r="A1879" s="4">
        <v>1376</v>
      </c>
      <c r="B1879">
        <v>196.37</v>
      </c>
      <c r="C1879">
        <v>157.66999999999999</v>
      </c>
      <c r="D1879">
        <v>235.07</v>
      </c>
      <c r="E1879">
        <v>272.35000000000002</v>
      </c>
      <c r="F1879">
        <v>-1.0189999999999999</v>
      </c>
      <c r="G1879">
        <v>-1.7470000000000001</v>
      </c>
      <c r="H1879">
        <f>-0.659</f>
        <v>-0.65900000000000003</v>
      </c>
      <c r="I1879">
        <v>-2.7850000000000001</v>
      </c>
    </row>
    <row r="1880" spans="1:9" x14ac:dyDescent="0.25">
      <c r="A1880" s="4">
        <v>1377</v>
      </c>
      <c r="B1880">
        <v>168.51</v>
      </c>
      <c r="C1880">
        <v>129.81</v>
      </c>
      <c r="D1880">
        <v>207.21</v>
      </c>
      <c r="E1880">
        <v>244.19</v>
      </c>
      <c r="F1880">
        <v>-1.387</v>
      </c>
      <c r="G1880">
        <v>-2.1139999999999999</v>
      </c>
      <c r="H1880">
        <f>-0.501</f>
        <v>-0.501</v>
      </c>
      <c r="I1880">
        <v>-2.5049999999999999</v>
      </c>
    </row>
    <row r="1881" spans="1:9" x14ac:dyDescent="0.25">
      <c r="A1881" s="4">
        <v>1378</v>
      </c>
      <c r="B1881">
        <v>221.55</v>
      </c>
      <c r="C1881">
        <v>182.85</v>
      </c>
      <c r="D1881">
        <v>260.24</v>
      </c>
      <c r="E1881">
        <v>283.91000000000003</v>
      </c>
      <c r="F1881">
        <v>-1.228</v>
      </c>
      <c r="G1881">
        <v>-1.9550000000000001</v>
      </c>
      <c r="H1881">
        <f>-0.049</f>
        <v>-4.9000000000000002E-2</v>
      </c>
      <c r="I1881">
        <v>-1.0609999999999999</v>
      </c>
    </row>
    <row r="1882" spans="1:9" x14ac:dyDescent="0.25">
      <c r="A1882" s="4">
        <v>1379</v>
      </c>
      <c r="B1882">
        <v>204.95</v>
      </c>
      <c r="C1882">
        <v>166.25</v>
      </c>
      <c r="D1882">
        <v>243.65</v>
      </c>
      <c r="E1882">
        <v>267.83999999999997</v>
      </c>
      <c r="F1882">
        <v>-0.77600000000000002</v>
      </c>
      <c r="G1882">
        <v>-1.504</v>
      </c>
      <c r="H1882">
        <v>0.249</v>
      </c>
      <c r="I1882">
        <v>-1.091</v>
      </c>
    </row>
    <row r="1883" spans="1:9" x14ac:dyDescent="0.25">
      <c r="A1883" s="4">
        <v>1380</v>
      </c>
      <c r="B1883">
        <v>226.68</v>
      </c>
      <c r="C1883">
        <v>187.98</v>
      </c>
      <c r="D1883">
        <v>265.37</v>
      </c>
      <c r="E1883">
        <v>267.22000000000003</v>
      </c>
      <c r="F1883">
        <v>-0.47899999999999998</v>
      </c>
      <c r="G1883">
        <v>-1.206</v>
      </c>
      <c r="H1883">
        <v>0.56599999999999995</v>
      </c>
      <c r="I1883">
        <v>-0.64900000000000002</v>
      </c>
    </row>
    <row r="1884" spans="1:9" x14ac:dyDescent="0.25">
      <c r="A1884" s="4">
        <v>1381</v>
      </c>
      <c r="B1884">
        <v>198.44</v>
      </c>
      <c r="C1884">
        <v>159.74</v>
      </c>
      <c r="D1884">
        <v>237.13</v>
      </c>
      <c r="E1884">
        <v>250.21</v>
      </c>
      <c r="F1884">
        <v>-0.161</v>
      </c>
      <c r="G1884">
        <v>-0.88800000000000001</v>
      </c>
      <c r="H1884">
        <f>-0.337</f>
        <v>-0.33700000000000002</v>
      </c>
      <c r="I1884">
        <v>-1.0469999999999999</v>
      </c>
    </row>
    <row r="1885" spans="1:9" x14ac:dyDescent="0.25">
      <c r="A1885" s="4">
        <v>1382</v>
      </c>
      <c r="B1885">
        <v>211.4</v>
      </c>
      <c r="C1885">
        <v>172.7</v>
      </c>
      <c r="D1885">
        <v>250.1</v>
      </c>
      <c r="E1885">
        <v>269.04000000000002</v>
      </c>
      <c r="F1885">
        <v>-1.0640000000000001</v>
      </c>
      <c r="G1885">
        <v>-1.7909999999999999</v>
      </c>
      <c r="H1885">
        <v>0.184</v>
      </c>
      <c r="I1885">
        <v>-0.98799999999999999</v>
      </c>
    </row>
    <row r="1886" spans="1:9" x14ac:dyDescent="0.25">
      <c r="A1886" s="4">
        <v>1383</v>
      </c>
      <c r="B1886">
        <v>248.83</v>
      </c>
      <c r="C1886">
        <v>210.13</v>
      </c>
      <c r="D1886">
        <v>287.52</v>
      </c>
      <c r="E1886">
        <v>232.63</v>
      </c>
      <c r="F1886">
        <v>-0.54300000000000004</v>
      </c>
      <c r="G1886">
        <v>-1.27</v>
      </c>
      <c r="H1886">
        <v>1.415</v>
      </c>
      <c r="I1886">
        <v>-0.79600000000000004</v>
      </c>
    </row>
    <row r="1887" spans="1:9" x14ac:dyDescent="0.25">
      <c r="A1887" s="4">
        <v>1384</v>
      </c>
      <c r="B1887">
        <v>238.05</v>
      </c>
      <c r="C1887">
        <v>199.35</v>
      </c>
      <c r="D1887">
        <v>276.74</v>
      </c>
      <c r="E1887">
        <v>235.94</v>
      </c>
      <c r="F1887">
        <v>0.68799999999999994</v>
      </c>
      <c r="G1887">
        <v>-0.04</v>
      </c>
      <c r="H1887">
        <v>1.4850000000000001</v>
      </c>
      <c r="I1887">
        <v>-0.73699999999999999</v>
      </c>
    </row>
    <row r="1888" spans="1:9" x14ac:dyDescent="0.25">
      <c r="A1888" s="4">
        <v>1385</v>
      </c>
      <c r="B1888">
        <v>236.09</v>
      </c>
      <c r="C1888">
        <v>197.4</v>
      </c>
      <c r="D1888">
        <v>274.79000000000002</v>
      </c>
      <c r="E1888">
        <v>250.34</v>
      </c>
      <c r="F1888">
        <v>0.75700000000000001</v>
      </c>
      <c r="G1888">
        <v>0.03</v>
      </c>
      <c r="H1888">
        <v>1.8819999999999999</v>
      </c>
      <c r="I1888">
        <v>-0.66400000000000003</v>
      </c>
    </row>
    <row r="1889" spans="1:9" x14ac:dyDescent="0.25">
      <c r="A1889" s="4">
        <v>1386</v>
      </c>
      <c r="B1889">
        <v>264.66000000000003</v>
      </c>
      <c r="C1889">
        <v>225.96</v>
      </c>
      <c r="D1889">
        <v>303.35000000000002</v>
      </c>
      <c r="E1889">
        <v>289.58999999999997</v>
      </c>
      <c r="F1889">
        <v>1.1539999999999999</v>
      </c>
      <c r="G1889">
        <v>0.42699999999999999</v>
      </c>
      <c r="H1889">
        <v>1.0229999999999999</v>
      </c>
      <c r="I1889">
        <v>-1.0469999999999999</v>
      </c>
    </row>
    <row r="1890" spans="1:9" x14ac:dyDescent="0.25">
      <c r="A1890" s="4">
        <v>1387</v>
      </c>
      <c r="B1890">
        <v>255.44</v>
      </c>
      <c r="C1890">
        <v>216.75</v>
      </c>
      <c r="D1890">
        <v>294.14</v>
      </c>
      <c r="E1890">
        <v>300.39999999999998</v>
      </c>
      <c r="F1890">
        <v>0.29599999999999999</v>
      </c>
      <c r="G1890">
        <v>-0.432</v>
      </c>
      <c r="H1890">
        <v>0.53200000000000003</v>
      </c>
      <c r="I1890">
        <v>-1.2230000000000001</v>
      </c>
    </row>
    <row r="1891" spans="1:9" x14ac:dyDescent="0.25">
      <c r="A1891" s="4">
        <v>1388</v>
      </c>
      <c r="B1891">
        <v>262.81</v>
      </c>
      <c r="C1891">
        <v>224.11</v>
      </c>
      <c r="D1891">
        <v>301.5</v>
      </c>
      <c r="E1891">
        <v>298.58</v>
      </c>
      <c r="F1891">
        <v>-0.19600000000000001</v>
      </c>
      <c r="G1891">
        <v>-0.92300000000000004</v>
      </c>
      <c r="H1891">
        <v>0.66100000000000003</v>
      </c>
      <c r="I1891">
        <v>-1.091</v>
      </c>
    </row>
    <row r="1892" spans="1:9" x14ac:dyDescent="0.25">
      <c r="A1892" s="4">
        <v>1389</v>
      </c>
      <c r="B1892">
        <v>252.01</v>
      </c>
      <c r="C1892">
        <v>213.32</v>
      </c>
      <c r="D1892">
        <v>290.70999999999998</v>
      </c>
      <c r="E1892">
        <v>281.36</v>
      </c>
      <c r="F1892">
        <v>-6.7000000000000004E-2</v>
      </c>
      <c r="G1892">
        <v>-0.79400000000000004</v>
      </c>
      <c r="H1892">
        <v>0.33800000000000002</v>
      </c>
      <c r="I1892">
        <v>-1.2090000000000001</v>
      </c>
    </row>
    <row r="1893" spans="1:9" x14ac:dyDescent="0.25">
      <c r="A1893" s="4">
        <v>1390</v>
      </c>
      <c r="B1893">
        <v>229.89</v>
      </c>
      <c r="C1893">
        <v>191.2</v>
      </c>
      <c r="D1893">
        <v>268.58999999999997</v>
      </c>
      <c r="E1893">
        <v>253.75</v>
      </c>
      <c r="F1893">
        <v>-0.38900000000000001</v>
      </c>
      <c r="G1893">
        <v>-1.117</v>
      </c>
      <c r="H1893">
        <v>0.64600000000000002</v>
      </c>
      <c r="I1893">
        <v>-1.268</v>
      </c>
    </row>
    <row r="1894" spans="1:9" x14ac:dyDescent="0.25">
      <c r="A1894" s="4">
        <v>1391</v>
      </c>
      <c r="B1894">
        <v>241.86</v>
      </c>
      <c r="C1894">
        <v>203.16</v>
      </c>
      <c r="D1894">
        <v>280.56</v>
      </c>
      <c r="E1894">
        <v>290.27</v>
      </c>
      <c r="F1894">
        <v>-8.2000000000000003E-2</v>
      </c>
      <c r="G1894">
        <v>-0.80900000000000005</v>
      </c>
      <c r="H1894">
        <f>-0.615</f>
        <v>-0.61499999999999999</v>
      </c>
      <c r="I1894">
        <v>-1.385</v>
      </c>
    </row>
    <row r="1895" spans="1:9" x14ac:dyDescent="0.25">
      <c r="A1895" s="4">
        <v>1392</v>
      </c>
      <c r="B1895">
        <v>210.52</v>
      </c>
      <c r="C1895">
        <v>171.82</v>
      </c>
      <c r="D1895">
        <v>249.22</v>
      </c>
      <c r="E1895">
        <v>257.79000000000002</v>
      </c>
      <c r="F1895">
        <v>-1.3420000000000001</v>
      </c>
      <c r="G1895">
        <v>-2.069</v>
      </c>
      <c r="H1895">
        <v>0.68600000000000005</v>
      </c>
      <c r="I1895">
        <v>-1.091</v>
      </c>
    </row>
    <row r="1896" spans="1:9" x14ac:dyDescent="0.25">
      <c r="A1896" s="4">
        <v>1393</v>
      </c>
      <c r="B1896">
        <v>135.27000000000001</v>
      </c>
      <c r="C1896">
        <v>96.57</v>
      </c>
      <c r="D1896">
        <v>173.97</v>
      </c>
      <c r="E1896">
        <v>180.54</v>
      </c>
      <c r="F1896">
        <v>-4.2000000000000003E-2</v>
      </c>
      <c r="G1896">
        <v>-0.76900000000000002</v>
      </c>
      <c r="H1896">
        <v>0.28399999999999997</v>
      </c>
      <c r="I1896">
        <v>-1.135</v>
      </c>
    </row>
    <row r="1897" spans="1:9" x14ac:dyDescent="0.25">
      <c r="A1897" s="4">
        <v>1394</v>
      </c>
      <c r="B1897">
        <v>129.88999999999999</v>
      </c>
      <c r="C1897">
        <v>91.19</v>
      </c>
      <c r="D1897">
        <v>168.59</v>
      </c>
      <c r="E1897">
        <v>167.88</v>
      </c>
      <c r="F1897">
        <v>-0.44400000000000001</v>
      </c>
      <c r="G1897">
        <v>-1.171</v>
      </c>
      <c r="H1897">
        <f>-0.039</f>
        <v>-3.9E-2</v>
      </c>
      <c r="I1897">
        <v>-0.61899999999999999</v>
      </c>
    </row>
    <row r="1898" spans="1:9" x14ac:dyDescent="0.25">
      <c r="A1898" s="4">
        <v>1395</v>
      </c>
      <c r="B1898">
        <v>153.18</v>
      </c>
      <c r="C1898">
        <v>114.48</v>
      </c>
      <c r="D1898">
        <v>191.88</v>
      </c>
      <c r="E1898">
        <v>130.71</v>
      </c>
      <c r="F1898">
        <v>-0.76600000000000001</v>
      </c>
      <c r="G1898">
        <v>-1.494</v>
      </c>
      <c r="H1898">
        <f>-0.099</f>
        <v>-9.9000000000000005E-2</v>
      </c>
      <c r="I1898">
        <v>-1.1499999999999999</v>
      </c>
    </row>
    <row r="1899" spans="1:9" x14ac:dyDescent="0.25">
      <c r="A1899" s="4">
        <v>1396</v>
      </c>
      <c r="B1899">
        <v>156.57</v>
      </c>
      <c r="C1899">
        <v>117.87</v>
      </c>
      <c r="D1899">
        <v>195.27</v>
      </c>
      <c r="E1899">
        <v>166.97</v>
      </c>
      <c r="F1899">
        <v>-0.82599999999999996</v>
      </c>
      <c r="G1899">
        <v>-1.5529999999999999</v>
      </c>
      <c r="H1899">
        <v>0.32800000000000001</v>
      </c>
      <c r="I1899">
        <v>-1.002</v>
      </c>
    </row>
    <row r="1900" spans="1:9" x14ac:dyDescent="0.25">
      <c r="A1900" s="4">
        <v>1397</v>
      </c>
      <c r="B1900">
        <v>125.01</v>
      </c>
      <c r="C1900">
        <v>86.31</v>
      </c>
      <c r="D1900">
        <v>163.71</v>
      </c>
      <c r="E1900">
        <v>163.92</v>
      </c>
      <c r="F1900">
        <v>-0.39900000000000002</v>
      </c>
      <c r="G1900">
        <v>-1.1259999999999999</v>
      </c>
      <c r="H1900">
        <v>0.105</v>
      </c>
      <c r="I1900">
        <v>-1.3120000000000001</v>
      </c>
    </row>
    <row r="1901" spans="1:9" x14ac:dyDescent="0.25">
      <c r="A1901" s="4">
        <v>1398</v>
      </c>
      <c r="B1901">
        <v>234.07</v>
      </c>
      <c r="C1901">
        <v>195.37</v>
      </c>
      <c r="D1901">
        <v>272.76</v>
      </c>
      <c r="E1901">
        <v>269.82</v>
      </c>
      <c r="F1901">
        <v>-0.622</v>
      </c>
      <c r="G1901">
        <v>-1.35</v>
      </c>
      <c r="H1901">
        <v>0.17399999999999999</v>
      </c>
      <c r="I1901">
        <v>-1.9450000000000001</v>
      </c>
    </row>
    <row r="1902" spans="1:9" x14ac:dyDescent="0.25">
      <c r="A1902" s="4">
        <v>1399</v>
      </c>
      <c r="B1902">
        <v>264.25</v>
      </c>
      <c r="C1902">
        <v>225.55</v>
      </c>
      <c r="D1902">
        <v>302.94</v>
      </c>
      <c r="E1902">
        <v>295.79000000000002</v>
      </c>
      <c r="F1902">
        <v>-0.55300000000000005</v>
      </c>
      <c r="G1902">
        <v>-1.28</v>
      </c>
      <c r="H1902">
        <v>0.39300000000000002</v>
      </c>
      <c r="I1902">
        <v>-0.64900000000000002</v>
      </c>
    </row>
    <row r="1903" spans="1:9" x14ac:dyDescent="0.25">
      <c r="A1903" s="4">
        <v>1400</v>
      </c>
      <c r="B1903">
        <v>245.14</v>
      </c>
      <c r="C1903">
        <v>206.44</v>
      </c>
      <c r="D1903">
        <v>283.83999999999997</v>
      </c>
      <c r="E1903">
        <v>286.02</v>
      </c>
      <c r="F1903">
        <v>-0.33500000000000002</v>
      </c>
      <c r="G1903">
        <v>-1.0620000000000001</v>
      </c>
      <c r="H1903">
        <v>0.83899999999999997</v>
      </c>
      <c r="I1903">
        <v>-1.1499999999999999</v>
      </c>
    </row>
    <row r="1904" spans="1:9" x14ac:dyDescent="0.25">
      <c r="A1904" s="4">
        <v>1401</v>
      </c>
      <c r="B1904">
        <v>251.71</v>
      </c>
      <c r="C1904">
        <v>213.02</v>
      </c>
      <c r="D1904">
        <v>290.41000000000003</v>
      </c>
      <c r="E1904">
        <v>217.89</v>
      </c>
      <c r="F1904">
        <v>0.112</v>
      </c>
      <c r="G1904">
        <v>-0.61499999999999999</v>
      </c>
      <c r="H1904">
        <v>1.107</v>
      </c>
      <c r="I1904">
        <v>-0.20699999999999999</v>
      </c>
    </row>
    <row r="1905" spans="1:9" x14ac:dyDescent="0.25">
      <c r="A1905" s="4">
        <v>1402</v>
      </c>
      <c r="B1905">
        <v>283.76</v>
      </c>
      <c r="C1905">
        <v>245.06</v>
      </c>
      <c r="D1905">
        <v>322.45999999999998</v>
      </c>
      <c r="E1905">
        <v>177.05</v>
      </c>
      <c r="F1905">
        <v>0.38</v>
      </c>
      <c r="G1905">
        <v>-0.34699999999999998</v>
      </c>
      <c r="H1905">
        <v>1.8120000000000001</v>
      </c>
      <c r="I1905">
        <v>-0.38400000000000001</v>
      </c>
    </row>
    <row r="1906" spans="1:9" x14ac:dyDescent="0.25">
      <c r="A1906" s="4">
        <v>1403</v>
      </c>
      <c r="B1906">
        <v>263.62</v>
      </c>
      <c r="C1906">
        <v>224.92</v>
      </c>
      <c r="D1906">
        <v>302.32</v>
      </c>
      <c r="E1906">
        <v>200.07</v>
      </c>
      <c r="F1906">
        <v>1.085</v>
      </c>
      <c r="G1906">
        <v>0.35699999999999998</v>
      </c>
      <c r="H1906">
        <v>1.1419999999999999</v>
      </c>
      <c r="I1906">
        <v>-0.79600000000000004</v>
      </c>
    </row>
    <row r="1907" spans="1:9" x14ac:dyDescent="0.25">
      <c r="A1907" s="4">
        <v>1404</v>
      </c>
      <c r="B1907">
        <v>259.77999999999997</v>
      </c>
      <c r="C1907">
        <v>221.08</v>
      </c>
      <c r="D1907">
        <v>298.48</v>
      </c>
      <c r="E1907">
        <v>187.81</v>
      </c>
      <c r="F1907">
        <v>0.41499999999999998</v>
      </c>
      <c r="G1907">
        <v>-0.313</v>
      </c>
      <c r="H1907">
        <v>1.167</v>
      </c>
      <c r="I1907">
        <v>-0.64900000000000002</v>
      </c>
    </row>
    <row r="1908" spans="1:9" x14ac:dyDescent="0.25">
      <c r="A1908" s="4">
        <v>1405</v>
      </c>
      <c r="B1908">
        <v>240.16</v>
      </c>
      <c r="C1908">
        <v>201.46</v>
      </c>
      <c r="D1908">
        <v>278.86</v>
      </c>
      <c r="E1908">
        <v>187.13</v>
      </c>
      <c r="F1908">
        <v>0.44</v>
      </c>
      <c r="G1908">
        <v>-0.28799999999999998</v>
      </c>
      <c r="H1908">
        <f>-0.104</f>
        <v>-0.104</v>
      </c>
      <c r="I1908">
        <v>-1.2090000000000001</v>
      </c>
    </row>
    <row r="1909" spans="1:9" x14ac:dyDescent="0.25">
      <c r="A1909" s="4">
        <v>1406</v>
      </c>
      <c r="B1909">
        <v>257.86</v>
      </c>
      <c r="C1909">
        <v>219.17</v>
      </c>
      <c r="D1909">
        <v>296.56</v>
      </c>
      <c r="E1909">
        <v>235.83</v>
      </c>
      <c r="F1909">
        <v>-0.83099999999999996</v>
      </c>
      <c r="G1909">
        <v>-1.5580000000000001</v>
      </c>
      <c r="H1909">
        <v>0.8</v>
      </c>
      <c r="I1909">
        <v>-0.67800000000000005</v>
      </c>
    </row>
    <row r="1910" spans="1:9" x14ac:dyDescent="0.25">
      <c r="A1910" s="4">
        <v>1407</v>
      </c>
      <c r="B1910">
        <v>222.31</v>
      </c>
      <c r="C1910">
        <v>183.61</v>
      </c>
      <c r="D1910">
        <v>261</v>
      </c>
      <c r="E1910">
        <v>216.14</v>
      </c>
      <c r="F1910">
        <v>7.1999999999999995E-2</v>
      </c>
      <c r="G1910">
        <v>-0.65500000000000003</v>
      </c>
      <c r="H1910">
        <v>0.88400000000000001</v>
      </c>
      <c r="I1910">
        <v>-2.048</v>
      </c>
    </row>
    <row r="1911" spans="1:9" x14ac:dyDescent="0.25">
      <c r="A1911" s="4">
        <v>1408</v>
      </c>
      <c r="B1911">
        <v>217.84</v>
      </c>
      <c r="C1911">
        <v>179.14</v>
      </c>
      <c r="D1911">
        <v>256.52999999999997</v>
      </c>
      <c r="E1911">
        <v>223.9</v>
      </c>
      <c r="F1911">
        <v>0.157</v>
      </c>
      <c r="G1911">
        <v>-0.57099999999999995</v>
      </c>
      <c r="H1911">
        <v>1.2170000000000001</v>
      </c>
      <c r="I1911">
        <v>-0.87</v>
      </c>
    </row>
    <row r="1912" spans="1:9" x14ac:dyDescent="0.25">
      <c r="A1912" s="4">
        <v>1409</v>
      </c>
      <c r="B1912">
        <v>213.03</v>
      </c>
      <c r="C1912">
        <v>174.33</v>
      </c>
      <c r="D1912">
        <v>251.73</v>
      </c>
      <c r="E1912">
        <v>219.32</v>
      </c>
      <c r="F1912">
        <v>0.48899999999999999</v>
      </c>
      <c r="G1912">
        <v>-0.23799999999999999</v>
      </c>
      <c r="H1912">
        <v>0.82399999999999995</v>
      </c>
      <c r="I1912">
        <v>-1.3560000000000001</v>
      </c>
    </row>
    <row r="1913" spans="1:9" x14ac:dyDescent="0.25">
      <c r="A1913" s="4">
        <v>1410</v>
      </c>
      <c r="B1913">
        <v>262.76</v>
      </c>
      <c r="C1913">
        <v>224.06</v>
      </c>
      <c r="D1913">
        <v>301.45</v>
      </c>
      <c r="E1913">
        <v>254.14</v>
      </c>
      <c r="F1913">
        <v>9.7000000000000003E-2</v>
      </c>
      <c r="G1913">
        <v>-0.63</v>
      </c>
      <c r="H1913">
        <v>0.73</v>
      </c>
      <c r="I1913">
        <v>-1.268</v>
      </c>
    </row>
    <row r="1914" spans="1:9" x14ac:dyDescent="0.25">
      <c r="A1914" s="4">
        <v>1411</v>
      </c>
      <c r="B1914">
        <v>239.79</v>
      </c>
      <c r="C1914">
        <v>201.09</v>
      </c>
      <c r="D1914">
        <v>278.49</v>
      </c>
      <c r="E1914">
        <v>210.46</v>
      </c>
      <c r="F1914">
        <v>3.0000000000000001E-3</v>
      </c>
      <c r="G1914">
        <v>-0.72399999999999998</v>
      </c>
      <c r="H1914">
        <v>0.95799999999999996</v>
      </c>
      <c r="I1914">
        <v>-1.105</v>
      </c>
    </row>
    <row r="1915" spans="1:9" x14ac:dyDescent="0.25">
      <c r="A1915" s="4">
        <v>1412</v>
      </c>
      <c r="B1915">
        <v>221.43</v>
      </c>
      <c r="C1915">
        <v>182.73</v>
      </c>
      <c r="D1915">
        <v>260.13</v>
      </c>
      <c r="E1915">
        <v>220.26</v>
      </c>
      <c r="F1915">
        <v>0.23100000000000001</v>
      </c>
      <c r="G1915">
        <v>-0.496</v>
      </c>
      <c r="H1915">
        <v>1.6779999999999999</v>
      </c>
      <c r="I1915">
        <v>-0.752</v>
      </c>
    </row>
    <row r="1916" spans="1:9" x14ac:dyDescent="0.25">
      <c r="A1916" s="4">
        <v>1413</v>
      </c>
      <c r="B1916">
        <v>239.68</v>
      </c>
      <c r="C1916">
        <v>200.98</v>
      </c>
      <c r="D1916">
        <v>278.38</v>
      </c>
      <c r="E1916">
        <v>223.04</v>
      </c>
      <c r="F1916">
        <v>0.95099999999999996</v>
      </c>
      <c r="G1916">
        <v>0.223</v>
      </c>
      <c r="H1916">
        <v>0.54700000000000004</v>
      </c>
      <c r="I1916">
        <v>-0.61899999999999999</v>
      </c>
    </row>
    <row r="1917" spans="1:9" x14ac:dyDescent="0.25">
      <c r="A1917" s="4">
        <v>1414</v>
      </c>
      <c r="B1917">
        <v>236.07</v>
      </c>
      <c r="C1917">
        <v>197.37</v>
      </c>
      <c r="D1917">
        <v>274.77</v>
      </c>
      <c r="E1917">
        <v>234.89</v>
      </c>
      <c r="F1917">
        <v>-0.18099999999999999</v>
      </c>
      <c r="G1917">
        <v>-0.90800000000000003</v>
      </c>
      <c r="H1917">
        <v>0.82899999999999996</v>
      </c>
      <c r="I1917">
        <v>-0.752</v>
      </c>
    </row>
    <row r="1918" spans="1:9" x14ac:dyDescent="0.25">
      <c r="A1918" s="4">
        <v>1415</v>
      </c>
      <c r="B1918">
        <v>236.76</v>
      </c>
      <c r="C1918">
        <v>198.06</v>
      </c>
      <c r="D1918">
        <v>275.45999999999998</v>
      </c>
      <c r="E1918">
        <v>198.61</v>
      </c>
      <c r="F1918">
        <v>0.10199999999999999</v>
      </c>
      <c r="G1918">
        <v>-0.625</v>
      </c>
      <c r="H1918">
        <v>0.24399999999999999</v>
      </c>
      <c r="I1918">
        <v>-1.4</v>
      </c>
    </row>
    <row r="1919" spans="1:9" x14ac:dyDescent="0.25">
      <c r="A1919" s="4">
        <v>1416</v>
      </c>
      <c r="B1919">
        <v>245.6</v>
      </c>
      <c r="C1919">
        <v>206.9</v>
      </c>
      <c r="D1919">
        <v>284.3</v>
      </c>
      <c r="E1919">
        <v>212.08</v>
      </c>
      <c r="F1919">
        <v>-0.48299999999999998</v>
      </c>
      <c r="G1919">
        <v>-1.2110000000000001</v>
      </c>
      <c r="H1919">
        <v>0.47699999999999998</v>
      </c>
      <c r="I1919">
        <v>-1.135</v>
      </c>
    </row>
    <row r="1920" spans="1:9" x14ac:dyDescent="0.25">
      <c r="A1920" s="4">
        <v>1417</v>
      </c>
      <c r="B1920">
        <v>177.28</v>
      </c>
      <c r="C1920">
        <v>138.59</v>
      </c>
      <c r="D1920">
        <v>215.98</v>
      </c>
      <c r="E1920">
        <v>147.97999999999999</v>
      </c>
      <c r="F1920">
        <v>-0.25</v>
      </c>
      <c r="G1920">
        <v>-0.97799999999999998</v>
      </c>
      <c r="H1920">
        <v>1.083</v>
      </c>
      <c r="I1920">
        <v>-0.94299999999999995</v>
      </c>
    </row>
    <row r="1921" spans="1:9" x14ac:dyDescent="0.25">
      <c r="A1921" s="4">
        <v>1418</v>
      </c>
      <c r="B1921">
        <v>215.5</v>
      </c>
      <c r="C1921">
        <v>176.8</v>
      </c>
      <c r="D1921">
        <v>254.19</v>
      </c>
      <c r="E1921">
        <v>162.83000000000001</v>
      </c>
      <c r="F1921">
        <v>0.35499999999999998</v>
      </c>
      <c r="G1921">
        <v>-0.372</v>
      </c>
      <c r="H1921">
        <v>0.68600000000000005</v>
      </c>
      <c r="I1921">
        <v>-1.282</v>
      </c>
    </row>
    <row r="1922" spans="1:9" x14ac:dyDescent="0.25">
      <c r="A1922" s="4">
        <v>1419</v>
      </c>
      <c r="B1922">
        <v>148.22999999999999</v>
      </c>
      <c r="C1922">
        <v>109.53</v>
      </c>
      <c r="D1922">
        <v>186.93</v>
      </c>
      <c r="E1922">
        <v>132.72</v>
      </c>
      <c r="F1922">
        <v>-4.2000000000000003E-2</v>
      </c>
      <c r="G1922">
        <v>-0.76900000000000002</v>
      </c>
      <c r="H1922">
        <v>0.25900000000000001</v>
      </c>
      <c r="I1922">
        <v>-0.63400000000000001</v>
      </c>
    </row>
    <row r="1923" spans="1:9" x14ac:dyDescent="0.25">
      <c r="A1923" s="4">
        <v>1420</v>
      </c>
      <c r="B1923">
        <v>109</v>
      </c>
      <c r="C1923">
        <v>70.3</v>
      </c>
      <c r="D1923">
        <v>147.69</v>
      </c>
      <c r="E1923">
        <v>103.29</v>
      </c>
      <c r="F1923">
        <v>-0.46899999999999997</v>
      </c>
      <c r="G1923">
        <v>-1.196</v>
      </c>
      <c r="H1923">
        <v>1.643</v>
      </c>
      <c r="I1923">
        <v>-1.091</v>
      </c>
    </row>
    <row r="1924" spans="1:9" x14ac:dyDescent="0.25">
      <c r="A1924" s="4">
        <v>1421</v>
      </c>
      <c r="B1924">
        <v>214.53</v>
      </c>
      <c r="C1924">
        <v>175.83</v>
      </c>
      <c r="D1924">
        <v>253.23</v>
      </c>
      <c r="E1924">
        <v>233.62</v>
      </c>
      <c r="F1924">
        <v>0.91600000000000004</v>
      </c>
      <c r="G1924">
        <v>0.189</v>
      </c>
      <c r="H1924">
        <v>1.028</v>
      </c>
      <c r="I1924">
        <v>-0.51600000000000001</v>
      </c>
    </row>
    <row r="1925" spans="1:9" x14ac:dyDescent="0.25">
      <c r="A1925" s="4">
        <v>1422</v>
      </c>
      <c r="B1925">
        <v>142.44</v>
      </c>
      <c r="C1925">
        <v>103.74</v>
      </c>
      <c r="D1925">
        <v>181.14</v>
      </c>
      <c r="E1925">
        <v>181.84</v>
      </c>
      <c r="F1925">
        <v>0.30099999999999999</v>
      </c>
      <c r="G1925">
        <v>-0.42699999999999999</v>
      </c>
      <c r="H1925">
        <v>1.1220000000000001</v>
      </c>
      <c r="I1925">
        <v>-1.4590000000000001</v>
      </c>
    </row>
    <row r="1926" spans="1:9" x14ac:dyDescent="0.25">
      <c r="A1926" s="4">
        <v>1423</v>
      </c>
      <c r="B1926">
        <v>154.16999999999999</v>
      </c>
      <c r="C1926">
        <v>115.48</v>
      </c>
      <c r="D1926">
        <v>192.87</v>
      </c>
      <c r="E1926">
        <v>172.33</v>
      </c>
      <c r="F1926">
        <v>0.39500000000000002</v>
      </c>
      <c r="G1926">
        <v>-0.33200000000000002</v>
      </c>
      <c r="H1926">
        <v>1.792</v>
      </c>
      <c r="I1926">
        <v>-0.41299999999999998</v>
      </c>
    </row>
    <row r="1927" spans="1:9" x14ac:dyDescent="0.25">
      <c r="A1927" s="4">
        <v>1424</v>
      </c>
      <c r="B1927">
        <v>195.04</v>
      </c>
      <c r="C1927">
        <v>156.34</v>
      </c>
      <c r="D1927">
        <v>233.73</v>
      </c>
      <c r="E1927">
        <v>214.97</v>
      </c>
      <c r="F1927">
        <v>1.0649999999999999</v>
      </c>
      <c r="G1927">
        <v>0.33800000000000002</v>
      </c>
      <c r="H1927">
        <v>0.79500000000000004</v>
      </c>
      <c r="I1927">
        <v>-1.194</v>
      </c>
    </row>
    <row r="1928" spans="1:9" x14ac:dyDescent="0.25">
      <c r="A1928" s="4">
        <v>1425</v>
      </c>
      <c r="B1928">
        <v>177.37</v>
      </c>
      <c r="C1928">
        <v>138.66999999999999</v>
      </c>
      <c r="D1928">
        <v>216.07</v>
      </c>
      <c r="E1928">
        <v>209.21</v>
      </c>
      <c r="F1928">
        <v>6.7000000000000004E-2</v>
      </c>
      <c r="G1928">
        <v>-0.66</v>
      </c>
      <c r="H1928">
        <v>0.621</v>
      </c>
      <c r="I1928">
        <v>-2.2400000000000002</v>
      </c>
    </row>
    <row r="1929" spans="1:9" x14ac:dyDescent="0.25">
      <c r="A1929" s="4">
        <v>1426</v>
      </c>
      <c r="B1929">
        <v>192.4</v>
      </c>
      <c r="C1929">
        <v>153.69999999999999</v>
      </c>
      <c r="D1929">
        <v>231.1</v>
      </c>
      <c r="E1929">
        <v>216.79</v>
      </c>
      <c r="F1929">
        <v>-0.106</v>
      </c>
      <c r="G1929">
        <v>-0.83399999999999996</v>
      </c>
      <c r="H1929">
        <v>0.745</v>
      </c>
      <c r="I1929">
        <v>-1.768</v>
      </c>
    </row>
    <row r="1930" spans="1:9" x14ac:dyDescent="0.25">
      <c r="A1930" s="4">
        <v>1427</v>
      </c>
      <c r="B1930">
        <v>243.11</v>
      </c>
      <c r="C1930">
        <v>204.41</v>
      </c>
      <c r="D1930">
        <v>281.8</v>
      </c>
      <c r="E1930">
        <v>255.76</v>
      </c>
      <c r="F1930">
        <v>1.7999999999999999E-2</v>
      </c>
      <c r="G1930">
        <v>-0.71</v>
      </c>
      <c r="H1930">
        <v>0.40300000000000002</v>
      </c>
      <c r="I1930">
        <v>-2.181</v>
      </c>
    </row>
    <row r="1931" spans="1:9" x14ac:dyDescent="0.25">
      <c r="A1931" s="4">
        <v>1428</v>
      </c>
      <c r="B1931">
        <v>246.51</v>
      </c>
      <c r="C1931">
        <v>207.82</v>
      </c>
      <c r="D1931">
        <v>285.20999999999998</v>
      </c>
      <c r="E1931">
        <v>221.12</v>
      </c>
      <c r="F1931">
        <v>-0.32500000000000001</v>
      </c>
      <c r="G1931">
        <v>-1.052</v>
      </c>
      <c r="H1931">
        <v>0.63100000000000001</v>
      </c>
      <c r="I1931">
        <v>-1.194</v>
      </c>
    </row>
    <row r="1932" spans="1:9" x14ac:dyDescent="0.25">
      <c r="A1932" s="4">
        <v>1429</v>
      </c>
      <c r="B1932">
        <v>219.61</v>
      </c>
      <c r="C1932">
        <v>180.91</v>
      </c>
      <c r="D1932">
        <v>258.31</v>
      </c>
      <c r="E1932">
        <v>169.86</v>
      </c>
      <c r="F1932">
        <v>-9.6000000000000002E-2</v>
      </c>
      <c r="G1932">
        <v>-0.82399999999999995</v>
      </c>
      <c r="H1932">
        <f>-0.277</f>
        <v>-0.27700000000000002</v>
      </c>
      <c r="I1932">
        <v>-1.105</v>
      </c>
    </row>
    <row r="1933" spans="1:9" x14ac:dyDescent="0.25">
      <c r="A1933" s="4">
        <v>1430</v>
      </c>
      <c r="B1933">
        <v>204.08</v>
      </c>
      <c r="C1933">
        <v>165.39</v>
      </c>
      <c r="D1933">
        <v>242.78</v>
      </c>
      <c r="E1933">
        <v>150.16999999999999</v>
      </c>
      <c r="F1933">
        <v>-1.0049999999999999</v>
      </c>
      <c r="G1933">
        <v>-1.732</v>
      </c>
      <c r="H1933">
        <v>0.99299999999999999</v>
      </c>
      <c r="I1933">
        <v>-0.60499999999999998</v>
      </c>
    </row>
    <row r="1934" spans="1:9" x14ac:dyDescent="0.25">
      <c r="A1934" s="4">
        <v>1431</v>
      </c>
      <c r="B1934">
        <v>224.66</v>
      </c>
      <c r="C1934">
        <v>185.96</v>
      </c>
      <c r="D1934">
        <v>263.36</v>
      </c>
      <c r="E1934">
        <v>157.05000000000001</v>
      </c>
      <c r="F1934">
        <v>0.26600000000000001</v>
      </c>
      <c r="G1934">
        <v>-0.46100000000000002</v>
      </c>
      <c r="H1934">
        <v>0.52700000000000002</v>
      </c>
      <c r="I1934">
        <v>-1.341</v>
      </c>
    </row>
    <row r="1935" spans="1:9" x14ac:dyDescent="0.25">
      <c r="A1935" s="4">
        <v>1432</v>
      </c>
      <c r="B1935">
        <v>215.95</v>
      </c>
      <c r="C1935">
        <v>177.25</v>
      </c>
      <c r="D1935">
        <v>254.65</v>
      </c>
      <c r="E1935">
        <v>168.51</v>
      </c>
      <c r="F1935">
        <v>-0.20100000000000001</v>
      </c>
      <c r="G1935">
        <v>-0.92800000000000005</v>
      </c>
      <c r="H1935">
        <v>0.93899999999999995</v>
      </c>
      <c r="I1935">
        <v>-1.135</v>
      </c>
    </row>
    <row r="1936" spans="1:9" x14ac:dyDescent="0.25">
      <c r="A1936" s="4">
        <v>1433</v>
      </c>
      <c r="B1936">
        <v>228.71</v>
      </c>
      <c r="C1936">
        <v>190.01</v>
      </c>
      <c r="D1936">
        <v>267.41000000000003</v>
      </c>
      <c r="E1936">
        <v>153.30000000000001</v>
      </c>
      <c r="F1936">
        <v>0.21099999999999999</v>
      </c>
      <c r="G1936">
        <v>-0.51600000000000001</v>
      </c>
      <c r="H1936">
        <v>0.76</v>
      </c>
      <c r="I1936">
        <v>-1.5329999999999999</v>
      </c>
    </row>
    <row r="1937" spans="1:9" x14ac:dyDescent="0.25">
      <c r="A1937" s="4">
        <v>1434</v>
      </c>
      <c r="B1937">
        <v>156.03</v>
      </c>
      <c r="C1937">
        <v>117.34</v>
      </c>
      <c r="D1937">
        <v>194.73</v>
      </c>
      <c r="E1937">
        <v>144</v>
      </c>
      <c r="F1937">
        <v>3.3000000000000002E-2</v>
      </c>
      <c r="G1937">
        <v>-0.69499999999999995</v>
      </c>
      <c r="H1937">
        <v>0.14499999999999999</v>
      </c>
      <c r="I1937">
        <v>-1.798</v>
      </c>
    </row>
    <row r="1938" spans="1:9" x14ac:dyDescent="0.25">
      <c r="A1938" s="4">
        <v>1435</v>
      </c>
      <c r="B1938">
        <v>218.08</v>
      </c>
      <c r="C1938">
        <v>179.39</v>
      </c>
      <c r="D1938">
        <v>256.77999999999997</v>
      </c>
      <c r="E1938">
        <v>191.09</v>
      </c>
      <c r="F1938">
        <v>-0.58299999999999996</v>
      </c>
      <c r="G1938">
        <v>-1.31</v>
      </c>
      <c r="H1938">
        <v>0.12</v>
      </c>
      <c r="I1938">
        <v>-0.81100000000000005</v>
      </c>
    </row>
    <row r="1939" spans="1:9" x14ac:dyDescent="0.25">
      <c r="A1939" s="4">
        <v>1436</v>
      </c>
      <c r="B1939">
        <v>255.44</v>
      </c>
      <c r="C1939">
        <v>216.75</v>
      </c>
      <c r="D1939">
        <v>294.14</v>
      </c>
      <c r="E1939">
        <v>241.59</v>
      </c>
      <c r="F1939">
        <v>-0.60799999999999998</v>
      </c>
      <c r="G1939">
        <v>-1.335</v>
      </c>
      <c r="H1939">
        <v>1.0999999999999999E-2</v>
      </c>
      <c r="I1939">
        <v>-0.82599999999999996</v>
      </c>
    </row>
    <row r="1940" spans="1:9" x14ac:dyDescent="0.25">
      <c r="A1940" s="4">
        <v>1437</v>
      </c>
      <c r="B1940">
        <v>176.98</v>
      </c>
      <c r="C1940">
        <v>138.29</v>
      </c>
      <c r="D1940">
        <v>215.68</v>
      </c>
      <c r="E1940">
        <v>181.19</v>
      </c>
      <c r="F1940">
        <v>-0.71699999999999997</v>
      </c>
      <c r="G1940">
        <v>-1.444</v>
      </c>
      <c r="H1940">
        <f>-0.118</f>
        <v>-0.11799999999999999</v>
      </c>
      <c r="I1940">
        <v>-0.72199999999999998</v>
      </c>
    </row>
    <row r="1941" spans="1:9" x14ac:dyDescent="0.25">
      <c r="A1941" s="4">
        <v>1438</v>
      </c>
      <c r="B1941">
        <v>184.4</v>
      </c>
      <c r="C1941">
        <v>145.71</v>
      </c>
      <c r="D1941">
        <v>223.1</v>
      </c>
      <c r="E1941">
        <v>187.52</v>
      </c>
      <c r="F1941">
        <v>-0.84599999999999997</v>
      </c>
      <c r="G1941">
        <v>-1.573</v>
      </c>
      <c r="H1941">
        <v>0.48199999999999998</v>
      </c>
      <c r="I1941">
        <v>-1.43</v>
      </c>
    </row>
    <row r="1942" spans="1:9" x14ac:dyDescent="0.25">
      <c r="A1942" s="4">
        <v>1439</v>
      </c>
      <c r="B1942">
        <v>186.29</v>
      </c>
      <c r="C1942">
        <v>147.59</v>
      </c>
      <c r="D1942">
        <v>224.99</v>
      </c>
      <c r="E1942">
        <v>170.25</v>
      </c>
      <c r="F1942">
        <v>-0.245</v>
      </c>
      <c r="G1942">
        <v>-0.97299999999999998</v>
      </c>
      <c r="H1942">
        <v>0.69499999999999995</v>
      </c>
      <c r="I1942">
        <v>-0.35399999999999998</v>
      </c>
    </row>
    <row r="1943" spans="1:9" x14ac:dyDescent="0.25">
      <c r="A1943" s="4">
        <v>1440</v>
      </c>
      <c r="B1943">
        <v>209.57</v>
      </c>
      <c r="C1943">
        <v>170.87</v>
      </c>
      <c r="D1943">
        <v>248.27</v>
      </c>
      <c r="E1943">
        <v>204.5</v>
      </c>
      <c r="F1943">
        <v>-3.2000000000000001E-2</v>
      </c>
      <c r="G1943">
        <v>-0.75900000000000001</v>
      </c>
      <c r="H1943">
        <v>0.159</v>
      </c>
      <c r="I1943">
        <v>-1.6359999999999999</v>
      </c>
    </row>
    <row r="1944" spans="1:9" x14ac:dyDescent="0.25">
      <c r="A1944" s="4">
        <v>1441</v>
      </c>
      <c r="B1944">
        <v>205.82</v>
      </c>
      <c r="C1944">
        <v>167.12</v>
      </c>
      <c r="D1944">
        <v>244.51</v>
      </c>
      <c r="E1944">
        <v>201.11</v>
      </c>
      <c r="F1944">
        <v>-0.56799999999999995</v>
      </c>
      <c r="G1944">
        <v>-1.2949999999999999</v>
      </c>
      <c r="H1944">
        <v>1.0329999999999999</v>
      </c>
      <c r="I1944">
        <v>-1.238</v>
      </c>
    </row>
    <row r="1945" spans="1:9" x14ac:dyDescent="0.25">
      <c r="A1945" s="4">
        <v>1442</v>
      </c>
      <c r="B1945">
        <v>172.02</v>
      </c>
      <c r="C1945">
        <v>133.32</v>
      </c>
      <c r="D1945">
        <v>210.72</v>
      </c>
      <c r="E1945">
        <v>163.09</v>
      </c>
      <c r="F1945">
        <v>0.30599999999999999</v>
      </c>
      <c r="G1945">
        <v>-0.42199999999999999</v>
      </c>
      <c r="H1945">
        <v>0.72499999999999998</v>
      </c>
      <c r="I1945">
        <v>-1.2090000000000001</v>
      </c>
    </row>
    <row r="1946" spans="1:9" x14ac:dyDescent="0.25">
      <c r="A1946" s="4">
        <v>1443</v>
      </c>
      <c r="B1946">
        <v>195.13</v>
      </c>
      <c r="C1946">
        <v>156.43</v>
      </c>
      <c r="D1946">
        <v>233.83</v>
      </c>
      <c r="E1946">
        <v>187.44</v>
      </c>
      <c r="F1946">
        <v>-2E-3</v>
      </c>
      <c r="G1946">
        <v>-0.72899999999999998</v>
      </c>
      <c r="H1946">
        <v>0.82899999999999996</v>
      </c>
      <c r="I1946">
        <v>-0.36899999999999999</v>
      </c>
    </row>
    <row r="1947" spans="1:9" x14ac:dyDescent="0.25">
      <c r="A1947" s="4">
        <v>1444</v>
      </c>
      <c r="B1947">
        <v>203.69</v>
      </c>
      <c r="C1947">
        <v>165</v>
      </c>
      <c r="D1947">
        <v>242.39</v>
      </c>
      <c r="E1947">
        <v>161.08000000000001</v>
      </c>
      <c r="F1947">
        <v>0.10199999999999999</v>
      </c>
      <c r="G1947">
        <v>-0.625</v>
      </c>
      <c r="H1947">
        <v>0.98799999999999999</v>
      </c>
      <c r="I1947">
        <v>-0.64900000000000002</v>
      </c>
    </row>
    <row r="1948" spans="1:9" x14ac:dyDescent="0.25">
      <c r="A1948" s="4">
        <v>1445</v>
      </c>
      <c r="B1948">
        <v>189.79</v>
      </c>
      <c r="C1948">
        <v>151.09</v>
      </c>
      <c r="D1948">
        <v>228.49</v>
      </c>
      <c r="E1948">
        <v>195.23</v>
      </c>
      <c r="F1948">
        <v>0.26100000000000001</v>
      </c>
      <c r="G1948">
        <v>-0.46600000000000003</v>
      </c>
      <c r="H1948">
        <v>8.5000000000000006E-2</v>
      </c>
      <c r="I1948">
        <v>-0.89900000000000002</v>
      </c>
    </row>
    <row r="1949" spans="1:9" x14ac:dyDescent="0.25">
      <c r="A1949" s="4">
        <v>1446</v>
      </c>
      <c r="B1949">
        <v>164.36</v>
      </c>
      <c r="C1949">
        <v>125.67</v>
      </c>
      <c r="D1949">
        <v>203.06</v>
      </c>
      <c r="E1949">
        <v>119.07</v>
      </c>
      <c r="F1949">
        <v>-0.64200000000000002</v>
      </c>
      <c r="G1949">
        <v>-1.37</v>
      </c>
      <c r="H1949">
        <v>0.497</v>
      </c>
      <c r="I1949">
        <v>-0.81100000000000005</v>
      </c>
    </row>
    <row r="1950" spans="1:9" x14ac:dyDescent="0.25">
      <c r="A1950" s="4">
        <v>1447</v>
      </c>
      <c r="B1950">
        <v>163.5</v>
      </c>
      <c r="C1950">
        <v>124.8</v>
      </c>
      <c r="D1950">
        <v>202.19</v>
      </c>
      <c r="E1950">
        <v>148.5</v>
      </c>
      <c r="F1950">
        <v>-0.23</v>
      </c>
      <c r="G1950">
        <v>-0.95799999999999996</v>
      </c>
      <c r="H1950">
        <v>0.378</v>
      </c>
      <c r="I1950">
        <v>-1.0169999999999999</v>
      </c>
    </row>
    <row r="1951" spans="1:9" x14ac:dyDescent="0.25">
      <c r="A1951" s="4">
        <v>1448</v>
      </c>
      <c r="B1951">
        <v>114.68</v>
      </c>
      <c r="C1951">
        <v>75.98</v>
      </c>
      <c r="D1951">
        <v>153.37</v>
      </c>
      <c r="E1951">
        <v>121.16</v>
      </c>
      <c r="F1951">
        <v>-0.34899999999999998</v>
      </c>
      <c r="G1951">
        <v>-1.077</v>
      </c>
      <c r="H1951">
        <v>0.03</v>
      </c>
      <c r="I1951">
        <v>-1.5469999999999999</v>
      </c>
    </row>
    <row r="1952" spans="1:9" x14ac:dyDescent="0.25">
      <c r="A1952" s="4">
        <v>1449</v>
      </c>
      <c r="B1952">
        <v>171.1</v>
      </c>
      <c r="C1952">
        <v>132.4</v>
      </c>
      <c r="D1952">
        <v>209.8</v>
      </c>
      <c r="E1952">
        <v>161.68</v>
      </c>
      <c r="F1952">
        <v>-0.69699999999999995</v>
      </c>
      <c r="G1952">
        <v>-1.4239999999999999</v>
      </c>
      <c r="H1952">
        <v>0.22900000000000001</v>
      </c>
      <c r="I1952">
        <v>-2.0630000000000002</v>
      </c>
    </row>
    <row r="1953" spans="1:9" x14ac:dyDescent="0.25">
      <c r="A1953" s="4">
        <v>1450</v>
      </c>
      <c r="B1953">
        <v>140.55000000000001</v>
      </c>
      <c r="C1953">
        <v>101.85</v>
      </c>
      <c r="D1953">
        <v>179.25</v>
      </c>
      <c r="E1953">
        <v>127.74</v>
      </c>
      <c r="F1953">
        <v>-0.498</v>
      </c>
      <c r="G1953">
        <v>-1.226</v>
      </c>
      <c r="H1953">
        <f>-0.376</f>
        <v>-0.376</v>
      </c>
      <c r="I1953">
        <v>-2.2400000000000002</v>
      </c>
    </row>
    <row r="1954" spans="1:9" x14ac:dyDescent="0.25">
      <c r="A1954" s="4">
        <v>1451</v>
      </c>
      <c r="B1954">
        <v>184.86</v>
      </c>
      <c r="C1954">
        <v>146.16999999999999</v>
      </c>
      <c r="D1954">
        <v>223.56</v>
      </c>
      <c r="E1954">
        <v>187.23</v>
      </c>
      <c r="F1954">
        <v>-1.1040000000000001</v>
      </c>
      <c r="G1954">
        <v>-1.831</v>
      </c>
      <c r="H1954">
        <f>-0.158</f>
        <v>-0.158</v>
      </c>
      <c r="I1954">
        <v>-1.282</v>
      </c>
    </row>
    <row r="1955" spans="1:9" x14ac:dyDescent="0.25">
      <c r="A1955" s="4">
        <v>1452</v>
      </c>
      <c r="B1955">
        <v>147.66999999999999</v>
      </c>
      <c r="C1955">
        <v>108.97</v>
      </c>
      <c r="D1955">
        <v>186.37</v>
      </c>
      <c r="E1955">
        <v>113.89</v>
      </c>
      <c r="F1955">
        <v>-0.88500000000000001</v>
      </c>
      <c r="G1955">
        <v>-1.613</v>
      </c>
      <c r="H1955">
        <f>-0.302</f>
        <v>-0.30199999999999999</v>
      </c>
      <c r="I1955">
        <v>-1.518</v>
      </c>
    </row>
    <row r="1956" spans="1:9" x14ac:dyDescent="0.25">
      <c r="A1956" s="4">
        <v>1453</v>
      </c>
      <c r="B1956">
        <v>148.31</v>
      </c>
      <c r="C1956">
        <v>109.62</v>
      </c>
      <c r="D1956">
        <v>187.01</v>
      </c>
      <c r="E1956">
        <v>130.56</v>
      </c>
      <c r="F1956">
        <v>-1.0289999999999999</v>
      </c>
      <c r="G1956">
        <v>-1.7569999999999999</v>
      </c>
      <c r="H1956">
        <f>-0.769</f>
        <v>-0.76900000000000002</v>
      </c>
      <c r="I1956">
        <v>-2.2839999999999998</v>
      </c>
    </row>
    <row r="1957" spans="1:9" x14ac:dyDescent="0.25">
      <c r="A1957" s="4">
        <v>1454</v>
      </c>
      <c r="B1957">
        <v>200.69</v>
      </c>
      <c r="C1957">
        <v>161.99</v>
      </c>
      <c r="D1957">
        <v>239.39</v>
      </c>
      <c r="E1957">
        <v>165.56</v>
      </c>
      <c r="F1957">
        <v>-1.496</v>
      </c>
      <c r="G1957">
        <v>-2.2229999999999999</v>
      </c>
      <c r="H1957">
        <f>-0.863</f>
        <v>-0.86299999999999999</v>
      </c>
      <c r="I1957">
        <v>-2.1960000000000002</v>
      </c>
    </row>
    <row r="1958" spans="1:9" x14ac:dyDescent="0.25">
      <c r="A1958" s="4">
        <v>1455</v>
      </c>
      <c r="B1958">
        <v>185.38</v>
      </c>
      <c r="C1958">
        <v>146.68</v>
      </c>
      <c r="D1958">
        <v>224.08</v>
      </c>
      <c r="E1958">
        <v>153.47999999999999</v>
      </c>
      <c r="F1958">
        <v>-1.59</v>
      </c>
      <c r="G1958">
        <v>-2.3170000000000002</v>
      </c>
      <c r="H1958">
        <f>-0.883</f>
        <v>-0.88300000000000001</v>
      </c>
      <c r="I1958">
        <v>-2.8</v>
      </c>
    </row>
    <row r="1959" spans="1:9" x14ac:dyDescent="0.25">
      <c r="A1959" s="4">
        <v>1456</v>
      </c>
      <c r="B1959">
        <v>249.96</v>
      </c>
      <c r="C1959">
        <v>211.26</v>
      </c>
      <c r="D1959">
        <v>288.66000000000003</v>
      </c>
      <c r="E1959">
        <v>181.27</v>
      </c>
      <c r="F1959">
        <v>-1.61</v>
      </c>
      <c r="G1959">
        <v>-2.3370000000000002</v>
      </c>
      <c r="H1959">
        <f>-0.903</f>
        <v>-0.90300000000000002</v>
      </c>
      <c r="I1959">
        <v>-1.385</v>
      </c>
    </row>
    <row r="1960" spans="1:9" x14ac:dyDescent="0.25">
      <c r="A1960" s="4">
        <v>1457</v>
      </c>
      <c r="B1960">
        <v>207.98</v>
      </c>
      <c r="C1960">
        <v>169.29</v>
      </c>
      <c r="D1960">
        <v>246.68</v>
      </c>
      <c r="E1960">
        <v>164.49</v>
      </c>
      <c r="F1960">
        <v>-1.63</v>
      </c>
      <c r="G1960">
        <v>-2.3570000000000002</v>
      </c>
      <c r="H1960">
        <f>-0.754</f>
        <v>-0.754</v>
      </c>
      <c r="I1960">
        <v>-1.371</v>
      </c>
    </row>
    <row r="1961" spans="1:9" x14ac:dyDescent="0.25">
      <c r="A1961" s="4">
        <v>1458</v>
      </c>
      <c r="B1961">
        <v>217.77</v>
      </c>
      <c r="C1961">
        <v>179.07</v>
      </c>
      <c r="D1961">
        <v>256.47000000000003</v>
      </c>
      <c r="E1961">
        <v>177.6</v>
      </c>
      <c r="F1961">
        <v>-1.4810000000000001</v>
      </c>
      <c r="G1961">
        <v>-2.2080000000000002</v>
      </c>
      <c r="H1961">
        <f>-0.778</f>
        <v>-0.77800000000000002</v>
      </c>
      <c r="I1961">
        <v>-3.9340000000000002</v>
      </c>
    </row>
    <row r="1962" spans="1:9" x14ac:dyDescent="0.25">
      <c r="A1962" s="4">
        <v>1459</v>
      </c>
      <c r="B1962">
        <v>176.29</v>
      </c>
      <c r="C1962">
        <v>137.59</v>
      </c>
      <c r="D1962">
        <v>214.98</v>
      </c>
      <c r="E1962">
        <v>152.31</v>
      </c>
      <c r="F1962">
        <v>-1.506</v>
      </c>
      <c r="G1962">
        <v>-2.2330000000000001</v>
      </c>
      <c r="H1962">
        <f>-0.123</f>
        <v>-0.123</v>
      </c>
      <c r="I1962">
        <v>-2.77</v>
      </c>
    </row>
    <row r="1963" spans="1:9" x14ac:dyDescent="0.25">
      <c r="A1963" s="4">
        <v>1460</v>
      </c>
      <c r="B1963">
        <v>176.1</v>
      </c>
      <c r="C1963">
        <v>137.4</v>
      </c>
      <c r="D1963">
        <v>214.8</v>
      </c>
      <c r="E1963">
        <v>182.26</v>
      </c>
      <c r="F1963">
        <v>-0.85099999999999998</v>
      </c>
      <c r="G1963">
        <v>-1.5780000000000001</v>
      </c>
      <c r="H1963">
        <v>0.155</v>
      </c>
      <c r="I1963">
        <v>-1.9159999999999999</v>
      </c>
    </row>
    <row r="1964" spans="1:9" x14ac:dyDescent="0.25">
      <c r="A1964" s="4">
        <v>1461</v>
      </c>
      <c r="B1964">
        <v>149.63</v>
      </c>
      <c r="C1964">
        <v>110.93</v>
      </c>
      <c r="D1964">
        <v>188.33</v>
      </c>
      <c r="E1964">
        <v>155.27000000000001</v>
      </c>
      <c r="F1964">
        <v>-0.57299999999999995</v>
      </c>
      <c r="G1964">
        <v>-1.3</v>
      </c>
      <c r="H1964">
        <f>-0.689</f>
        <v>-0.68899999999999995</v>
      </c>
      <c r="I1964">
        <v>-1.8859999999999999</v>
      </c>
    </row>
    <row r="1965" spans="1:9" x14ac:dyDescent="0.25">
      <c r="A1965" s="4">
        <v>1462</v>
      </c>
      <c r="B1965">
        <v>119.58</v>
      </c>
      <c r="C1965">
        <v>80.88</v>
      </c>
      <c r="D1965">
        <v>158.28</v>
      </c>
      <c r="E1965">
        <v>142.30000000000001</v>
      </c>
      <c r="F1965">
        <v>-1.4159999999999999</v>
      </c>
      <c r="G1965">
        <v>-2.1440000000000001</v>
      </c>
      <c r="H1965">
        <f>-0.818</f>
        <v>-0.81799999999999995</v>
      </c>
      <c r="I1965">
        <v>-1.96</v>
      </c>
    </row>
    <row r="1966" spans="1:9" x14ac:dyDescent="0.25">
      <c r="A1966" s="4">
        <v>1463</v>
      </c>
      <c r="B1966">
        <v>151.07</v>
      </c>
      <c r="C1966">
        <v>112.37</v>
      </c>
      <c r="D1966">
        <v>189.77</v>
      </c>
      <c r="E1966">
        <v>143.47999999999999</v>
      </c>
      <c r="F1966">
        <v>-1.5449999999999999</v>
      </c>
      <c r="G1966">
        <v>-2.2730000000000001</v>
      </c>
      <c r="H1966">
        <f>-0.783</f>
        <v>-0.78300000000000003</v>
      </c>
      <c r="I1966">
        <v>-1.0169999999999999</v>
      </c>
    </row>
    <row r="1967" spans="1:9" x14ac:dyDescent="0.25">
      <c r="A1967" s="4">
        <v>1464</v>
      </c>
      <c r="B1967">
        <v>111.09</v>
      </c>
      <c r="C1967">
        <v>72.400000000000006</v>
      </c>
      <c r="D1967">
        <v>149.79</v>
      </c>
      <c r="E1967">
        <v>106.21</v>
      </c>
      <c r="F1967">
        <v>-1.5109999999999999</v>
      </c>
      <c r="G1967">
        <v>-2.238</v>
      </c>
      <c r="H1967">
        <f>-1.314</f>
        <v>-1.3140000000000001</v>
      </c>
      <c r="I1967">
        <v>-2.1960000000000002</v>
      </c>
    </row>
    <row r="1968" spans="1:9" x14ac:dyDescent="0.25">
      <c r="A1968" s="4">
        <v>1465</v>
      </c>
      <c r="B1968">
        <v>139.77000000000001</v>
      </c>
      <c r="C1968">
        <v>101.07</v>
      </c>
      <c r="D1968">
        <v>178.47</v>
      </c>
      <c r="E1968">
        <v>111.28</v>
      </c>
      <c r="F1968">
        <v>-2.0419999999999998</v>
      </c>
      <c r="G1968">
        <v>-2.7690000000000001</v>
      </c>
      <c r="H1968">
        <f>-1.657</f>
        <v>-1.657</v>
      </c>
      <c r="I1968">
        <v>-1.371</v>
      </c>
    </row>
    <row r="1969" spans="1:9" x14ac:dyDescent="0.25">
      <c r="A1969" s="4">
        <v>1466</v>
      </c>
      <c r="B1969">
        <v>172.65</v>
      </c>
      <c r="C1969">
        <v>133.94999999999999</v>
      </c>
      <c r="D1969">
        <v>211.35</v>
      </c>
      <c r="E1969">
        <v>116.73</v>
      </c>
      <c r="F1969">
        <v>-2.3839999999999999</v>
      </c>
      <c r="G1969">
        <v>-3.1120000000000001</v>
      </c>
      <c r="H1969">
        <f>-1.116</f>
        <v>-1.1160000000000001</v>
      </c>
      <c r="I1969">
        <v>-1.4</v>
      </c>
    </row>
    <row r="1970" spans="1:9" x14ac:dyDescent="0.25">
      <c r="A1970" s="4">
        <v>1467</v>
      </c>
      <c r="B1970">
        <v>190.49</v>
      </c>
      <c r="C1970">
        <v>151.79</v>
      </c>
      <c r="D1970">
        <v>229.19</v>
      </c>
      <c r="E1970">
        <v>128.06</v>
      </c>
      <c r="F1970">
        <v>-1.843</v>
      </c>
      <c r="G1970">
        <v>-2.5710000000000002</v>
      </c>
      <c r="H1970">
        <f>-1.27</f>
        <v>-1.27</v>
      </c>
      <c r="I1970">
        <v>-1.7090000000000001</v>
      </c>
    </row>
    <row r="1971" spans="1:9" x14ac:dyDescent="0.25">
      <c r="A1971" s="4">
        <v>1468</v>
      </c>
      <c r="B1971">
        <v>220.77</v>
      </c>
      <c r="C1971">
        <v>182.07</v>
      </c>
      <c r="D1971">
        <v>259.45999999999998</v>
      </c>
      <c r="E1971">
        <v>188.2</v>
      </c>
      <c r="F1971">
        <v>-1.9970000000000001</v>
      </c>
      <c r="G1971">
        <v>-2.7240000000000002</v>
      </c>
      <c r="H1971">
        <f>-1.791</f>
        <v>-1.7909999999999999</v>
      </c>
      <c r="I1971">
        <v>-1.7829999999999999</v>
      </c>
    </row>
    <row r="1972" spans="1:9" x14ac:dyDescent="0.25">
      <c r="A1972" s="4">
        <v>1469</v>
      </c>
      <c r="B1972">
        <v>206.97</v>
      </c>
      <c r="C1972">
        <v>168.27</v>
      </c>
      <c r="D1972">
        <v>245.67</v>
      </c>
      <c r="E1972">
        <v>159.65</v>
      </c>
      <c r="F1972">
        <v>-2.5179999999999998</v>
      </c>
      <c r="G1972">
        <v>-3.246</v>
      </c>
      <c r="H1972">
        <f>-1.354</f>
        <v>-1.3540000000000001</v>
      </c>
      <c r="I1972">
        <v>-2.6960000000000002</v>
      </c>
    </row>
    <row r="1973" spans="1:9" x14ac:dyDescent="0.25">
      <c r="A1973" s="4">
        <v>1470</v>
      </c>
      <c r="B1973">
        <v>188.98</v>
      </c>
      <c r="C1973">
        <v>150.28</v>
      </c>
      <c r="D1973">
        <v>227.68</v>
      </c>
      <c r="E1973">
        <v>173.56</v>
      </c>
      <c r="F1973">
        <v>-2.081</v>
      </c>
      <c r="G1973">
        <v>-2.8090000000000002</v>
      </c>
      <c r="H1973">
        <f>-1.056</f>
        <v>-1.056</v>
      </c>
      <c r="I1973">
        <v>-1.268</v>
      </c>
    </row>
    <row r="1974" spans="1:9" x14ac:dyDescent="0.25">
      <c r="A1974" s="4">
        <v>1471</v>
      </c>
      <c r="B1974">
        <v>172.32</v>
      </c>
      <c r="C1974">
        <v>133.62</v>
      </c>
      <c r="D1974">
        <v>211.02</v>
      </c>
      <c r="E1974">
        <v>139.78</v>
      </c>
      <c r="F1974">
        <v>-1.784</v>
      </c>
      <c r="G1974">
        <v>-2.5110000000000001</v>
      </c>
      <c r="H1974">
        <f>-0.873</f>
        <v>-0.873</v>
      </c>
      <c r="I1974">
        <v>-1.4</v>
      </c>
    </row>
    <row r="1975" spans="1:9" x14ac:dyDescent="0.25">
      <c r="A1975" s="4">
        <v>1472</v>
      </c>
      <c r="B1975">
        <v>199.07</v>
      </c>
      <c r="C1975">
        <v>160.37</v>
      </c>
      <c r="D1975">
        <v>237.76</v>
      </c>
      <c r="E1975">
        <v>182.67</v>
      </c>
      <c r="F1975">
        <v>-1.6</v>
      </c>
      <c r="G1975">
        <v>-2.327</v>
      </c>
      <c r="H1975">
        <f>-0.411</f>
        <v>-0.41099999999999998</v>
      </c>
      <c r="I1975">
        <v>-0.89900000000000002</v>
      </c>
    </row>
    <row r="1976" spans="1:9" x14ac:dyDescent="0.25">
      <c r="A1976" s="4">
        <v>1473</v>
      </c>
      <c r="B1976">
        <v>174.69</v>
      </c>
      <c r="C1976">
        <v>135.99</v>
      </c>
      <c r="D1976">
        <v>213.38</v>
      </c>
      <c r="E1976">
        <v>151.76</v>
      </c>
      <c r="F1976">
        <v>-1.139</v>
      </c>
      <c r="G1976">
        <v>-1.8660000000000001</v>
      </c>
      <c r="H1976">
        <f>-0.059</f>
        <v>-5.8999999999999997E-2</v>
      </c>
      <c r="I1976">
        <v>-1.8420000000000001</v>
      </c>
    </row>
    <row r="1977" spans="1:9" x14ac:dyDescent="0.25">
      <c r="A1977" s="4">
        <v>1474</v>
      </c>
      <c r="B1977">
        <v>240.98</v>
      </c>
      <c r="C1977">
        <v>202.29</v>
      </c>
      <c r="D1977">
        <v>279.68</v>
      </c>
      <c r="E1977">
        <v>203.51</v>
      </c>
      <c r="F1977">
        <v>-0.78600000000000003</v>
      </c>
      <c r="G1977">
        <v>-1.514</v>
      </c>
      <c r="H1977">
        <f>-0.446</f>
        <v>-0.44600000000000001</v>
      </c>
      <c r="I1977">
        <v>-0.98799999999999999</v>
      </c>
    </row>
    <row r="1978" spans="1:9" x14ac:dyDescent="0.25">
      <c r="A1978" s="4">
        <v>1475</v>
      </c>
      <c r="B1978">
        <v>226.73</v>
      </c>
      <c r="C1978">
        <v>188.03</v>
      </c>
      <c r="D1978">
        <v>265.43</v>
      </c>
      <c r="E1978">
        <v>213.33</v>
      </c>
      <c r="F1978">
        <v>-1.173</v>
      </c>
      <c r="G1978">
        <v>-1.901</v>
      </c>
      <c r="H1978">
        <v>0.36299999999999999</v>
      </c>
      <c r="I1978">
        <v>-0.89900000000000002</v>
      </c>
    </row>
    <row r="1979" spans="1:9" x14ac:dyDescent="0.25">
      <c r="A1979" s="4">
        <v>1476</v>
      </c>
      <c r="B1979">
        <v>156.41</v>
      </c>
      <c r="C1979">
        <v>117.71</v>
      </c>
      <c r="D1979">
        <v>195.1</v>
      </c>
      <c r="E1979">
        <v>190.33</v>
      </c>
      <c r="F1979">
        <v>-0.36399999999999999</v>
      </c>
      <c r="G1979">
        <v>-1.0920000000000001</v>
      </c>
      <c r="H1979">
        <f>-0.163</f>
        <v>-0.16300000000000001</v>
      </c>
      <c r="I1979">
        <v>-1.577</v>
      </c>
    </row>
    <row r="1980" spans="1:9" x14ac:dyDescent="0.25">
      <c r="A1980" s="4">
        <v>1477</v>
      </c>
      <c r="B1980">
        <v>127.71</v>
      </c>
      <c r="C1980">
        <v>89.01</v>
      </c>
      <c r="D1980">
        <v>166.41</v>
      </c>
      <c r="E1980">
        <v>176.79</v>
      </c>
      <c r="F1980">
        <v>-0.89</v>
      </c>
      <c r="G1980">
        <v>-1.6180000000000001</v>
      </c>
      <c r="H1980">
        <f>-0.193</f>
        <v>-0.193</v>
      </c>
      <c r="I1980">
        <v>-1.2969999999999999</v>
      </c>
    </row>
    <row r="1981" spans="1:9" x14ac:dyDescent="0.25">
      <c r="A1981" s="4">
        <v>1478</v>
      </c>
      <c r="B1981">
        <v>139.97</v>
      </c>
      <c r="C1981">
        <v>101.27</v>
      </c>
      <c r="D1981">
        <v>178.66</v>
      </c>
      <c r="E1981">
        <v>170.07</v>
      </c>
      <c r="F1981">
        <v>-0.92</v>
      </c>
      <c r="G1981">
        <v>-1.6479999999999999</v>
      </c>
      <c r="H1981">
        <f>-0.064</f>
        <v>-6.4000000000000001E-2</v>
      </c>
      <c r="I1981">
        <v>-0.94299999999999995</v>
      </c>
    </row>
    <row r="1982" spans="1:9" x14ac:dyDescent="0.25">
      <c r="A1982" s="4">
        <v>1479</v>
      </c>
      <c r="B1982">
        <v>180.22</v>
      </c>
      <c r="C1982">
        <v>141.53</v>
      </c>
      <c r="D1982">
        <v>218.92</v>
      </c>
      <c r="E1982">
        <v>167.44</v>
      </c>
      <c r="F1982">
        <v>-0.79100000000000004</v>
      </c>
      <c r="G1982">
        <v>-1.5189999999999999</v>
      </c>
      <c r="H1982">
        <v>0.56599999999999995</v>
      </c>
      <c r="I1982">
        <v>-1.827</v>
      </c>
    </row>
    <row r="1983" spans="1:9" x14ac:dyDescent="0.25">
      <c r="A1983" s="4">
        <v>1480</v>
      </c>
      <c r="B1983">
        <v>214.64</v>
      </c>
      <c r="C1983">
        <v>175.94</v>
      </c>
      <c r="D1983">
        <v>253.34</v>
      </c>
      <c r="E1983">
        <v>142.54</v>
      </c>
      <c r="F1983">
        <v>-0.161</v>
      </c>
      <c r="G1983">
        <v>-0.88800000000000001</v>
      </c>
      <c r="H1983">
        <v>0.48199999999999998</v>
      </c>
      <c r="I1983">
        <v>-1.577</v>
      </c>
    </row>
    <row r="1984" spans="1:9" x14ac:dyDescent="0.25">
      <c r="A1984" s="4">
        <v>1481</v>
      </c>
      <c r="B1984">
        <v>217.43</v>
      </c>
      <c r="C1984">
        <v>178.73</v>
      </c>
      <c r="D1984">
        <v>256.13</v>
      </c>
      <c r="E1984">
        <v>161.53</v>
      </c>
      <c r="F1984">
        <v>-0.245</v>
      </c>
      <c r="G1984">
        <v>-0.97299999999999998</v>
      </c>
      <c r="H1984">
        <f>-0.059</f>
        <v>-5.8999999999999997E-2</v>
      </c>
      <c r="I1984">
        <v>-0.78100000000000003</v>
      </c>
    </row>
    <row r="1985" spans="1:9" x14ac:dyDescent="0.25">
      <c r="A1985" s="4">
        <v>1482</v>
      </c>
      <c r="B1985">
        <v>194.67</v>
      </c>
      <c r="C1985">
        <v>155.97</v>
      </c>
      <c r="D1985">
        <v>233.37</v>
      </c>
      <c r="E1985">
        <v>158.71</v>
      </c>
      <c r="F1985">
        <v>-0.78600000000000003</v>
      </c>
      <c r="G1985">
        <v>-1.514</v>
      </c>
      <c r="H1985">
        <v>0.56599999999999995</v>
      </c>
      <c r="I1985">
        <v>-0.56000000000000005</v>
      </c>
    </row>
    <row r="1986" spans="1:9" x14ac:dyDescent="0.25">
      <c r="A1986" s="4">
        <v>1483</v>
      </c>
      <c r="B1986">
        <v>166.35</v>
      </c>
      <c r="C1986">
        <v>127.65</v>
      </c>
      <c r="D1986">
        <v>205.05</v>
      </c>
      <c r="E1986">
        <v>175.93</v>
      </c>
      <c r="F1986">
        <v>-0.161</v>
      </c>
      <c r="G1986">
        <v>-0.88800000000000001</v>
      </c>
      <c r="H1986">
        <v>0.89900000000000002</v>
      </c>
      <c r="I1986">
        <v>-0.28100000000000003</v>
      </c>
    </row>
    <row r="1987" spans="1:9" x14ac:dyDescent="0.25">
      <c r="A1987" s="4">
        <v>1484</v>
      </c>
      <c r="B1987">
        <v>222.84</v>
      </c>
      <c r="C1987">
        <v>184.14</v>
      </c>
      <c r="D1987">
        <v>261.54000000000002</v>
      </c>
      <c r="E1987">
        <v>207.05</v>
      </c>
      <c r="F1987">
        <v>0.17199999999999999</v>
      </c>
      <c r="G1987">
        <v>-0.55600000000000005</v>
      </c>
      <c r="H1987">
        <f>-0.932</f>
        <v>-0.93200000000000005</v>
      </c>
      <c r="I1987">
        <v>-1.4890000000000001</v>
      </c>
    </row>
    <row r="1988" spans="1:9" x14ac:dyDescent="0.25">
      <c r="A1988" s="4">
        <v>1485</v>
      </c>
      <c r="B1988">
        <v>200.79</v>
      </c>
      <c r="C1988">
        <v>162.09</v>
      </c>
      <c r="D1988">
        <v>239.48</v>
      </c>
      <c r="E1988">
        <v>152.51</v>
      </c>
      <c r="F1988">
        <v>-1.66</v>
      </c>
      <c r="G1988">
        <v>-2.387</v>
      </c>
      <c r="H1988">
        <v>0.68100000000000005</v>
      </c>
      <c r="I1988">
        <v>-0.57499999999999996</v>
      </c>
    </row>
    <row r="1989" spans="1:9" x14ac:dyDescent="0.25">
      <c r="A1989" s="4">
        <v>1486</v>
      </c>
      <c r="B1989">
        <v>205.45</v>
      </c>
      <c r="C1989">
        <v>166.75</v>
      </c>
      <c r="D1989">
        <v>244.15</v>
      </c>
      <c r="E1989">
        <v>231.14</v>
      </c>
      <c r="F1989">
        <v>-4.7E-2</v>
      </c>
      <c r="G1989">
        <v>-0.77400000000000002</v>
      </c>
      <c r="H1989">
        <v>1.296</v>
      </c>
      <c r="I1989">
        <v>-0.32500000000000001</v>
      </c>
    </row>
    <row r="1990" spans="1:9" x14ac:dyDescent="0.25">
      <c r="A1990" s="4">
        <v>1487</v>
      </c>
      <c r="B1990">
        <v>263.47000000000003</v>
      </c>
      <c r="C1990">
        <v>224.78</v>
      </c>
      <c r="D1990">
        <v>302.17</v>
      </c>
      <c r="E1990">
        <v>243.59</v>
      </c>
      <c r="F1990">
        <v>0.56899999999999995</v>
      </c>
      <c r="G1990">
        <v>-0.159</v>
      </c>
      <c r="H1990">
        <v>0.59599999999999997</v>
      </c>
      <c r="I1990">
        <v>-0.57499999999999996</v>
      </c>
    </row>
    <row r="1991" spans="1:9" x14ac:dyDescent="0.25">
      <c r="A1991" s="4">
        <v>1488</v>
      </c>
      <c r="B1991">
        <v>208.44</v>
      </c>
      <c r="C1991">
        <v>169.75</v>
      </c>
      <c r="D1991">
        <v>247.14</v>
      </c>
      <c r="E1991">
        <v>191.76</v>
      </c>
      <c r="F1991">
        <v>-0.13100000000000001</v>
      </c>
      <c r="G1991">
        <v>-0.85799999999999998</v>
      </c>
      <c r="H1991">
        <v>0.42699999999999999</v>
      </c>
      <c r="I1991">
        <v>-1.091</v>
      </c>
    </row>
    <row r="1992" spans="1:9" x14ac:dyDescent="0.25">
      <c r="A1992" s="4">
        <v>1489</v>
      </c>
      <c r="B1992">
        <v>204.75</v>
      </c>
      <c r="C1992">
        <v>166.06</v>
      </c>
      <c r="D1992">
        <v>243.45</v>
      </c>
      <c r="E1992">
        <v>193.82</v>
      </c>
      <c r="F1992">
        <v>-0.3</v>
      </c>
      <c r="G1992">
        <v>-1.0269999999999999</v>
      </c>
      <c r="H1992">
        <v>0.58599999999999997</v>
      </c>
      <c r="I1992">
        <v>-0.54600000000000004</v>
      </c>
    </row>
    <row r="1993" spans="1:9" x14ac:dyDescent="0.25">
      <c r="A1993" s="4">
        <v>1490</v>
      </c>
      <c r="B1993">
        <v>193.92</v>
      </c>
      <c r="C1993">
        <v>155.22999999999999</v>
      </c>
      <c r="D1993">
        <v>232.62</v>
      </c>
      <c r="E1993">
        <v>173.61</v>
      </c>
      <c r="F1993">
        <v>-0.14099999999999999</v>
      </c>
      <c r="G1993">
        <v>-0.86799999999999999</v>
      </c>
      <c r="H1993">
        <v>0.32800000000000001</v>
      </c>
      <c r="I1993">
        <v>-1.4890000000000001</v>
      </c>
    </row>
    <row r="1994" spans="1:9" x14ac:dyDescent="0.25">
      <c r="A1994" s="4">
        <v>1491</v>
      </c>
      <c r="B1994">
        <v>161.38</v>
      </c>
      <c r="C1994">
        <v>122.68</v>
      </c>
      <c r="D1994">
        <v>200.08</v>
      </c>
      <c r="E1994">
        <v>120.35</v>
      </c>
      <c r="F1994">
        <v>-0.39900000000000002</v>
      </c>
      <c r="G1994">
        <v>-1.1259999999999999</v>
      </c>
      <c r="H1994">
        <f>-0.104</f>
        <v>-0.104</v>
      </c>
      <c r="I1994">
        <v>-0.36899999999999999</v>
      </c>
    </row>
    <row r="1995" spans="1:9" x14ac:dyDescent="0.25">
      <c r="A1995" s="4">
        <v>1492</v>
      </c>
      <c r="B1995">
        <v>128.22999999999999</v>
      </c>
      <c r="C1995">
        <v>89.53</v>
      </c>
      <c r="D1995">
        <v>166.92</v>
      </c>
      <c r="E1995">
        <v>107.64</v>
      </c>
      <c r="F1995">
        <v>-0.83099999999999996</v>
      </c>
      <c r="G1995">
        <v>-1.5580000000000001</v>
      </c>
      <c r="H1995">
        <f>-0.992</f>
        <v>-0.99199999999999999</v>
      </c>
      <c r="I1995">
        <v>-0.48699999999999999</v>
      </c>
    </row>
    <row r="1996" spans="1:9" x14ac:dyDescent="0.25">
      <c r="A1996" s="4">
        <v>1493</v>
      </c>
      <c r="B1996">
        <v>136.62</v>
      </c>
      <c r="C1996">
        <v>97.92</v>
      </c>
      <c r="D1996">
        <v>175.32</v>
      </c>
      <c r="E1996">
        <v>137.15</v>
      </c>
      <c r="F1996">
        <v>-1.7190000000000001</v>
      </c>
      <c r="G1996">
        <v>-2.4470000000000001</v>
      </c>
      <c r="H1996">
        <f>-0.173</f>
        <v>-0.17299999999999999</v>
      </c>
      <c r="I1996">
        <v>-0.28100000000000003</v>
      </c>
    </row>
    <row r="1997" spans="1:9" x14ac:dyDescent="0.25">
      <c r="A1997" s="4">
        <v>1494</v>
      </c>
      <c r="B1997">
        <v>149</v>
      </c>
      <c r="C1997">
        <v>110.3</v>
      </c>
      <c r="D1997">
        <v>187.7</v>
      </c>
      <c r="E1997">
        <v>123.32</v>
      </c>
      <c r="F1997">
        <v>-0.9</v>
      </c>
      <c r="G1997">
        <v>-1.6279999999999999</v>
      </c>
      <c r="H1997">
        <f>-0.247</f>
        <v>-0.247</v>
      </c>
      <c r="I1997">
        <v>-0.72199999999999998</v>
      </c>
    </row>
    <row r="1998" spans="1:9" x14ac:dyDescent="0.25">
      <c r="A1998" s="4">
        <v>1495</v>
      </c>
      <c r="B1998">
        <v>187.32</v>
      </c>
      <c r="C1998">
        <v>148.63</v>
      </c>
      <c r="D1998">
        <v>226.02</v>
      </c>
      <c r="E1998">
        <v>173.48</v>
      </c>
      <c r="F1998">
        <v>-0.97499999999999998</v>
      </c>
      <c r="G1998">
        <v>-1.702</v>
      </c>
      <c r="H1998">
        <v>0.04</v>
      </c>
      <c r="I1998">
        <v>-1.724</v>
      </c>
    </row>
    <row r="1999" spans="1:9" x14ac:dyDescent="0.25">
      <c r="A1999" s="4">
        <v>1496</v>
      </c>
      <c r="B1999">
        <v>202.24</v>
      </c>
      <c r="C1999">
        <v>163.54</v>
      </c>
      <c r="D1999">
        <v>240.94</v>
      </c>
      <c r="E1999">
        <v>192.73</v>
      </c>
      <c r="F1999">
        <v>-0.68700000000000006</v>
      </c>
      <c r="G1999">
        <v>-1.4139999999999999</v>
      </c>
      <c r="H1999">
        <f>-1.493</f>
        <v>-1.4930000000000001</v>
      </c>
      <c r="I1999">
        <v>-1.798</v>
      </c>
    </row>
    <row r="2000" spans="1:9" x14ac:dyDescent="0.25">
      <c r="A2000" s="4">
        <v>1497</v>
      </c>
      <c r="B2000">
        <v>179.5</v>
      </c>
      <c r="C2000">
        <v>140.80000000000001</v>
      </c>
      <c r="D2000">
        <v>218.2</v>
      </c>
      <c r="E2000">
        <v>165.25</v>
      </c>
      <c r="F2000">
        <v>-2.2200000000000002</v>
      </c>
      <c r="G2000">
        <v>-2.948</v>
      </c>
      <c r="H2000">
        <v>6.5000000000000002E-2</v>
      </c>
      <c r="I2000">
        <v>-3.875</v>
      </c>
    </row>
    <row r="2001" spans="1:9" x14ac:dyDescent="0.25">
      <c r="A2001" s="4">
        <v>1498</v>
      </c>
      <c r="B2001">
        <v>162.76</v>
      </c>
      <c r="C2001">
        <v>124.06</v>
      </c>
      <c r="D2001">
        <v>201.46</v>
      </c>
      <c r="E2001">
        <v>143.09</v>
      </c>
      <c r="F2001">
        <v>-0.66200000000000003</v>
      </c>
      <c r="G2001">
        <v>-1.389</v>
      </c>
      <c r="H2001">
        <v>0.20899999999999999</v>
      </c>
      <c r="I2001">
        <v>-1.9450000000000001</v>
      </c>
    </row>
    <row r="2002" spans="1:9" x14ac:dyDescent="0.25">
      <c r="A2002" s="4">
        <v>1499</v>
      </c>
      <c r="B2002">
        <v>216.45</v>
      </c>
      <c r="C2002">
        <v>177.75</v>
      </c>
      <c r="D2002">
        <v>255.15</v>
      </c>
      <c r="E2002">
        <v>197.31</v>
      </c>
      <c r="F2002">
        <v>-0.51800000000000002</v>
      </c>
      <c r="G2002">
        <v>-1.246</v>
      </c>
      <c r="H2002">
        <v>0.75</v>
      </c>
      <c r="I2002">
        <v>-0.84</v>
      </c>
    </row>
    <row r="2003" spans="1:9" x14ac:dyDescent="0.25">
      <c r="A2003" s="4">
        <v>1500</v>
      </c>
      <c r="B2003">
        <v>188.19</v>
      </c>
      <c r="C2003">
        <v>149.49</v>
      </c>
      <c r="D2003">
        <v>226.88</v>
      </c>
      <c r="E2003">
        <v>143.94</v>
      </c>
      <c r="F2003">
        <v>2.3E-2</v>
      </c>
      <c r="G2003">
        <v>-0.70499999999999996</v>
      </c>
      <c r="H2003">
        <v>1.226</v>
      </c>
      <c r="I2003">
        <v>-1.1499999999999999</v>
      </c>
    </row>
    <row r="2004" spans="1:9" x14ac:dyDescent="0.25">
      <c r="A2004" s="4">
        <v>1501</v>
      </c>
      <c r="B2004">
        <v>200.36</v>
      </c>
      <c r="C2004">
        <v>161.66</v>
      </c>
      <c r="D2004">
        <v>239.05</v>
      </c>
      <c r="E2004">
        <v>166.37</v>
      </c>
      <c r="F2004">
        <v>0.499</v>
      </c>
      <c r="G2004">
        <v>-0.22800000000000001</v>
      </c>
      <c r="H2004">
        <v>1.157</v>
      </c>
      <c r="I2004">
        <v>-0.85499999999999998</v>
      </c>
    </row>
    <row r="2005" spans="1:9" x14ac:dyDescent="0.25">
      <c r="A2005" s="4">
        <v>1502</v>
      </c>
      <c r="B2005">
        <v>155.51</v>
      </c>
      <c r="C2005">
        <v>116.82</v>
      </c>
      <c r="D2005">
        <v>194.21</v>
      </c>
      <c r="E2005">
        <v>193.38</v>
      </c>
      <c r="F2005">
        <v>0.43</v>
      </c>
      <c r="G2005">
        <v>-0.29799999999999999</v>
      </c>
      <c r="H2005">
        <v>1.038</v>
      </c>
      <c r="I2005">
        <v>-0.95799999999999996</v>
      </c>
    </row>
    <row r="2006" spans="1:9" x14ac:dyDescent="0.25">
      <c r="A2006" s="4">
        <v>1503</v>
      </c>
      <c r="B2006">
        <v>94.76</v>
      </c>
      <c r="C2006">
        <v>56.06</v>
      </c>
      <c r="D2006">
        <v>133.46</v>
      </c>
      <c r="E2006">
        <v>132.19999999999999</v>
      </c>
      <c r="F2006">
        <v>0.311</v>
      </c>
      <c r="G2006">
        <v>-0.41699999999999998</v>
      </c>
      <c r="H2006">
        <v>0.75</v>
      </c>
      <c r="I2006">
        <v>-0.94299999999999995</v>
      </c>
    </row>
    <row r="2007" spans="1:9" x14ac:dyDescent="0.25">
      <c r="A2007" s="4">
        <v>1504</v>
      </c>
      <c r="B2007">
        <v>91.48</v>
      </c>
      <c r="C2007">
        <v>52.78</v>
      </c>
      <c r="D2007">
        <v>130.18</v>
      </c>
      <c r="E2007">
        <v>138.4</v>
      </c>
      <c r="F2007">
        <v>2.3E-2</v>
      </c>
      <c r="G2007">
        <v>-0.70499999999999996</v>
      </c>
      <c r="H2007">
        <v>0.52200000000000002</v>
      </c>
      <c r="I2007">
        <v>-1.7390000000000001</v>
      </c>
    </row>
    <row r="2008" spans="1:9" x14ac:dyDescent="0.25">
      <c r="A2008" s="4">
        <v>1505</v>
      </c>
      <c r="B2008">
        <v>161.87</v>
      </c>
      <c r="C2008">
        <v>123.17</v>
      </c>
      <c r="D2008">
        <v>200.57</v>
      </c>
      <c r="E2008">
        <v>192.31</v>
      </c>
      <c r="F2008">
        <v>-0.20599999999999999</v>
      </c>
      <c r="G2008">
        <v>-0.93300000000000005</v>
      </c>
      <c r="H2008">
        <v>0.38800000000000001</v>
      </c>
      <c r="I2008">
        <v>-1.179</v>
      </c>
    </row>
    <row r="2009" spans="1:9" x14ac:dyDescent="0.25">
      <c r="A2009" s="4">
        <v>1506</v>
      </c>
      <c r="B2009">
        <v>167.85</v>
      </c>
      <c r="C2009">
        <v>129.15</v>
      </c>
      <c r="D2009">
        <v>206.55</v>
      </c>
      <c r="E2009">
        <v>177.18</v>
      </c>
      <c r="F2009">
        <v>-0.34</v>
      </c>
      <c r="G2009">
        <v>-1.0669999999999999</v>
      </c>
      <c r="H2009">
        <v>1.0329999999999999</v>
      </c>
      <c r="I2009">
        <v>-1.5920000000000001</v>
      </c>
    </row>
    <row r="2010" spans="1:9" x14ac:dyDescent="0.25">
      <c r="A2010" s="4">
        <v>1507</v>
      </c>
      <c r="B2010">
        <v>223.93</v>
      </c>
      <c r="C2010">
        <v>185.23</v>
      </c>
      <c r="D2010">
        <v>262.63</v>
      </c>
      <c r="E2010">
        <v>237.16</v>
      </c>
      <c r="F2010">
        <v>0.30599999999999999</v>
      </c>
      <c r="G2010">
        <v>-0.42199999999999999</v>
      </c>
      <c r="H2010">
        <v>1.0429999999999999</v>
      </c>
      <c r="I2010">
        <v>-1.6060000000000001</v>
      </c>
    </row>
    <row r="2011" spans="1:9" x14ac:dyDescent="0.25">
      <c r="A2011" s="4">
        <v>1508</v>
      </c>
      <c r="B2011">
        <v>204.32</v>
      </c>
      <c r="C2011">
        <v>165.62</v>
      </c>
      <c r="D2011">
        <v>243.02</v>
      </c>
      <c r="E2011">
        <v>219.29</v>
      </c>
      <c r="F2011">
        <v>0.315</v>
      </c>
      <c r="G2011">
        <v>-0.41199999999999998</v>
      </c>
      <c r="H2011">
        <v>0.874</v>
      </c>
      <c r="I2011">
        <v>-0.91400000000000003</v>
      </c>
    </row>
    <row r="2012" spans="1:9" x14ac:dyDescent="0.25">
      <c r="A2012" s="4">
        <v>1509</v>
      </c>
      <c r="B2012">
        <v>216.55</v>
      </c>
      <c r="C2012">
        <v>177.85</v>
      </c>
      <c r="D2012">
        <v>255.24</v>
      </c>
      <c r="E2012">
        <v>239.64</v>
      </c>
      <c r="F2012">
        <v>0.14699999999999999</v>
      </c>
      <c r="G2012">
        <v>-0.58099999999999996</v>
      </c>
      <c r="H2012">
        <v>1.3260000000000001</v>
      </c>
      <c r="I2012">
        <v>-1.1200000000000001</v>
      </c>
    </row>
    <row r="2013" spans="1:9" x14ac:dyDescent="0.25">
      <c r="A2013" s="4">
        <v>1510</v>
      </c>
      <c r="B2013">
        <v>196.9</v>
      </c>
      <c r="C2013">
        <v>158.21</v>
      </c>
      <c r="D2013">
        <v>235.6</v>
      </c>
      <c r="E2013">
        <v>198.15</v>
      </c>
      <c r="F2013">
        <v>0.59799999999999998</v>
      </c>
      <c r="G2013">
        <v>-0.129</v>
      </c>
      <c r="H2013">
        <v>0.13</v>
      </c>
      <c r="I2013">
        <v>-1.371</v>
      </c>
    </row>
    <row r="2014" spans="1:9" x14ac:dyDescent="0.25">
      <c r="A2014" s="4">
        <v>1511</v>
      </c>
      <c r="B2014">
        <v>231.94</v>
      </c>
      <c r="C2014">
        <v>193.24</v>
      </c>
      <c r="D2014">
        <v>270.64</v>
      </c>
      <c r="E2014">
        <v>230.15</v>
      </c>
      <c r="F2014">
        <v>-0.59799999999999998</v>
      </c>
      <c r="G2014">
        <v>-1.325</v>
      </c>
      <c r="H2014">
        <v>1.2809999999999999</v>
      </c>
      <c r="I2014">
        <v>-0.59</v>
      </c>
    </row>
    <row r="2015" spans="1:9" x14ac:dyDescent="0.25">
      <c r="A2015" s="4">
        <v>1512</v>
      </c>
      <c r="B2015">
        <v>218.87</v>
      </c>
      <c r="C2015">
        <v>180.17</v>
      </c>
      <c r="D2015">
        <v>257.57</v>
      </c>
      <c r="E2015">
        <v>219.45</v>
      </c>
      <c r="F2015">
        <v>0.55400000000000005</v>
      </c>
      <c r="G2015">
        <v>-0.17399999999999999</v>
      </c>
      <c r="H2015">
        <v>1.1870000000000001</v>
      </c>
      <c r="I2015">
        <v>-0.91400000000000003</v>
      </c>
    </row>
    <row r="2016" spans="1:9" x14ac:dyDescent="0.25">
      <c r="A2016" s="4">
        <v>1513</v>
      </c>
      <c r="B2016">
        <v>215.59</v>
      </c>
      <c r="C2016">
        <v>176.89</v>
      </c>
      <c r="D2016">
        <v>254.28</v>
      </c>
      <c r="E2016">
        <v>229.97</v>
      </c>
      <c r="F2016">
        <v>0.45900000000000002</v>
      </c>
      <c r="G2016">
        <v>-0.26800000000000002</v>
      </c>
      <c r="H2016">
        <v>0.88900000000000001</v>
      </c>
      <c r="I2016">
        <v>-0.70799999999999996</v>
      </c>
    </row>
    <row r="2017" spans="1:9" x14ac:dyDescent="0.25">
      <c r="A2017" s="4">
        <v>1514</v>
      </c>
      <c r="B2017">
        <v>204.18</v>
      </c>
      <c r="C2017">
        <v>165.49</v>
      </c>
      <c r="D2017">
        <v>242.88</v>
      </c>
      <c r="E2017">
        <v>191.56</v>
      </c>
      <c r="F2017">
        <v>0.16200000000000001</v>
      </c>
      <c r="G2017">
        <v>-0.56599999999999995</v>
      </c>
      <c r="H2017">
        <v>0.16400000000000001</v>
      </c>
      <c r="I2017">
        <v>-1.6950000000000001</v>
      </c>
    </row>
    <row r="2018" spans="1:9" x14ac:dyDescent="0.25">
      <c r="A2018" s="4">
        <v>1515</v>
      </c>
      <c r="B2018">
        <v>227.18</v>
      </c>
      <c r="C2018">
        <v>188.48</v>
      </c>
      <c r="D2018">
        <v>265.88</v>
      </c>
      <c r="E2018">
        <v>218.3</v>
      </c>
      <c r="F2018">
        <v>-0.56299999999999994</v>
      </c>
      <c r="G2018">
        <v>-1.29</v>
      </c>
      <c r="H2018">
        <v>0.75</v>
      </c>
      <c r="I2018">
        <v>-0.98799999999999999</v>
      </c>
    </row>
    <row r="2019" spans="1:9" x14ac:dyDescent="0.25">
      <c r="A2019" s="4">
        <v>1516</v>
      </c>
      <c r="B2019">
        <v>210.71</v>
      </c>
      <c r="C2019">
        <v>172.01</v>
      </c>
      <c r="D2019">
        <v>249.41</v>
      </c>
      <c r="E2019">
        <v>194.21</v>
      </c>
      <c r="F2019">
        <v>2.3E-2</v>
      </c>
      <c r="G2019">
        <v>-0.70499999999999996</v>
      </c>
      <c r="H2019">
        <v>0.38300000000000001</v>
      </c>
      <c r="I2019">
        <v>-0.91400000000000003</v>
      </c>
    </row>
    <row r="2020" spans="1:9" x14ac:dyDescent="0.25">
      <c r="A2020" s="4">
        <v>1517</v>
      </c>
      <c r="B2020">
        <v>166.73</v>
      </c>
      <c r="C2020">
        <v>128.03</v>
      </c>
      <c r="D2020">
        <v>205.43</v>
      </c>
      <c r="E2020">
        <v>130.77000000000001</v>
      </c>
      <c r="F2020">
        <v>-0.34499999999999997</v>
      </c>
      <c r="G2020">
        <v>-1.0720000000000001</v>
      </c>
      <c r="H2020">
        <v>0.63600000000000001</v>
      </c>
      <c r="I2020">
        <v>-0.69299999999999995</v>
      </c>
    </row>
    <row r="2021" spans="1:9" x14ac:dyDescent="0.25">
      <c r="A2021" s="4">
        <v>1518</v>
      </c>
      <c r="B2021">
        <v>173.13</v>
      </c>
      <c r="C2021">
        <v>134.43</v>
      </c>
      <c r="D2021">
        <v>211.83</v>
      </c>
      <c r="E2021">
        <v>161.68</v>
      </c>
      <c r="F2021">
        <v>-9.0999999999999998E-2</v>
      </c>
      <c r="G2021">
        <v>-0.81899999999999995</v>
      </c>
      <c r="H2021">
        <v>0.98299999999999998</v>
      </c>
      <c r="I2021">
        <v>-0.51600000000000001</v>
      </c>
    </row>
    <row r="2022" spans="1:9" x14ac:dyDescent="0.25">
      <c r="A2022" s="4">
        <v>1519</v>
      </c>
      <c r="B2022">
        <v>175.49</v>
      </c>
      <c r="C2022">
        <v>136.80000000000001</v>
      </c>
      <c r="D2022">
        <v>214.19</v>
      </c>
      <c r="E2022">
        <v>163.35</v>
      </c>
      <c r="F2022">
        <v>0.25600000000000001</v>
      </c>
      <c r="G2022">
        <v>-0.47099999999999997</v>
      </c>
      <c r="H2022">
        <v>0.71499999999999997</v>
      </c>
      <c r="I2022">
        <v>-1.091</v>
      </c>
    </row>
    <row r="2023" spans="1:9" x14ac:dyDescent="0.25">
      <c r="A2023" s="4">
        <v>1520</v>
      </c>
      <c r="B2023">
        <v>158.44999999999999</v>
      </c>
      <c r="C2023">
        <v>119.75</v>
      </c>
      <c r="D2023">
        <v>197.14</v>
      </c>
      <c r="E2023">
        <v>159.62</v>
      </c>
      <c r="F2023">
        <v>-1.2E-2</v>
      </c>
      <c r="G2023">
        <v>-0.73899999999999999</v>
      </c>
      <c r="H2023">
        <v>0.64600000000000002</v>
      </c>
      <c r="I2023">
        <v>-0.45700000000000002</v>
      </c>
    </row>
    <row r="2024" spans="1:9" x14ac:dyDescent="0.25">
      <c r="A2024" s="4">
        <v>1521</v>
      </c>
      <c r="B2024">
        <v>228.37</v>
      </c>
      <c r="C2024">
        <v>189.67</v>
      </c>
      <c r="D2024">
        <v>267.07</v>
      </c>
      <c r="E2024">
        <v>191.95</v>
      </c>
      <c r="F2024">
        <v>-8.2000000000000003E-2</v>
      </c>
      <c r="G2024">
        <v>-0.80900000000000005</v>
      </c>
      <c r="H2024">
        <f>-0.203</f>
        <v>-0.20300000000000001</v>
      </c>
      <c r="I2024">
        <v>-0.752</v>
      </c>
    </row>
    <row r="2025" spans="1:9" x14ac:dyDescent="0.25">
      <c r="A2025" s="4">
        <v>1522</v>
      </c>
      <c r="B2025">
        <v>207.51</v>
      </c>
      <c r="C2025">
        <v>168.81</v>
      </c>
      <c r="D2025">
        <v>246.21</v>
      </c>
      <c r="E2025">
        <v>193.61</v>
      </c>
      <c r="F2025">
        <v>-0.93</v>
      </c>
      <c r="G2025">
        <v>-1.657</v>
      </c>
      <c r="H2025">
        <f>-0.471</f>
        <v>-0.47099999999999997</v>
      </c>
      <c r="I2025">
        <v>-1.268</v>
      </c>
    </row>
    <row r="2026" spans="1:9" x14ac:dyDescent="0.25">
      <c r="A2026" s="4">
        <v>1523</v>
      </c>
      <c r="B2026">
        <v>164.65</v>
      </c>
      <c r="C2026">
        <v>125.95</v>
      </c>
      <c r="D2026">
        <v>203.35</v>
      </c>
      <c r="E2026">
        <v>158.47999999999999</v>
      </c>
      <c r="F2026">
        <v>-1.198</v>
      </c>
      <c r="G2026">
        <v>-1.925</v>
      </c>
      <c r="H2026">
        <f>-0.292</f>
        <v>-0.29199999999999998</v>
      </c>
      <c r="I2026">
        <v>-0.33900000000000002</v>
      </c>
    </row>
    <row r="2027" spans="1:9" x14ac:dyDescent="0.25">
      <c r="A2027" s="4">
        <v>1524</v>
      </c>
      <c r="B2027">
        <v>217.31</v>
      </c>
      <c r="C2027">
        <v>178.61</v>
      </c>
      <c r="D2027">
        <v>256.01</v>
      </c>
      <c r="E2027">
        <v>223.64</v>
      </c>
      <c r="F2027">
        <v>-1.0189999999999999</v>
      </c>
      <c r="G2027">
        <v>-1.7470000000000001</v>
      </c>
      <c r="H2027">
        <v>0.437</v>
      </c>
      <c r="I2027">
        <v>-0.82599999999999996</v>
      </c>
    </row>
    <row r="2028" spans="1:9" x14ac:dyDescent="0.25">
      <c r="A2028" s="4">
        <v>1525</v>
      </c>
      <c r="B2028">
        <v>158.51</v>
      </c>
      <c r="C2028">
        <v>119.81</v>
      </c>
      <c r="D2028">
        <v>197.21</v>
      </c>
      <c r="E2028">
        <v>194.71</v>
      </c>
      <c r="F2028">
        <v>-0.28999999999999998</v>
      </c>
      <c r="G2028">
        <v>-1.0169999999999999</v>
      </c>
      <c r="H2028">
        <v>0.67600000000000005</v>
      </c>
      <c r="I2028">
        <v>-0.222</v>
      </c>
    </row>
    <row r="2029" spans="1:9" x14ac:dyDescent="0.25">
      <c r="A2029" s="4">
        <v>1526</v>
      </c>
      <c r="B2029">
        <v>224.92</v>
      </c>
      <c r="C2029">
        <v>186.22</v>
      </c>
      <c r="D2029">
        <v>263.62</v>
      </c>
      <c r="E2029">
        <v>210.75</v>
      </c>
      <c r="F2029">
        <v>-5.1999999999999998E-2</v>
      </c>
      <c r="G2029">
        <v>-0.77900000000000003</v>
      </c>
      <c r="H2029">
        <v>0.45700000000000002</v>
      </c>
      <c r="I2029">
        <v>-1.238</v>
      </c>
    </row>
    <row r="2030" spans="1:9" x14ac:dyDescent="0.25">
      <c r="A2030" s="4">
        <v>1527</v>
      </c>
      <c r="B2030">
        <v>220.27</v>
      </c>
      <c r="C2030">
        <v>181.57</v>
      </c>
      <c r="D2030">
        <v>258.97000000000003</v>
      </c>
      <c r="E2030">
        <v>207.05</v>
      </c>
      <c r="F2030">
        <v>-0.27</v>
      </c>
      <c r="G2030">
        <v>-0.997</v>
      </c>
      <c r="H2030">
        <v>5.5E-2</v>
      </c>
      <c r="I2030">
        <v>-0.69299999999999995</v>
      </c>
    </row>
    <row r="2031" spans="1:9" x14ac:dyDescent="0.25">
      <c r="A2031" s="4">
        <v>1528</v>
      </c>
      <c r="B2031">
        <v>251.39</v>
      </c>
      <c r="C2031">
        <v>212.69</v>
      </c>
      <c r="D2031">
        <v>290.08</v>
      </c>
      <c r="E2031">
        <v>255.73</v>
      </c>
      <c r="F2031">
        <v>-0.67200000000000004</v>
      </c>
      <c r="G2031">
        <v>-1.399</v>
      </c>
      <c r="H2031">
        <v>0.40799999999999997</v>
      </c>
      <c r="I2031">
        <v>-1.105</v>
      </c>
    </row>
    <row r="2032" spans="1:9" x14ac:dyDescent="0.25">
      <c r="A2032" s="4">
        <v>1529</v>
      </c>
      <c r="B2032">
        <v>254.33</v>
      </c>
      <c r="C2032">
        <v>215.63</v>
      </c>
      <c r="D2032">
        <v>293.02</v>
      </c>
      <c r="E2032">
        <v>215.78</v>
      </c>
      <c r="F2032">
        <v>-0.32</v>
      </c>
      <c r="G2032">
        <v>-1.0469999999999999</v>
      </c>
      <c r="H2032">
        <f>-0.228</f>
        <v>-0.22800000000000001</v>
      </c>
      <c r="I2032">
        <v>-0.76700000000000002</v>
      </c>
    </row>
    <row r="2033" spans="1:9" x14ac:dyDescent="0.25">
      <c r="A2033" s="4">
        <v>1530</v>
      </c>
      <c r="B2033">
        <v>188.27</v>
      </c>
      <c r="C2033">
        <v>149.57</v>
      </c>
      <c r="D2033">
        <v>226.97</v>
      </c>
      <c r="E2033">
        <v>202.73</v>
      </c>
      <c r="F2033">
        <v>-0.95499999999999996</v>
      </c>
      <c r="G2033">
        <v>-1.6819999999999999</v>
      </c>
      <c r="H2033">
        <v>3.5000000000000003E-2</v>
      </c>
      <c r="I2033">
        <v>-0.79600000000000004</v>
      </c>
    </row>
    <row r="2034" spans="1:9" x14ac:dyDescent="0.25">
      <c r="A2034" s="4">
        <v>1531</v>
      </c>
      <c r="B2034">
        <v>252.38</v>
      </c>
      <c r="C2034">
        <v>213.68</v>
      </c>
      <c r="D2034">
        <v>291.08</v>
      </c>
      <c r="E2034">
        <v>231.43</v>
      </c>
      <c r="F2034">
        <v>-0.69199999999999995</v>
      </c>
      <c r="G2034">
        <v>-1.419</v>
      </c>
      <c r="H2034">
        <v>0.19400000000000001</v>
      </c>
      <c r="I2034">
        <v>-1.1639999999999999</v>
      </c>
    </row>
    <row r="2035" spans="1:9" x14ac:dyDescent="0.25">
      <c r="A2035" s="4">
        <v>1532</v>
      </c>
      <c r="B2035">
        <v>151.80000000000001</v>
      </c>
      <c r="C2035">
        <v>113.1</v>
      </c>
      <c r="D2035">
        <v>190.49</v>
      </c>
      <c r="E2035">
        <v>156.16</v>
      </c>
      <c r="F2035">
        <v>-0.53300000000000003</v>
      </c>
      <c r="G2035">
        <v>-1.26</v>
      </c>
      <c r="H2035">
        <f>-0.654</f>
        <v>-0.65400000000000003</v>
      </c>
      <c r="I2035">
        <v>-1.43</v>
      </c>
    </row>
    <row r="2036" spans="1:9" x14ac:dyDescent="0.25">
      <c r="A2036" s="4">
        <v>1533</v>
      </c>
      <c r="B2036">
        <v>244.17</v>
      </c>
      <c r="C2036">
        <v>205.47</v>
      </c>
      <c r="D2036">
        <v>282.86</v>
      </c>
      <c r="E2036">
        <v>220.05</v>
      </c>
      <c r="F2036">
        <v>-1.3819999999999999</v>
      </c>
      <c r="G2036">
        <v>-2.109</v>
      </c>
      <c r="H2036">
        <f>-0.238</f>
        <v>-0.23799999999999999</v>
      </c>
      <c r="I2036">
        <v>-1.1639999999999999</v>
      </c>
    </row>
    <row r="2037" spans="1:9" x14ac:dyDescent="0.25">
      <c r="A2037" s="4">
        <v>1534</v>
      </c>
      <c r="B2037">
        <v>183.54</v>
      </c>
      <c r="C2037">
        <v>144.84</v>
      </c>
      <c r="D2037">
        <v>222.23</v>
      </c>
      <c r="E2037">
        <v>170.04</v>
      </c>
      <c r="F2037">
        <v>-0.96499999999999997</v>
      </c>
      <c r="G2037">
        <v>-1.6919999999999999</v>
      </c>
      <c r="H2037">
        <f>-0.267</f>
        <v>-0.26700000000000002</v>
      </c>
      <c r="I2037">
        <v>-0.91400000000000003</v>
      </c>
    </row>
    <row r="2038" spans="1:9" x14ac:dyDescent="0.25">
      <c r="A2038" s="4">
        <v>1535</v>
      </c>
      <c r="B2038">
        <v>203.08</v>
      </c>
      <c r="C2038">
        <v>164.38</v>
      </c>
      <c r="D2038">
        <v>241.78</v>
      </c>
      <c r="E2038">
        <v>159.1</v>
      </c>
      <c r="F2038">
        <v>-0.995</v>
      </c>
      <c r="G2038">
        <v>-1.722</v>
      </c>
      <c r="H2038">
        <f>-0.937</f>
        <v>-0.93700000000000006</v>
      </c>
      <c r="I2038">
        <v>-0.53100000000000003</v>
      </c>
    </row>
    <row r="2039" spans="1:9" x14ac:dyDescent="0.25">
      <c r="A2039" s="4">
        <v>1536</v>
      </c>
      <c r="B2039">
        <v>169.88</v>
      </c>
      <c r="C2039">
        <v>131.18</v>
      </c>
      <c r="D2039">
        <v>208.57</v>
      </c>
      <c r="E2039">
        <v>127.93</v>
      </c>
      <c r="F2039">
        <v>-1.665</v>
      </c>
      <c r="G2039">
        <v>-2.3919999999999999</v>
      </c>
      <c r="H2039">
        <f>-0.421</f>
        <v>-0.42099999999999999</v>
      </c>
      <c r="I2039">
        <v>-1.238</v>
      </c>
    </row>
    <row r="2040" spans="1:9" x14ac:dyDescent="0.25">
      <c r="A2040" s="4">
        <v>1537</v>
      </c>
      <c r="B2040">
        <v>243.25</v>
      </c>
      <c r="C2040">
        <v>204.55</v>
      </c>
      <c r="D2040">
        <v>281.94</v>
      </c>
      <c r="E2040">
        <v>250.6</v>
      </c>
      <c r="F2040">
        <v>-1.1479999999999999</v>
      </c>
      <c r="G2040">
        <v>-1.8759999999999999</v>
      </c>
      <c r="H2040">
        <f>-0.545</f>
        <v>-0.54500000000000004</v>
      </c>
      <c r="I2040">
        <v>-1.8720000000000001</v>
      </c>
    </row>
    <row r="2041" spans="1:9" x14ac:dyDescent="0.25">
      <c r="A2041" s="4">
        <v>1538</v>
      </c>
      <c r="B2041">
        <v>145.80000000000001</v>
      </c>
      <c r="C2041">
        <v>107.11</v>
      </c>
      <c r="D2041">
        <v>184.5</v>
      </c>
      <c r="E2041">
        <v>161.5</v>
      </c>
      <c r="F2041">
        <v>-1.2729999999999999</v>
      </c>
      <c r="G2041">
        <v>-2</v>
      </c>
      <c r="H2041">
        <v>0.47699999999999998</v>
      </c>
      <c r="I2041">
        <v>-2.4609999999999999</v>
      </c>
    </row>
    <row r="2042" spans="1:9" x14ac:dyDescent="0.25">
      <c r="A2042" s="4">
        <v>1539</v>
      </c>
      <c r="B2042">
        <v>249.67</v>
      </c>
      <c r="C2042">
        <v>210.97</v>
      </c>
      <c r="D2042">
        <v>288.37</v>
      </c>
      <c r="E2042">
        <v>263.64999999999998</v>
      </c>
      <c r="F2042">
        <v>-0.25</v>
      </c>
      <c r="G2042">
        <v>-0.97799999999999998</v>
      </c>
      <c r="H2042">
        <v>0.94399999999999995</v>
      </c>
      <c r="I2042">
        <v>-1.4890000000000001</v>
      </c>
    </row>
    <row r="2043" spans="1:9" x14ac:dyDescent="0.25">
      <c r="A2043" s="4">
        <v>1540</v>
      </c>
      <c r="B2043">
        <v>189.9</v>
      </c>
      <c r="C2043">
        <v>151.19999999999999</v>
      </c>
      <c r="D2043">
        <v>228.59</v>
      </c>
      <c r="E2043">
        <v>230.57</v>
      </c>
      <c r="F2043">
        <v>0.216</v>
      </c>
      <c r="G2043">
        <v>-0.51100000000000001</v>
      </c>
      <c r="H2043">
        <f>-0.099</f>
        <v>-9.9000000000000005E-2</v>
      </c>
      <c r="I2043">
        <v>-2.137</v>
      </c>
    </row>
    <row r="2044" spans="1:9" x14ac:dyDescent="0.25">
      <c r="A2044" s="4">
        <v>1541</v>
      </c>
      <c r="B2044">
        <v>177.75</v>
      </c>
      <c r="C2044">
        <v>139.05000000000001</v>
      </c>
      <c r="D2044">
        <v>216.45</v>
      </c>
      <c r="E2044">
        <v>236.07</v>
      </c>
      <c r="F2044">
        <v>-0.82599999999999996</v>
      </c>
      <c r="G2044">
        <v>-1.5529999999999999</v>
      </c>
      <c r="H2044">
        <f>-0.664</f>
        <v>-0.66400000000000003</v>
      </c>
      <c r="I2044">
        <v>-2.726</v>
      </c>
    </row>
    <row r="2045" spans="1:9" x14ac:dyDescent="0.25">
      <c r="A2045" s="4">
        <v>1542</v>
      </c>
      <c r="B2045">
        <v>212.27</v>
      </c>
      <c r="C2045">
        <v>173.57</v>
      </c>
      <c r="D2045">
        <v>250.96</v>
      </c>
      <c r="E2045">
        <v>187</v>
      </c>
      <c r="F2045">
        <v>-1.3919999999999999</v>
      </c>
      <c r="G2045">
        <v>-2.1190000000000002</v>
      </c>
      <c r="H2045">
        <f>-0.496</f>
        <v>-0.496</v>
      </c>
      <c r="I2045">
        <v>-1.857</v>
      </c>
    </row>
    <row r="2046" spans="1:9" x14ac:dyDescent="0.25">
      <c r="A2046" s="4">
        <v>1543</v>
      </c>
      <c r="B2046">
        <v>179.96</v>
      </c>
      <c r="C2046">
        <v>141.26</v>
      </c>
      <c r="D2046">
        <v>218.66</v>
      </c>
      <c r="E2046">
        <v>178.3</v>
      </c>
      <c r="F2046">
        <v>-1.2230000000000001</v>
      </c>
      <c r="G2046">
        <v>-1.95</v>
      </c>
      <c r="H2046">
        <f>-0.267</f>
        <v>-0.26700000000000002</v>
      </c>
      <c r="I2046">
        <v>-1.5620000000000001</v>
      </c>
    </row>
    <row r="2047" spans="1:9" x14ac:dyDescent="0.25">
      <c r="A2047" s="4">
        <v>1544</v>
      </c>
      <c r="B2047">
        <v>196.29</v>
      </c>
      <c r="C2047">
        <v>157.6</v>
      </c>
      <c r="D2047">
        <v>234.99</v>
      </c>
      <c r="E2047">
        <v>159.26</v>
      </c>
      <c r="F2047">
        <v>-0.995</v>
      </c>
      <c r="G2047">
        <v>-1.722</v>
      </c>
      <c r="H2047">
        <f>-0.416</f>
        <v>-0.41599999999999998</v>
      </c>
      <c r="I2047">
        <v>-1.091</v>
      </c>
    </row>
    <row r="2048" spans="1:9" x14ac:dyDescent="0.25">
      <c r="A2048" s="4">
        <v>1545</v>
      </c>
      <c r="B2048">
        <v>252.18</v>
      </c>
      <c r="C2048">
        <v>213.48</v>
      </c>
      <c r="D2048">
        <v>290.88</v>
      </c>
      <c r="E2048">
        <v>215.78</v>
      </c>
      <c r="F2048">
        <v>-1.1439999999999999</v>
      </c>
      <c r="G2048">
        <v>-1.871</v>
      </c>
      <c r="H2048">
        <f>-0.089</f>
        <v>-8.8999999999999996E-2</v>
      </c>
      <c r="I2048">
        <v>-1.341</v>
      </c>
    </row>
    <row r="2049" spans="1:9" x14ac:dyDescent="0.25">
      <c r="A2049" s="4">
        <v>1546</v>
      </c>
      <c r="B2049">
        <v>194.13</v>
      </c>
      <c r="C2049">
        <v>155.44</v>
      </c>
      <c r="D2049">
        <v>232.83</v>
      </c>
      <c r="E2049">
        <v>189.63</v>
      </c>
      <c r="F2049">
        <v>-0.81599999999999995</v>
      </c>
      <c r="G2049">
        <v>-1.5429999999999999</v>
      </c>
      <c r="H2049">
        <v>0.22900000000000001</v>
      </c>
      <c r="I2049">
        <v>-1.93</v>
      </c>
    </row>
    <row r="2050" spans="1:9" x14ac:dyDescent="0.25">
      <c r="A2050" s="4">
        <v>1547</v>
      </c>
      <c r="B2050">
        <v>162.03</v>
      </c>
      <c r="C2050">
        <v>123.33</v>
      </c>
      <c r="D2050">
        <v>200.72</v>
      </c>
      <c r="E2050">
        <v>177.54</v>
      </c>
      <c r="F2050">
        <v>-0.498</v>
      </c>
      <c r="G2050">
        <v>-1.226</v>
      </c>
      <c r="H2050">
        <v>0.85899999999999999</v>
      </c>
      <c r="I2050">
        <v>-1.3560000000000001</v>
      </c>
    </row>
    <row r="2051" spans="1:9" x14ac:dyDescent="0.25">
      <c r="A2051" s="4">
        <v>1548</v>
      </c>
      <c r="B2051">
        <v>178.6</v>
      </c>
      <c r="C2051">
        <v>139.9</v>
      </c>
      <c r="D2051">
        <v>217.29</v>
      </c>
      <c r="E2051">
        <v>201.9</v>
      </c>
      <c r="F2051">
        <v>0.13200000000000001</v>
      </c>
      <c r="G2051">
        <v>-0.59499999999999997</v>
      </c>
      <c r="H2051">
        <v>0.29799999999999999</v>
      </c>
      <c r="I2051">
        <v>-2.8290000000000002</v>
      </c>
    </row>
    <row r="2052" spans="1:9" x14ac:dyDescent="0.25">
      <c r="A2052" s="4">
        <v>1549</v>
      </c>
      <c r="B2052">
        <v>202.57</v>
      </c>
      <c r="C2052">
        <v>163.88</v>
      </c>
      <c r="D2052">
        <v>241.27</v>
      </c>
      <c r="E2052">
        <v>231.07</v>
      </c>
      <c r="F2052">
        <v>-0.42899999999999999</v>
      </c>
      <c r="G2052">
        <v>-1.1559999999999999</v>
      </c>
      <c r="H2052">
        <v>0.105</v>
      </c>
      <c r="I2052">
        <v>-2.2690000000000001</v>
      </c>
    </row>
    <row r="2053" spans="1:9" x14ac:dyDescent="0.25">
      <c r="A2053" s="4">
        <v>1550</v>
      </c>
      <c r="B2053">
        <v>188.13</v>
      </c>
      <c r="C2053">
        <v>149.44</v>
      </c>
      <c r="D2053">
        <v>226.83</v>
      </c>
      <c r="E2053">
        <v>204.34</v>
      </c>
      <c r="F2053">
        <v>-0.622</v>
      </c>
      <c r="G2053">
        <v>-1.35</v>
      </c>
      <c r="H2053">
        <v>0.93400000000000005</v>
      </c>
      <c r="I2053">
        <v>-1.1499999999999999</v>
      </c>
    </row>
    <row r="2054" spans="1:9" x14ac:dyDescent="0.25">
      <c r="A2054" s="4">
        <v>1551</v>
      </c>
      <c r="B2054">
        <v>177.66</v>
      </c>
      <c r="C2054">
        <v>138.96</v>
      </c>
      <c r="D2054">
        <v>216.36</v>
      </c>
      <c r="E2054">
        <v>189.78</v>
      </c>
      <c r="F2054">
        <v>0.20599999999999999</v>
      </c>
      <c r="G2054">
        <v>-0.52100000000000002</v>
      </c>
      <c r="H2054">
        <v>1.276</v>
      </c>
      <c r="I2054">
        <v>-1.827</v>
      </c>
    </row>
    <row r="2055" spans="1:9" x14ac:dyDescent="0.25">
      <c r="A2055" s="4">
        <v>1552</v>
      </c>
      <c r="B2055">
        <v>163.78</v>
      </c>
      <c r="C2055">
        <v>125.09</v>
      </c>
      <c r="D2055">
        <v>202.48</v>
      </c>
      <c r="E2055">
        <v>189.76</v>
      </c>
      <c r="F2055">
        <v>0.54900000000000004</v>
      </c>
      <c r="G2055">
        <v>-0.17899999999999999</v>
      </c>
      <c r="H2055">
        <v>1.534</v>
      </c>
      <c r="I2055">
        <v>-1.105</v>
      </c>
    </row>
    <row r="2056" spans="1:9" x14ac:dyDescent="0.25">
      <c r="A2056" s="4">
        <v>1553</v>
      </c>
      <c r="B2056">
        <v>228.38</v>
      </c>
      <c r="C2056">
        <v>189.68</v>
      </c>
      <c r="D2056">
        <v>267.08</v>
      </c>
      <c r="E2056">
        <v>251.04</v>
      </c>
      <c r="F2056">
        <v>0.80700000000000005</v>
      </c>
      <c r="G2056">
        <v>7.9000000000000001E-2</v>
      </c>
      <c r="H2056">
        <v>0.29299999999999998</v>
      </c>
      <c r="I2056">
        <v>-1.371</v>
      </c>
    </row>
    <row r="2057" spans="1:9" x14ac:dyDescent="0.25">
      <c r="A2057" s="4">
        <v>1554</v>
      </c>
      <c r="B2057">
        <v>157.27000000000001</v>
      </c>
      <c r="C2057">
        <v>118.57</v>
      </c>
      <c r="D2057">
        <v>195.97</v>
      </c>
      <c r="E2057">
        <v>163.58000000000001</v>
      </c>
      <c r="F2057">
        <v>-0.434</v>
      </c>
      <c r="G2057">
        <v>-1.161</v>
      </c>
      <c r="H2057">
        <v>1.0429999999999999</v>
      </c>
      <c r="I2057">
        <v>-1.96</v>
      </c>
    </row>
    <row r="2058" spans="1:9" x14ac:dyDescent="0.25">
      <c r="A2058" s="4">
        <v>1555</v>
      </c>
      <c r="B2058">
        <v>215.58</v>
      </c>
      <c r="C2058">
        <v>176.89</v>
      </c>
      <c r="D2058">
        <v>254.28</v>
      </c>
      <c r="E2058">
        <v>173.74</v>
      </c>
      <c r="F2058">
        <v>0.315</v>
      </c>
      <c r="G2058">
        <v>-0.41199999999999998</v>
      </c>
      <c r="H2058">
        <v>1.276</v>
      </c>
      <c r="I2058">
        <v>0.22</v>
      </c>
    </row>
    <row r="2059" spans="1:9" x14ac:dyDescent="0.25">
      <c r="A2059" s="4">
        <v>1556</v>
      </c>
      <c r="B2059">
        <v>160.63999999999999</v>
      </c>
      <c r="C2059">
        <v>121.94</v>
      </c>
      <c r="D2059">
        <v>199.33</v>
      </c>
      <c r="E2059">
        <v>165.61</v>
      </c>
      <c r="F2059">
        <v>0.54900000000000004</v>
      </c>
      <c r="G2059">
        <v>-0.17899999999999999</v>
      </c>
      <c r="H2059">
        <v>0.84899999999999998</v>
      </c>
      <c r="I2059">
        <v>-1.8720000000000001</v>
      </c>
    </row>
    <row r="2060" spans="1:9" x14ac:dyDescent="0.25">
      <c r="A2060" s="4">
        <v>1557</v>
      </c>
      <c r="B2060">
        <v>168.41</v>
      </c>
      <c r="C2060">
        <v>129.71</v>
      </c>
      <c r="D2060">
        <v>207.11</v>
      </c>
      <c r="E2060">
        <v>204.47</v>
      </c>
      <c r="F2060">
        <v>0.122</v>
      </c>
      <c r="G2060">
        <v>-0.60499999999999998</v>
      </c>
      <c r="H2060">
        <v>0.98799999999999999</v>
      </c>
      <c r="I2060">
        <v>-1.3120000000000001</v>
      </c>
    </row>
    <row r="2061" spans="1:9" x14ac:dyDescent="0.25">
      <c r="A2061" s="4">
        <v>1558</v>
      </c>
      <c r="B2061">
        <v>184.84</v>
      </c>
      <c r="C2061">
        <v>146.13999999999999</v>
      </c>
      <c r="D2061">
        <v>223.53</v>
      </c>
      <c r="E2061">
        <v>223.23</v>
      </c>
      <c r="F2061">
        <v>0.26100000000000001</v>
      </c>
      <c r="G2061">
        <v>-0.46600000000000003</v>
      </c>
      <c r="H2061">
        <v>1.0429999999999999</v>
      </c>
      <c r="I2061">
        <v>-0.84</v>
      </c>
    </row>
    <row r="2062" spans="1:9" x14ac:dyDescent="0.25">
      <c r="A2062" s="4">
        <v>1559</v>
      </c>
      <c r="B2062">
        <v>188.59</v>
      </c>
      <c r="C2062">
        <v>149.88999999999999</v>
      </c>
      <c r="D2062">
        <v>227.29</v>
      </c>
      <c r="E2062">
        <v>221.14</v>
      </c>
      <c r="F2062">
        <v>0.315</v>
      </c>
      <c r="G2062">
        <v>-0.41199999999999998</v>
      </c>
      <c r="H2062">
        <v>1.0580000000000001</v>
      </c>
      <c r="I2062">
        <v>-1.415</v>
      </c>
    </row>
    <row r="2063" spans="1:9" x14ac:dyDescent="0.25">
      <c r="A2063" s="4">
        <v>1560</v>
      </c>
      <c r="B2063">
        <v>239.86</v>
      </c>
      <c r="C2063">
        <v>201.16</v>
      </c>
      <c r="D2063">
        <v>278.56</v>
      </c>
      <c r="E2063">
        <v>248.7</v>
      </c>
      <c r="F2063">
        <v>0.33</v>
      </c>
      <c r="G2063">
        <v>-0.39700000000000002</v>
      </c>
      <c r="H2063">
        <v>2.4369999999999998</v>
      </c>
      <c r="I2063">
        <v>-0.92900000000000005</v>
      </c>
    </row>
    <row r="2064" spans="1:9" x14ac:dyDescent="0.25">
      <c r="A2064" s="4">
        <v>1561</v>
      </c>
      <c r="B2064">
        <v>222</v>
      </c>
      <c r="C2064">
        <v>183.31</v>
      </c>
      <c r="D2064">
        <v>260.7</v>
      </c>
      <c r="E2064">
        <v>225.15</v>
      </c>
      <c r="F2064">
        <v>1.71</v>
      </c>
      <c r="G2064">
        <v>0.98299999999999998</v>
      </c>
      <c r="H2064">
        <v>2.1539999999999999</v>
      </c>
      <c r="I2064">
        <v>-0.98799999999999999</v>
      </c>
    </row>
    <row r="2065" spans="1:9" x14ac:dyDescent="0.25">
      <c r="A2065" s="4">
        <v>1562</v>
      </c>
      <c r="B2065">
        <v>282.87</v>
      </c>
      <c r="C2065">
        <v>244.17</v>
      </c>
      <c r="D2065">
        <v>321.57</v>
      </c>
      <c r="E2065">
        <v>285.19</v>
      </c>
      <c r="F2065">
        <v>1.427</v>
      </c>
      <c r="G2065">
        <v>0.7</v>
      </c>
      <c r="H2065">
        <v>1.008</v>
      </c>
      <c r="I2065">
        <v>-1.371</v>
      </c>
    </row>
    <row r="2066" spans="1:9" x14ac:dyDescent="0.25">
      <c r="A2066" s="4">
        <v>1563</v>
      </c>
      <c r="B2066">
        <v>257.08</v>
      </c>
      <c r="C2066">
        <v>218.38</v>
      </c>
      <c r="D2066">
        <v>295.77999999999997</v>
      </c>
      <c r="E2066">
        <v>231.61</v>
      </c>
      <c r="F2066">
        <v>0.28100000000000003</v>
      </c>
      <c r="G2066">
        <v>-0.44700000000000001</v>
      </c>
      <c r="H2066">
        <v>0.93899999999999995</v>
      </c>
      <c r="I2066">
        <v>-1.8129999999999999</v>
      </c>
    </row>
    <row r="2067" spans="1:9" x14ac:dyDescent="0.25">
      <c r="A2067" s="4">
        <v>1564</v>
      </c>
      <c r="B2067">
        <v>196.22</v>
      </c>
      <c r="C2067">
        <v>157.52000000000001</v>
      </c>
      <c r="D2067">
        <v>234.92</v>
      </c>
      <c r="E2067">
        <v>195.49</v>
      </c>
      <c r="F2067">
        <v>0.21099999999999999</v>
      </c>
      <c r="G2067">
        <v>-0.51600000000000001</v>
      </c>
      <c r="H2067">
        <v>0.91900000000000004</v>
      </c>
      <c r="I2067">
        <v>-1.0609999999999999</v>
      </c>
    </row>
    <row r="2068" spans="1:9" x14ac:dyDescent="0.25">
      <c r="A2068" s="4">
        <v>1565</v>
      </c>
      <c r="B2068">
        <v>227.72</v>
      </c>
      <c r="C2068">
        <v>189.02</v>
      </c>
      <c r="D2068">
        <v>266.42</v>
      </c>
      <c r="E2068">
        <v>190.75</v>
      </c>
      <c r="F2068">
        <v>0.191</v>
      </c>
      <c r="G2068">
        <v>-0.53600000000000003</v>
      </c>
      <c r="H2068">
        <v>1.1519999999999999</v>
      </c>
      <c r="I2068">
        <v>-0.59</v>
      </c>
    </row>
    <row r="2069" spans="1:9" x14ac:dyDescent="0.25">
      <c r="A2069" s="4">
        <v>1566</v>
      </c>
      <c r="B2069">
        <v>196.25</v>
      </c>
      <c r="C2069">
        <v>157.55000000000001</v>
      </c>
      <c r="D2069">
        <v>234.95</v>
      </c>
      <c r="E2069">
        <v>145.12</v>
      </c>
      <c r="F2069">
        <v>0.42499999999999999</v>
      </c>
      <c r="G2069">
        <v>-0.30299999999999999</v>
      </c>
      <c r="H2069">
        <v>0.78</v>
      </c>
      <c r="I2069">
        <v>-1.194</v>
      </c>
    </row>
    <row r="2070" spans="1:9" x14ac:dyDescent="0.25">
      <c r="A2070" s="4">
        <v>1567</v>
      </c>
      <c r="B2070">
        <v>144.02000000000001</v>
      </c>
      <c r="C2070">
        <v>105.32</v>
      </c>
      <c r="D2070">
        <v>182.72</v>
      </c>
      <c r="E2070">
        <v>117.07</v>
      </c>
      <c r="F2070">
        <v>5.1999999999999998E-2</v>
      </c>
      <c r="G2070">
        <v>-0.67500000000000004</v>
      </c>
      <c r="H2070">
        <v>1.5740000000000001</v>
      </c>
      <c r="I2070">
        <v>-1.2230000000000001</v>
      </c>
    </row>
    <row r="2071" spans="1:9" x14ac:dyDescent="0.25">
      <c r="A2071" s="4">
        <v>1568</v>
      </c>
      <c r="B2071">
        <v>198.91</v>
      </c>
      <c r="C2071">
        <v>160.21</v>
      </c>
      <c r="D2071">
        <v>237.61</v>
      </c>
      <c r="E2071">
        <v>183.43</v>
      </c>
      <c r="F2071">
        <v>0.84599999999999997</v>
      </c>
      <c r="G2071">
        <v>0.11899999999999999</v>
      </c>
      <c r="H2071">
        <v>1.276</v>
      </c>
      <c r="I2071">
        <v>-2.2250000000000001</v>
      </c>
    </row>
    <row r="2072" spans="1:9" x14ac:dyDescent="0.25">
      <c r="A2072" s="4">
        <v>1569</v>
      </c>
      <c r="B2072">
        <v>162.19</v>
      </c>
      <c r="C2072">
        <v>123.49</v>
      </c>
      <c r="D2072">
        <v>200.88</v>
      </c>
      <c r="E2072">
        <v>145.51</v>
      </c>
      <c r="F2072">
        <v>0.54900000000000004</v>
      </c>
      <c r="G2072">
        <v>-0.17899999999999999</v>
      </c>
      <c r="H2072">
        <v>1.2170000000000001</v>
      </c>
      <c r="I2072">
        <v>-1.4590000000000001</v>
      </c>
    </row>
    <row r="2073" spans="1:9" x14ac:dyDescent="0.25">
      <c r="A2073" s="4">
        <v>1570</v>
      </c>
      <c r="B2073">
        <v>214.59</v>
      </c>
      <c r="C2073">
        <v>175.89</v>
      </c>
      <c r="D2073">
        <v>253.28</v>
      </c>
      <c r="E2073">
        <v>143.5</v>
      </c>
      <c r="F2073">
        <v>0.48899999999999999</v>
      </c>
      <c r="G2073">
        <v>-0.23799999999999999</v>
      </c>
      <c r="H2073">
        <v>0.47199999999999998</v>
      </c>
      <c r="I2073">
        <v>-2.7850000000000001</v>
      </c>
    </row>
    <row r="2074" spans="1:9" x14ac:dyDescent="0.25">
      <c r="A2074" s="4">
        <v>1571</v>
      </c>
      <c r="B2074">
        <v>173.33</v>
      </c>
      <c r="C2074">
        <v>134.63</v>
      </c>
      <c r="D2074">
        <v>212.02</v>
      </c>
      <c r="E2074">
        <v>143.79</v>
      </c>
      <c r="F2074">
        <v>-0.255</v>
      </c>
      <c r="G2074">
        <v>-0.98299999999999998</v>
      </c>
      <c r="H2074">
        <v>1.5640000000000001</v>
      </c>
      <c r="I2074">
        <v>-2.3279999999999998</v>
      </c>
    </row>
    <row r="2075" spans="1:9" x14ac:dyDescent="0.25">
      <c r="A2075" s="4">
        <v>1572</v>
      </c>
      <c r="B2075">
        <v>166.38</v>
      </c>
      <c r="C2075">
        <v>127.68</v>
      </c>
      <c r="D2075">
        <v>205.08</v>
      </c>
      <c r="E2075">
        <v>157.38</v>
      </c>
      <c r="F2075">
        <v>0.83699999999999997</v>
      </c>
      <c r="G2075">
        <v>0.109</v>
      </c>
      <c r="H2075">
        <v>1.1919999999999999</v>
      </c>
      <c r="I2075">
        <v>-3.5510000000000002</v>
      </c>
    </row>
    <row r="2076" spans="1:9" x14ac:dyDescent="0.25">
      <c r="A2076" s="4">
        <v>1573</v>
      </c>
      <c r="B2076">
        <v>208.37</v>
      </c>
      <c r="C2076">
        <v>169.67</v>
      </c>
      <c r="D2076">
        <v>247.06</v>
      </c>
      <c r="E2076">
        <v>199.58</v>
      </c>
      <c r="F2076">
        <v>0.46400000000000002</v>
      </c>
      <c r="G2076">
        <v>-0.26300000000000001</v>
      </c>
      <c r="H2076">
        <v>0.80500000000000005</v>
      </c>
      <c r="I2076">
        <v>-2.1219999999999999</v>
      </c>
    </row>
    <row r="2077" spans="1:9" x14ac:dyDescent="0.25">
      <c r="A2077" s="4">
        <v>1574</v>
      </c>
      <c r="B2077">
        <v>186.19</v>
      </c>
      <c r="C2077">
        <v>147.49</v>
      </c>
      <c r="D2077">
        <v>224.89</v>
      </c>
      <c r="E2077">
        <v>175.43</v>
      </c>
      <c r="F2077">
        <v>7.6999999999999999E-2</v>
      </c>
      <c r="G2077">
        <v>-0.65</v>
      </c>
      <c r="H2077">
        <v>1.41</v>
      </c>
      <c r="I2077">
        <v>-1.577</v>
      </c>
    </row>
    <row r="2078" spans="1:9" x14ac:dyDescent="0.25">
      <c r="A2078" s="4">
        <v>1575</v>
      </c>
      <c r="B2078">
        <v>221.63</v>
      </c>
      <c r="C2078">
        <v>182.93</v>
      </c>
      <c r="D2078">
        <v>260.32</v>
      </c>
      <c r="E2078">
        <v>193.33</v>
      </c>
      <c r="F2078">
        <v>0.68300000000000005</v>
      </c>
      <c r="G2078">
        <v>-4.4999999999999998E-2</v>
      </c>
      <c r="H2078">
        <v>0.35299999999999998</v>
      </c>
      <c r="I2078">
        <v>-2.6080000000000001</v>
      </c>
    </row>
    <row r="2079" spans="1:9" x14ac:dyDescent="0.25">
      <c r="A2079" s="4">
        <v>1576</v>
      </c>
      <c r="B2079">
        <v>196.11</v>
      </c>
      <c r="C2079">
        <v>157.41</v>
      </c>
      <c r="D2079">
        <v>234.8</v>
      </c>
      <c r="E2079">
        <v>146.18</v>
      </c>
      <c r="F2079">
        <v>-0.374</v>
      </c>
      <c r="G2079">
        <v>-1.1020000000000001</v>
      </c>
      <c r="H2079">
        <f>-0.277</f>
        <v>-0.27700000000000002</v>
      </c>
      <c r="I2079">
        <v>-2.6379999999999999</v>
      </c>
    </row>
    <row r="2080" spans="1:9" x14ac:dyDescent="0.25">
      <c r="A2080" s="4">
        <v>1577</v>
      </c>
      <c r="B2080">
        <v>219.47</v>
      </c>
      <c r="C2080">
        <v>180.77</v>
      </c>
      <c r="D2080">
        <v>258.17</v>
      </c>
      <c r="E2080">
        <v>183.06</v>
      </c>
      <c r="F2080">
        <v>-1.0049999999999999</v>
      </c>
      <c r="G2080">
        <v>-1.732</v>
      </c>
      <c r="H2080">
        <v>0.27900000000000003</v>
      </c>
      <c r="I2080">
        <v>-2.048</v>
      </c>
    </row>
    <row r="2081" spans="1:9" x14ac:dyDescent="0.25">
      <c r="A2081" s="4">
        <v>1578</v>
      </c>
      <c r="B2081">
        <v>224.42</v>
      </c>
      <c r="C2081">
        <v>185.72</v>
      </c>
      <c r="D2081">
        <v>263.12</v>
      </c>
      <c r="E2081">
        <v>204.03</v>
      </c>
      <c r="F2081">
        <v>-0.44900000000000001</v>
      </c>
      <c r="G2081">
        <v>-1.1759999999999999</v>
      </c>
      <c r="H2081">
        <f>-0.853</f>
        <v>-0.85299999999999998</v>
      </c>
      <c r="I2081">
        <v>-2.7549999999999999</v>
      </c>
    </row>
    <row r="2082" spans="1:9" x14ac:dyDescent="0.25">
      <c r="A2082" s="4">
        <v>1579</v>
      </c>
      <c r="B2082">
        <v>239.84</v>
      </c>
      <c r="C2082">
        <v>201.14</v>
      </c>
      <c r="D2082">
        <v>278.54000000000002</v>
      </c>
      <c r="E2082">
        <v>202.91</v>
      </c>
      <c r="F2082">
        <v>-1.58</v>
      </c>
      <c r="G2082">
        <v>-2.3079999999999998</v>
      </c>
      <c r="H2082">
        <f>-0.63</f>
        <v>-0.63</v>
      </c>
      <c r="I2082">
        <v>-3.0790000000000002</v>
      </c>
    </row>
    <row r="2083" spans="1:9" x14ac:dyDescent="0.25">
      <c r="A2083" s="4">
        <v>1580</v>
      </c>
      <c r="B2083">
        <v>231.47</v>
      </c>
      <c r="C2083">
        <v>192.77</v>
      </c>
      <c r="D2083">
        <v>270.16000000000003</v>
      </c>
      <c r="E2083">
        <v>205.02</v>
      </c>
      <c r="F2083">
        <v>-1.357</v>
      </c>
      <c r="G2083">
        <v>-2.0840000000000001</v>
      </c>
      <c r="H2083">
        <f>-0.912</f>
        <v>-0.91200000000000003</v>
      </c>
      <c r="I2083">
        <v>-2.9470000000000001</v>
      </c>
    </row>
    <row r="2084" spans="1:9" x14ac:dyDescent="0.25">
      <c r="A2084" s="4">
        <v>1581</v>
      </c>
      <c r="B2084">
        <v>245.94</v>
      </c>
      <c r="C2084">
        <v>207.24</v>
      </c>
      <c r="D2084">
        <v>284.64</v>
      </c>
      <c r="E2084">
        <v>193.46</v>
      </c>
      <c r="F2084">
        <v>-1.64</v>
      </c>
      <c r="G2084">
        <v>-2.367</v>
      </c>
      <c r="H2084">
        <f>-0.486</f>
        <v>-0.48599999999999999</v>
      </c>
      <c r="I2084">
        <v>-3.536</v>
      </c>
    </row>
    <row r="2085" spans="1:9" x14ac:dyDescent="0.25">
      <c r="A2085" s="4">
        <v>1582</v>
      </c>
      <c r="B2085">
        <v>242.26</v>
      </c>
      <c r="C2085">
        <v>203.57</v>
      </c>
      <c r="D2085">
        <v>280.95999999999998</v>
      </c>
      <c r="E2085">
        <v>186.19</v>
      </c>
      <c r="F2085">
        <v>-1.2130000000000001</v>
      </c>
      <c r="G2085">
        <v>-1.94</v>
      </c>
      <c r="H2085">
        <v>0.7</v>
      </c>
      <c r="I2085">
        <v>-2.2839999999999998</v>
      </c>
    </row>
    <row r="2086" spans="1:9" x14ac:dyDescent="0.25">
      <c r="A2086" s="4">
        <v>1583</v>
      </c>
      <c r="B2086">
        <v>197.23</v>
      </c>
      <c r="C2086">
        <v>158.53</v>
      </c>
      <c r="D2086">
        <v>235.93</v>
      </c>
      <c r="E2086">
        <v>165.43</v>
      </c>
      <c r="F2086">
        <v>-2.7E-2</v>
      </c>
      <c r="G2086">
        <v>-0.754</v>
      </c>
      <c r="H2086">
        <v>0.32800000000000001</v>
      </c>
      <c r="I2086">
        <v>-1.415</v>
      </c>
    </row>
    <row r="2087" spans="1:9" x14ac:dyDescent="0.25">
      <c r="A2087" s="4">
        <v>1584</v>
      </c>
      <c r="B2087">
        <v>231.73</v>
      </c>
      <c r="C2087">
        <v>193.03</v>
      </c>
      <c r="D2087">
        <v>270.43</v>
      </c>
      <c r="E2087">
        <v>177.91</v>
      </c>
      <c r="F2087">
        <v>-0.39900000000000002</v>
      </c>
      <c r="G2087">
        <v>-1.1259999999999999</v>
      </c>
      <c r="H2087">
        <v>0.378</v>
      </c>
      <c r="I2087">
        <v>-2.8879999999999999</v>
      </c>
    </row>
    <row r="2088" spans="1:9" x14ac:dyDescent="0.25">
      <c r="A2088" s="4">
        <v>1585</v>
      </c>
      <c r="B2088">
        <v>242.61</v>
      </c>
      <c r="C2088">
        <v>203.91</v>
      </c>
      <c r="D2088">
        <v>281.3</v>
      </c>
      <c r="E2088">
        <v>162.22999999999999</v>
      </c>
      <c r="F2088">
        <v>-0.34899999999999998</v>
      </c>
      <c r="G2088">
        <v>-1.077</v>
      </c>
      <c r="H2088">
        <v>0.63600000000000001</v>
      </c>
      <c r="I2088">
        <v>-1.341</v>
      </c>
    </row>
    <row r="2089" spans="1:9" x14ac:dyDescent="0.25">
      <c r="A2089" s="4">
        <v>1586</v>
      </c>
      <c r="B2089">
        <v>252.02</v>
      </c>
      <c r="C2089">
        <v>213.32</v>
      </c>
      <c r="D2089">
        <v>290.70999999999998</v>
      </c>
      <c r="E2089">
        <v>219.32</v>
      </c>
      <c r="F2089">
        <v>-9.0999999999999998E-2</v>
      </c>
      <c r="G2089">
        <v>-0.81899999999999995</v>
      </c>
      <c r="H2089">
        <v>7.0000000000000007E-2</v>
      </c>
      <c r="I2089">
        <v>-3.3450000000000002</v>
      </c>
    </row>
    <row r="2090" spans="1:9" x14ac:dyDescent="0.25">
      <c r="A2090" s="4">
        <v>1587</v>
      </c>
      <c r="B2090">
        <v>208.63</v>
      </c>
      <c r="C2090">
        <v>169.93</v>
      </c>
      <c r="D2090">
        <v>247.32</v>
      </c>
      <c r="E2090">
        <v>176.76</v>
      </c>
      <c r="F2090">
        <v>-0.65700000000000003</v>
      </c>
      <c r="G2090">
        <v>-1.385</v>
      </c>
      <c r="H2090">
        <f>-1.647</f>
        <v>-1.647</v>
      </c>
      <c r="I2090">
        <v>-2.7109999999999999</v>
      </c>
    </row>
    <row r="2091" spans="1:9" x14ac:dyDescent="0.25">
      <c r="A2091" s="4">
        <v>1588</v>
      </c>
      <c r="B2091">
        <v>187.76</v>
      </c>
      <c r="C2091">
        <v>149.06</v>
      </c>
      <c r="D2091">
        <v>226.46</v>
      </c>
      <c r="E2091">
        <v>129.18</v>
      </c>
      <c r="F2091">
        <v>-2.3740000000000001</v>
      </c>
      <c r="G2091">
        <v>-3.1019999999999999</v>
      </c>
      <c r="H2091">
        <f>-0.585</f>
        <v>-0.58499999999999996</v>
      </c>
      <c r="I2091">
        <v>-4.0960000000000001</v>
      </c>
    </row>
    <row r="2092" spans="1:9" x14ac:dyDescent="0.25">
      <c r="A2092" s="4">
        <v>1589</v>
      </c>
      <c r="B2092">
        <v>233.97</v>
      </c>
      <c r="C2092">
        <v>195.27</v>
      </c>
      <c r="D2092">
        <v>272.67</v>
      </c>
      <c r="E2092">
        <v>164.7</v>
      </c>
      <c r="F2092">
        <v>-1.3120000000000001</v>
      </c>
      <c r="G2092">
        <v>-2.04</v>
      </c>
      <c r="H2092">
        <f>-0.143</f>
        <v>-0.14299999999999999</v>
      </c>
      <c r="I2092">
        <v>-3.3149999999999999</v>
      </c>
    </row>
    <row r="2093" spans="1:9" x14ac:dyDescent="0.25">
      <c r="A2093" s="4">
        <v>1590</v>
      </c>
      <c r="B2093">
        <v>168.94</v>
      </c>
      <c r="C2093">
        <v>130.24</v>
      </c>
      <c r="D2093">
        <v>207.64</v>
      </c>
      <c r="E2093">
        <v>157.18</v>
      </c>
      <c r="F2093">
        <v>-0.871</v>
      </c>
      <c r="G2093">
        <v>-1.5980000000000001</v>
      </c>
      <c r="H2093">
        <f>-0.997</f>
        <v>-0.997</v>
      </c>
      <c r="I2093">
        <v>-3.0790000000000002</v>
      </c>
    </row>
    <row r="2094" spans="1:9" x14ac:dyDescent="0.25">
      <c r="A2094" s="4">
        <v>1591</v>
      </c>
      <c r="B2094">
        <v>186.25</v>
      </c>
      <c r="C2094">
        <v>147.56</v>
      </c>
      <c r="D2094">
        <v>224.95</v>
      </c>
      <c r="E2094">
        <v>145.69</v>
      </c>
      <c r="F2094">
        <v>-1.724</v>
      </c>
      <c r="G2094">
        <v>-2.4510000000000001</v>
      </c>
      <c r="H2094">
        <f>-0.773</f>
        <v>-0.77300000000000002</v>
      </c>
      <c r="I2094">
        <v>-2.8879999999999999</v>
      </c>
    </row>
    <row r="2095" spans="1:9" x14ac:dyDescent="0.25">
      <c r="A2095" s="4">
        <v>1592</v>
      </c>
      <c r="B2095">
        <v>225.95</v>
      </c>
      <c r="C2095">
        <v>187.26</v>
      </c>
      <c r="D2095">
        <v>264.64999999999998</v>
      </c>
      <c r="E2095">
        <v>199.21</v>
      </c>
      <c r="F2095">
        <v>-1.5009999999999999</v>
      </c>
      <c r="G2095">
        <v>-2.2280000000000002</v>
      </c>
      <c r="H2095">
        <f>-1.012</f>
        <v>-1.012</v>
      </c>
      <c r="I2095">
        <v>-2.7109999999999999</v>
      </c>
    </row>
    <row r="2096" spans="1:9" x14ac:dyDescent="0.25">
      <c r="A2096" s="4">
        <v>1593</v>
      </c>
      <c r="B2096">
        <v>239.7</v>
      </c>
      <c r="C2096">
        <v>201.01</v>
      </c>
      <c r="D2096">
        <v>278.39999999999998</v>
      </c>
      <c r="E2096">
        <v>197.99</v>
      </c>
      <c r="F2096">
        <v>-1.7390000000000001</v>
      </c>
      <c r="G2096">
        <v>-2.4660000000000002</v>
      </c>
      <c r="H2096">
        <f>-1.086</f>
        <v>-1.0860000000000001</v>
      </c>
      <c r="I2096">
        <v>-2.5339999999999998</v>
      </c>
    </row>
    <row r="2097" spans="1:9" x14ac:dyDescent="0.25">
      <c r="A2097" s="4">
        <v>1594</v>
      </c>
      <c r="B2097">
        <v>253.83</v>
      </c>
      <c r="C2097">
        <v>215.13</v>
      </c>
      <c r="D2097">
        <v>292.52</v>
      </c>
      <c r="E2097">
        <v>186.29</v>
      </c>
      <c r="F2097">
        <v>-1.8129999999999999</v>
      </c>
      <c r="G2097">
        <v>-2.5409999999999999</v>
      </c>
      <c r="H2097">
        <f>-1.012</f>
        <v>-1.012</v>
      </c>
      <c r="I2097">
        <v>-1.8129999999999999</v>
      </c>
    </row>
    <row r="2098" spans="1:9" x14ac:dyDescent="0.25">
      <c r="A2098" s="4">
        <v>1595</v>
      </c>
      <c r="B2098">
        <v>178.61</v>
      </c>
      <c r="C2098">
        <v>139.91999999999999</v>
      </c>
      <c r="D2098">
        <v>217.31</v>
      </c>
      <c r="E2098">
        <v>175.41</v>
      </c>
      <c r="F2098">
        <v>-1.7390000000000001</v>
      </c>
      <c r="G2098">
        <v>-2.4660000000000002</v>
      </c>
      <c r="H2098">
        <f>-2.213</f>
        <v>-2.2130000000000001</v>
      </c>
      <c r="I2098">
        <v>-3.05</v>
      </c>
    </row>
    <row r="2099" spans="1:9" x14ac:dyDescent="0.25">
      <c r="A2099" s="4">
        <v>1596</v>
      </c>
      <c r="B2099">
        <v>205.67</v>
      </c>
      <c r="C2099">
        <v>166.97</v>
      </c>
      <c r="D2099">
        <v>244.37</v>
      </c>
      <c r="E2099">
        <v>185.43</v>
      </c>
      <c r="F2099">
        <v>-2.94</v>
      </c>
      <c r="G2099">
        <v>-3.6669999999999998</v>
      </c>
      <c r="H2099">
        <f>-1.543</f>
        <v>-1.5429999999999999</v>
      </c>
      <c r="I2099">
        <v>-2.0339999999999998</v>
      </c>
    </row>
    <row r="2100" spans="1:9" x14ac:dyDescent="0.25">
      <c r="A2100" s="4">
        <v>1597</v>
      </c>
      <c r="B2100">
        <v>223.05</v>
      </c>
      <c r="C2100">
        <v>184.35</v>
      </c>
      <c r="D2100">
        <v>261.75</v>
      </c>
      <c r="E2100">
        <v>230.62</v>
      </c>
      <c r="F2100">
        <v>-2.27</v>
      </c>
      <c r="G2100">
        <v>-2.9969999999999999</v>
      </c>
      <c r="H2100">
        <f>-1.766</f>
        <v>-1.766</v>
      </c>
      <c r="I2100">
        <v>-2.1070000000000002</v>
      </c>
    </row>
    <row r="2101" spans="1:9" x14ac:dyDescent="0.25">
      <c r="A2101" s="4">
        <v>1598</v>
      </c>
      <c r="B2101">
        <v>227.73</v>
      </c>
      <c r="C2101">
        <v>189.03</v>
      </c>
      <c r="D2101">
        <v>266.43</v>
      </c>
      <c r="E2101">
        <v>233.54</v>
      </c>
      <c r="F2101">
        <v>-2.4929999999999999</v>
      </c>
      <c r="G2101">
        <v>-3.2210000000000001</v>
      </c>
      <c r="H2101">
        <f>-1.612</f>
        <v>-1.6120000000000001</v>
      </c>
      <c r="I2101">
        <v>-3.109</v>
      </c>
    </row>
    <row r="2102" spans="1:9" x14ac:dyDescent="0.25">
      <c r="A2102" s="4">
        <v>1599</v>
      </c>
      <c r="B2102">
        <v>181.96</v>
      </c>
      <c r="C2102">
        <v>143.26</v>
      </c>
      <c r="D2102">
        <v>220.66</v>
      </c>
      <c r="E2102">
        <v>151.26</v>
      </c>
      <c r="F2102">
        <v>-2.34</v>
      </c>
      <c r="G2102">
        <v>-3.0670000000000002</v>
      </c>
      <c r="H2102">
        <f>-1.677</f>
        <v>-1.677</v>
      </c>
      <c r="I2102">
        <v>-3.33</v>
      </c>
    </row>
    <row r="2103" spans="1:9" x14ac:dyDescent="0.25">
      <c r="A2103" s="4">
        <v>1600</v>
      </c>
      <c r="B2103">
        <v>221.42</v>
      </c>
      <c r="C2103">
        <v>182.73</v>
      </c>
      <c r="D2103">
        <v>260.12</v>
      </c>
      <c r="E2103">
        <v>195.75</v>
      </c>
      <c r="F2103">
        <v>-2.4039999999999999</v>
      </c>
      <c r="G2103">
        <v>-3.1309999999999998</v>
      </c>
      <c r="H2103">
        <f>-2.347</f>
        <v>-2.347</v>
      </c>
      <c r="I2103">
        <v>-2.593</v>
      </c>
    </row>
    <row r="2104" spans="1:9" x14ac:dyDescent="0.25">
      <c r="A2104" s="4">
        <v>1601</v>
      </c>
      <c r="B2104">
        <v>180.4</v>
      </c>
      <c r="C2104">
        <v>141.69999999999999</v>
      </c>
      <c r="D2104">
        <v>219.09</v>
      </c>
      <c r="E2104">
        <v>164.55</v>
      </c>
      <c r="F2104">
        <v>-3.0739999999999998</v>
      </c>
      <c r="G2104">
        <v>-3.8010000000000002</v>
      </c>
      <c r="H2104">
        <f>-2.098</f>
        <v>-2.0979999999999999</v>
      </c>
      <c r="I2104">
        <v>-2.6080000000000001</v>
      </c>
    </row>
    <row r="2105" spans="1:9" x14ac:dyDescent="0.25">
      <c r="A2105" s="4">
        <v>1602</v>
      </c>
      <c r="B2105">
        <v>158.91</v>
      </c>
      <c r="C2105">
        <v>120.22</v>
      </c>
      <c r="D2105">
        <v>197.61</v>
      </c>
      <c r="E2105">
        <v>174.86</v>
      </c>
      <c r="F2105">
        <v>-2.8260000000000001</v>
      </c>
      <c r="G2105">
        <v>-3.5529999999999999</v>
      </c>
      <c r="H2105">
        <f>-1.468</f>
        <v>-1.468</v>
      </c>
      <c r="I2105">
        <v>-2.5339999999999998</v>
      </c>
    </row>
    <row r="2106" spans="1:9" x14ac:dyDescent="0.25">
      <c r="A2106" s="4">
        <v>1603</v>
      </c>
      <c r="B2106">
        <v>137.57</v>
      </c>
      <c r="C2106">
        <v>98.87</v>
      </c>
      <c r="D2106">
        <v>176.27</v>
      </c>
      <c r="E2106">
        <v>152.80000000000001</v>
      </c>
      <c r="F2106">
        <v>-2.1960000000000002</v>
      </c>
      <c r="G2106">
        <v>-2.923</v>
      </c>
      <c r="H2106">
        <f>-0.903</f>
        <v>-0.90300000000000002</v>
      </c>
      <c r="I2106">
        <v>-1.8129999999999999</v>
      </c>
    </row>
    <row r="2107" spans="1:9" x14ac:dyDescent="0.25">
      <c r="A2107" s="4">
        <v>1604</v>
      </c>
      <c r="B2107">
        <v>172.65</v>
      </c>
      <c r="C2107">
        <v>133.94999999999999</v>
      </c>
      <c r="D2107">
        <v>211.35</v>
      </c>
      <c r="E2107">
        <v>134.46</v>
      </c>
      <c r="F2107">
        <v>-1.63</v>
      </c>
      <c r="G2107">
        <v>-2.3570000000000002</v>
      </c>
      <c r="H2107">
        <f>-1.076</f>
        <v>-1.0760000000000001</v>
      </c>
      <c r="I2107">
        <v>-2.5640000000000001</v>
      </c>
    </row>
    <row r="2108" spans="1:9" x14ac:dyDescent="0.25">
      <c r="A2108" s="4">
        <v>1605</v>
      </c>
      <c r="B2108">
        <v>215.64</v>
      </c>
      <c r="C2108">
        <v>176.95</v>
      </c>
      <c r="D2108">
        <v>254.34</v>
      </c>
      <c r="E2108">
        <v>183.22</v>
      </c>
      <c r="F2108">
        <v>-1.804</v>
      </c>
      <c r="G2108">
        <v>-2.5310000000000001</v>
      </c>
      <c r="H2108">
        <f>-1.528</f>
        <v>-1.528</v>
      </c>
      <c r="I2108">
        <v>-3.0649999999999999</v>
      </c>
    </row>
    <row r="2109" spans="1:9" x14ac:dyDescent="0.25">
      <c r="A2109" s="4">
        <v>1606</v>
      </c>
      <c r="B2109">
        <v>248.06</v>
      </c>
      <c r="C2109">
        <v>209.37</v>
      </c>
      <c r="D2109">
        <v>286.76</v>
      </c>
      <c r="E2109">
        <v>221.69</v>
      </c>
      <c r="F2109">
        <v>-2.2549999999999999</v>
      </c>
      <c r="G2109">
        <v>-2.9820000000000002</v>
      </c>
      <c r="H2109">
        <f>-1.438</f>
        <v>-1.4379999999999999</v>
      </c>
      <c r="I2109">
        <v>-2.4020000000000001</v>
      </c>
    </row>
    <row r="2110" spans="1:9" x14ac:dyDescent="0.25">
      <c r="A2110" s="4">
        <v>1607</v>
      </c>
      <c r="B2110">
        <v>286.99</v>
      </c>
      <c r="C2110">
        <v>248.29</v>
      </c>
      <c r="D2110">
        <v>325.69</v>
      </c>
      <c r="E2110">
        <v>251.95</v>
      </c>
      <c r="F2110">
        <v>-2.1659999999999999</v>
      </c>
      <c r="G2110">
        <v>-2.8929999999999998</v>
      </c>
      <c r="H2110">
        <f>-1.17</f>
        <v>-1.17</v>
      </c>
      <c r="I2110">
        <v>-2.976</v>
      </c>
    </row>
    <row r="2111" spans="1:9" x14ac:dyDescent="0.25">
      <c r="A2111" s="4">
        <v>1608</v>
      </c>
      <c r="B2111">
        <v>247.45</v>
      </c>
      <c r="C2111">
        <v>208.75</v>
      </c>
      <c r="D2111">
        <v>286.14999999999998</v>
      </c>
      <c r="E2111">
        <v>201.58</v>
      </c>
      <c r="F2111">
        <v>-1.8979999999999999</v>
      </c>
      <c r="G2111">
        <v>-2.625</v>
      </c>
      <c r="H2111">
        <f>-1.389</f>
        <v>-1.389</v>
      </c>
      <c r="I2111">
        <v>-2.6819999999999999</v>
      </c>
    </row>
    <row r="2112" spans="1:9" x14ac:dyDescent="0.25">
      <c r="A2112" s="4">
        <v>1609</v>
      </c>
      <c r="B2112">
        <v>260.89</v>
      </c>
      <c r="C2112">
        <v>222.19</v>
      </c>
      <c r="D2112">
        <v>299.58999999999997</v>
      </c>
      <c r="E2112">
        <v>227.47</v>
      </c>
      <c r="F2112">
        <v>-2.1160000000000001</v>
      </c>
      <c r="G2112">
        <v>-2.8439999999999999</v>
      </c>
      <c r="H2112">
        <f>-0.555</f>
        <v>-0.55500000000000005</v>
      </c>
      <c r="I2112">
        <v>-1.577</v>
      </c>
    </row>
    <row r="2113" spans="1:9" x14ac:dyDescent="0.25">
      <c r="A2113" s="4">
        <v>1610</v>
      </c>
      <c r="B2113">
        <v>210.85</v>
      </c>
      <c r="C2113">
        <v>172.15</v>
      </c>
      <c r="D2113">
        <v>249.55</v>
      </c>
      <c r="E2113">
        <v>194.94</v>
      </c>
      <c r="F2113">
        <v>-1.282</v>
      </c>
      <c r="G2113">
        <v>-2.0099999999999998</v>
      </c>
      <c r="H2113">
        <f>-0.069</f>
        <v>-6.9000000000000006E-2</v>
      </c>
      <c r="I2113">
        <v>-1.2230000000000001</v>
      </c>
    </row>
    <row r="2114" spans="1:9" x14ac:dyDescent="0.25">
      <c r="A2114" s="4">
        <v>1611</v>
      </c>
      <c r="B2114">
        <v>219.59</v>
      </c>
      <c r="C2114">
        <v>180.9</v>
      </c>
      <c r="D2114">
        <v>258.29000000000002</v>
      </c>
      <c r="E2114">
        <v>180.51</v>
      </c>
      <c r="F2114">
        <v>-0.79600000000000004</v>
      </c>
      <c r="G2114">
        <v>-1.5229999999999999</v>
      </c>
      <c r="H2114">
        <f>-0.694</f>
        <v>-0.69399999999999995</v>
      </c>
      <c r="I2114">
        <v>-0.97299999999999998</v>
      </c>
    </row>
    <row r="2115" spans="1:9" x14ac:dyDescent="0.25">
      <c r="A2115" s="4">
        <v>1612</v>
      </c>
      <c r="B2115">
        <v>219.97</v>
      </c>
      <c r="C2115">
        <v>181.27</v>
      </c>
      <c r="D2115">
        <v>258.67</v>
      </c>
      <c r="E2115">
        <v>164.86</v>
      </c>
      <c r="F2115">
        <v>-1.421</v>
      </c>
      <c r="G2115">
        <v>-2.149</v>
      </c>
      <c r="H2115">
        <v>0.14499999999999999</v>
      </c>
      <c r="I2115">
        <v>-1.179</v>
      </c>
    </row>
    <row r="2116" spans="1:9" x14ac:dyDescent="0.25">
      <c r="A2116" s="4">
        <v>1613</v>
      </c>
      <c r="B2116">
        <v>277.99</v>
      </c>
      <c r="C2116">
        <v>239.29</v>
      </c>
      <c r="D2116">
        <v>316.68</v>
      </c>
      <c r="E2116">
        <v>213.54</v>
      </c>
      <c r="F2116">
        <v>-0.58299999999999996</v>
      </c>
      <c r="G2116">
        <v>-1.31</v>
      </c>
      <c r="H2116">
        <v>0.58099999999999996</v>
      </c>
      <c r="I2116">
        <v>-1.1200000000000001</v>
      </c>
    </row>
    <row r="2117" spans="1:9" x14ac:dyDescent="0.25">
      <c r="A2117" s="4">
        <v>1614</v>
      </c>
      <c r="B2117">
        <v>244.25</v>
      </c>
      <c r="C2117">
        <v>205.56</v>
      </c>
      <c r="D2117">
        <v>282.95</v>
      </c>
      <c r="E2117">
        <v>231.98</v>
      </c>
      <c r="F2117">
        <v>-0.14599999999999999</v>
      </c>
      <c r="G2117">
        <v>-0.873</v>
      </c>
      <c r="H2117">
        <v>0.745</v>
      </c>
      <c r="I2117">
        <v>-1.0609999999999999</v>
      </c>
    </row>
    <row r="2118" spans="1:9" x14ac:dyDescent="0.25">
      <c r="A2118" s="4">
        <v>1615</v>
      </c>
      <c r="B2118">
        <v>188.17</v>
      </c>
      <c r="C2118">
        <v>149.47</v>
      </c>
      <c r="D2118">
        <v>226.86</v>
      </c>
      <c r="E2118">
        <v>181.16</v>
      </c>
      <c r="F2118">
        <v>1.7999999999999999E-2</v>
      </c>
      <c r="G2118">
        <v>-0.71</v>
      </c>
      <c r="H2118">
        <v>0.88400000000000001</v>
      </c>
      <c r="I2118">
        <v>-0.92900000000000005</v>
      </c>
    </row>
    <row r="2119" spans="1:9" x14ac:dyDescent="0.25">
      <c r="A2119" s="4">
        <v>1616</v>
      </c>
      <c r="B2119">
        <v>158.30000000000001</v>
      </c>
      <c r="C2119">
        <v>119.6</v>
      </c>
      <c r="D2119">
        <v>196.99</v>
      </c>
      <c r="E2119">
        <v>155.35</v>
      </c>
      <c r="F2119">
        <v>0.157</v>
      </c>
      <c r="G2119">
        <v>-0.57099999999999995</v>
      </c>
      <c r="H2119">
        <v>0.125</v>
      </c>
      <c r="I2119">
        <v>-2.1070000000000002</v>
      </c>
    </row>
    <row r="2120" spans="1:9" x14ac:dyDescent="0.25">
      <c r="A2120" s="4">
        <v>1617</v>
      </c>
      <c r="B2120">
        <v>218.3</v>
      </c>
      <c r="C2120">
        <v>179.6</v>
      </c>
      <c r="D2120">
        <v>257</v>
      </c>
      <c r="E2120">
        <v>209.89</v>
      </c>
      <c r="F2120">
        <v>-0.60299999999999998</v>
      </c>
      <c r="G2120">
        <v>-1.33</v>
      </c>
      <c r="H2120">
        <f>-0.054</f>
        <v>-5.3999999999999999E-2</v>
      </c>
      <c r="I2120">
        <v>-1.9450000000000001</v>
      </c>
    </row>
    <row r="2121" spans="1:9" x14ac:dyDescent="0.25">
      <c r="A2121" s="4">
        <v>1618</v>
      </c>
      <c r="B2121">
        <v>211.69</v>
      </c>
      <c r="C2121">
        <v>173</v>
      </c>
      <c r="D2121">
        <v>250.39</v>
      </c>
      <c r="E2121">
        <v>185.9</v>
      </c>
      <c r="F2121">
        <v>-0.78100000000000003</v>
      </c>
      <c r="G2121">
        <v>-1.5089999999999999</v>
      </c>
      <c r="H2121">
        <v>0.52200000000000002</v>
      </c>
      <c r="I2121">
        <v>-2.2250000000000001</v>
      </c>
    </row>
    <row r="2122" spans="1:9" x14ac:dyDescent="0.25">
      <c r="A2122" s="4">
        <v>1619</v>
      </c>
      <c r="B2122">
        <v>154.44</v>
      </c>
      <c r="C2122">
        <v>115.74</v>
      </c>
      <c r="D2122">
        <v>193.14</v>
      </c>
      <c r="E2122">
        <v>135.12</v>
      </c>
      <c r="F2122">
        <v>-0.20599999999999999</v>
      </c>
      <c r="G2122">
        <v>-0.93300000000000005</v>
      </c>
      <c r="H2122">
        <v>0.24399999999999999</v>
      </c>
      <c r="I2122">
        <v>-1.5329999999999999</v>
      </c>
    </row>
    <row r="2123" spans="1:9" x14ac:dyDescent="0.25">
      <c r="A2123" s="4">
        <v>1620</v>
      </c>
      <c r="B2123">
        <v>188.88</v>
      </c>
      <c r="C2123">
        <v>150.18</v>
      </c>
      <c r="D2123">
        <v>227.58</v>
      </c>
      <c r="E2123">
        <v>141.47</v>
      </c>
      <c r="F2123">
        <v>-0.48299999999999998</v>
      </c>
      <c r="G2123">
        <v>-1.2110000000000001</v>
      </c>
      <c r="H2123">
        <v>0.60599999999999998</v>
      </c>
      <c r="I2123">
        <v>-2.6230000000000002</v>
      </c>
    </row>
    <row r="2124" spans="1:9" x14ac:dyDescent="0.25">
      <c r="A2124" s="4">
        <v>1621</v>
      </c>
      <c r="B2124">
        <v>163.19</v>
      </c>
      <c r="C2124">
        <v>124.49</v>
      </c>
      <c r="D2124">
        <v>201.89</v>
      </c>
      <c r="E2124">
        <v>105.48</v>
      </c>
      <c r="F2124">
        <v>-0.121</v>
      </c>
      <c r="G2124">
        <v>-0.84899999999999998</v>
      </c>
      <c r="H2124">
        <v>0.03</v>
      </c>
      <c r="I2124">
        <v>-1.194</v>
      </c>
    </row>
    <row r="2125" spans="1:9" x14ac:dyDescent="0.25">
      <c r="A2125" s="4">
        <v>1622</v>
      </c>
      <c r="B2125">
        <v>208.65</v>
      </c>
      <c r="C2125">
        <v>169.95</v>
      </c>
      <c r="D2125">
        <v>247.34</v>
      </c>
      <c r="E2125">
        <v>153.11000000000001</v>
      </c>
      <c r="F2125">
        <v>-0.69699999999999995</v>
      </c>
      <c r="G2125">
        <v>-1.4239999999999999</v>
      </c>
      <c r="H2125">
        <v>0.06</v>
      </c>
      <c r="I2125">
        <v>-1.4</v>
      </c>
    </row>
    <row r="2126" spans="1:9" x14ac:dyDescent="0.25">
      <c r="A2126" s="4">
        <v>1623</v>
      </c>
      <c r="B2126">
        <v>211.29</v>
      </c>
      <c r="C2126">
        <v>172.59</v>
      </c>
      <c r="D2126">
        <v>249.99</v>
      </c>
      <c r="E2126">
        <v>192.94</v>
      </c>
      <c r="F2126">
        <v>-0.66700000000000004</v>
      </c>
      <c r="G2126">
        <v>-1.3939999999999999</v>
      </c>
      <c r="H2126">
        <v>0.20399999999999999</v>
      </c>
      <c r="I2126">
        <v>-1.5469999999999999</v>
      </c>
    </row>
    <row r="2127" spans="1:9" x14ac:dyDescent="0.25">
      <c r="A2127" s="4">
        <v>1624</v>
      </c>
      <c r="B2127">
        <v>181.94</v>
      </c>
      <c r="C2127">
        <v>143.24</v>
      </c>
      <c r="D2127">
        <v>220.64</v>
      </c>
      <c r="E2127">
        <v>162.66999999999999</v>
      </c>
      <c r="F2127">
        <v>-0.52300000000000002</v>
      </c>
      <c r="G2127">
        <v>-1.2509999999999999</v>
      </c>
      <c r="H2127">
        <v>0.36799999999999999</v>
      </c>
      <c r="I2127">
        <v>-2.2839999999999998</v>
      </c>
    </row>
    <row r="2128" spans="1:9" x14ac:dyDescent="0.25">
      <c r="A2128" s="4">
        <v>1625</v>
      </c>
      <c r="B2128">
        <v>251.88</v>
      </c>
      <c r="C2128">
        <v>213.19</v>
      </c>
      <c r="D2128">
        <v>290.58</v>
      </c>
      <c r="E2128">
        <v>206.56</v>
      </c>
      <c r="F2128">
        <v>-0.35899999999999999</v>
      </c>
      <c r="G2128">
        <v>-1.087</v>
      </c>
      <c r="H2128">
        <f>-0.342</f>
        <v>-0.34200000000000003</v>
      </c>
      <c r="I2128">
        <v>-2.181</v>
      </c>
    </row>
    <row r="2129" spans="1:9" x14ac:dyDescent="0.25">
      <c r="A2129" s="4">
        <v>1626</v>
      </c>
      <c r="B2129">
        <v>210.11</v>
      </c>
      <c r="C2129">
        <v>171.42</v>
      </c>
      <c r="D2129">
        <v>248.81</v>
      </c>
      <c r="E2129">
        <v>158.63</v>
      </c>
      <c r="F2129">
        <v>-1.069</v>
      </c>
      <c r="G2129">
        <v>-1.796</v>
      </c>
      <c r="H2129">
        <v>0.57599999999999996</v>
      </c>
      <c r="I2129">
        <v>-3.2120000000000002</v>
      </c>
    </row>
    <row r="2130" spans="1:9" x14ac:dyDescent="0.25">
      <c r="A2130" s="4">
        <v>1627</v>
      </c>
      <c r="B2130">
        <v>289.39999999999998</v>
      </c>
      <c r="C2130">
        <v>250.7</v>
      </c>
      <c r="D2130">
        <v>328.1</v>
      </c>
      <c r="E2130">
        <v>249.77</v>
      </c>
      <c r="F2130">
        <v>-0.151</v>
      </c>
      <c r="G2130">
        <v>-0.878</v>
      </c>
      <c r="H2130">
        <f>-1.642</f>
        <v>-1.6419999999999999</v>
      </c>
      <c r="I2130">
        <v>-3.7869999999999999</v>
      </c>
    </row>
    <row r="2131" spans="1:9" x14ac:dyDescent="0.25">
      <c r="A2131" s="4">
        <v>1628</v>
      </c>
      <c r="B2131">
        <v>257.5</v>
      </c>
      <c r="C2131">
        <v>218.8</v>
      </c>
      <c r="D2131">
        <v>296.19</v>
      </c>
      <c r="E2131">
        <v>182.6</v>
      </c>
      <c r="F2131">
        <v>-2.3690000000000002</v>
      </c>
      <c r="G2131">
        <v>-3.097</v>
      </c>
      <c r="H2131">
        <v>9.5000000000000001E-2</v>
      </c>
      <c r="I2131">
        <v>-1.4</v>
      </c>
    </row>
    <row r="2132" spans="1:9" x14ac:dyDescent="0.25">
      <c r="A2132" s="4">
        <v>1629</v>
      </c>
      <c r="B2132">
        <v>235.11</v>
      </c>
      <c r="C2132">
        <v>196.42</v>
      </c>
      <c r="D2132">
        <v>273.81</v>
      </c>
      <c r="E2132">
        <v>184.71</v>
      </c>
      <c r="F2132">
        <v>-0.63200000000000001</v>
      </c>
      <c r="G2132">
        <v>-1.36</v>
      </c>
      <c r="H2132">
        <f>-0.436</f>
        <v>-0.436</v>
      </c>
      <c r="I2132">
        <v>-1.444</v>
      </c>
    </row>
    <row r="2133" spans="1:9" x14ac:dyDescent="0.25">
      <c r="A2133" s="4">
        <v>1630</v>
      </c>
      <c r="B2133">
        <v>221.43</v>
      </c>
      <c r="C2133">
        <v>182.74</v>
      </c>
      <c r="D2133">
        <v>260.13</v>
      </c>
      <c r="E2133">
        <v>200.52</v>
      </c>
      <c r="F2133">
        <v>-1.163</v>
      </c>
      <c r="G2133">
        <v>-1.891</v>
      </c>
      <c r="H2133">
        <f>-0.203</f>
        <v>-0.20300000000000001</v>
      </c>
      <c r="I2133">
        <v>-1.7390000000000001</v>
      </c>
    </row>
    <row r="2134" spans="1:9" x14ac:dyDescent="0.25">
      <c r="A2134" s="4">
        <v>1631</v>
      </c>
      <c r="B2134">
        <v>190.16</v>
      </c>
      <c r="C2134">
        <v>151.47</v>
      </c>
      <c r="D2134">
        <v>228.86</v>
      </c>
      <c r="E2134">
        <v>199.03</v>
      </c>
      <c r="F2134">
        <v>-0.93</v>
      </c>
      <c r="G2134">
        <v>-1.657</v>
      </c>
      <c r="H2134">
        <f>-0.769</f>
        <v>-0.76900000000000002</v>
      </c>
      <c r="I2134">
        <v>-3.7869999999999999</v>
      </c>
    </row>
    <row r="2135" spans="1:9" x14ac:dyDescent="0.25">
      <c r="A2135" s="4">
        <v>1632</v>
      </c>
      <c r="B2135">
        <v>235.47</v>
      </c>
      <c r="C2135">
        <v>196.78</v>
      </c>
      <c r="D2135">
        <v>274.17</v>
      </c>
      <c r="E2135">
        <v>223.17</v>
      </c>
      <c r="F2135">
        <v>-1.496</v>
      </c>
      <c r="G2135">
        <v>-2.2229999999999999</v>
      </c>
      <c r="H2135">
        <f>-0.947</f>
        <v>-0.94699999999999995</v>
      </c>
      <c r="I2135">
        <v>-2.976</v>
      </c>
    </row>
    <row r="2136" spans="1:9" x14ac:dyDescent="0.25">
      <c r="A2136" s="4">
        <v>1633</v>
      </c>
      <c r="B2136">
        <v>209.35</v>
      </c>
      <c r="C2136">
        <v>170.65</v>
      </c>
      <c r="D2136">
        <v>248.05</v>
      </c>
      <c r="E2136">
        <v>173.77</v>
      </c>
      <c r="F2136">
        <v>-1.675</v>
      </c>
      <c r="G2136">
        <v>-2.4020000000000001</v>
      </c>
      <c r="H2136">
        <f>-0.362</f>
        <v>-0.36199999999999999</v>
      </c>
      <c r="I2136">
        <v>-2.593</v>
      </c>
    </row>
    <row r="2137" spans="1:9" x14ac:dyDescent="0.25">
      <c r="A2137" s="4">
        <v>1634</v>
      </c>
      <c r="B2137">
        <v>169.97</v>
      </c>
      <c r="C2137">
        <v>131.27000000000001</v>
      </c>
      <c r="D2137">
        <v>208.67</v>
      </c>
      <c r="E2137">
        <v>126.7</v>
      </c>
      <c r="F2137">
        <v>-1.089</v>
      </c>
      <c r="G2137">
        <v>-1.8160000000000001</v>
      </c>
      <c r="H2137">
        <v>0.40799999999999997</v>
      </c>
      <c r="I2137">
        <v>-2.0339999999999998</v>
      </c>
    </row>
    <row r="2138" spans="1:9" x14ac:dyDescent="0.25">
      <c r="A2138" s="4">
        <v>1635</v>
      </c>
      <c r="B2138">
        <v>152.44999999999999</v>
      </c>
      <c r="C2138">
        <v>113.75</v>
      </c>
      <c r="D2138">
        <v>191.15</v>
      </c>
      <c r="E2138">
        <v>121.73</v>
      </c>
      <c r="F2138">
        <v>-0.32</v>
      </c>
      <c r="G2138">
        <v>-1.0469999999999999</v>
      </c>
      <c r="H2138">
        <v>0.47199999999999998</v>
      </c>
      <c r="I2138">
        <v>-2.6230000000000002</v>
      </c>
    </row>
    <row r="2139" spans="1:9" x14ac:dyDescent="0.25">
      <c r="A2139" s="4">
        <v>1636</v>
      </c>
      <c r="B2139">
        <v>130.22</v>
      </c>
      <c r="C2139">
        <v>91.52</v>
      </c>
      <c r="D2139">
        <v>168.92</v>
      </c>
      <c r="E2139">
        <v>113.19</v>
      </c>
      <c r="F2139">
        <v>-0.255</v>
      </c>
      <c r="G2139">
        <v>-0.98299999999999998</v>
      </c>
      <c r="H2139">
        <v>0.88900000000000001</v>
      </c>
      <c r="I2139">
        <v>-1.194</v>
      </c>
    </row>
    <row r="2140" spans="1:9" x14ac:dyDescent="0.25">
      <c r="A2140" s="4">
        <v>1637</v>
      </c>
      <c r="B2140">
        <v>191.96</v>
      </c>
      <c r="C2140">
        <v>153.26</v>
      </c>
      <c r="D2140">
        <v>230.66</v>
      </c>
      <c r="E2140">
        <v>158.43</v>
      </c>
      <c r="F2140">
        <v>0.16200000000000001</v>
      </c>
      <c r="G2140">
        <v>-0.56599999999999995</v>
      </c>
      <c r="H2140">
        <v>1.3260000000000001</v>
      </c>
      <c r="I2140">
        <v>-1.1499999999999999</v>
      </c>
    </row>
    <row r="2141" spans="1:9" x14ac:dyDescent="0.25">
      <c r="A2141" s="4">
        <v>1638</v>
      </c>
      <c r="B2141">
        <v>229.18</v>
      </c>
      <c r="C2141">
        <v>190.48</v>
      </c>
      <c r="D2141">
        <v>267.88</v>
      </c>
      <c r="E2141">
        <v>192.15</v>
      </c>
      <c r="F2141">
        <v>0.59799999999999998</v>
      </c>
      <c r="G2141">
        <v>-0.129</v>
      </c>
      <c r="H2141">
        <f>-1.022</f>
        <v>-1.022</v>
      </c>
      <c r="I2141">
        <v>-3.242</v>
      </c>
    </row>
    <row r="2142" spans="1:9" x14ac:dyDescent="0.25">
      <c r="A2142" s="4">
        <v>1639</v>
      </c>
      <c r="B2142">
        <v>230.39</v>
      </c>
      <c r="C2142">
        <v>191.69</v>
      </c>
      <c r="D2142">
        <v>269.08999999999997</v>
      </c>
      <c r="E2142">
        <v>191.63</v>
      </c>
      <c r="F2142">
        <v>-1.7490000000000001</v>
      </c>
      <c r="G2142">
        <v>-2.476</v>
      </c>
      <c r="H2142">
        <v>0.874</v>
      </c>
      <c r="I2142">
        <v>-2.5790000000000002</v>
      </c>
    </row>
    <row r="2143" spans="1:9" x14ac:dyDescent="0.25">
      <c r="A2143" s="4">
        <v>1640</v>
      </c>
      <c r="B2143">
        <v>260.35000000000002</v>
      </c>
      <c r="C2143">
        <v>221.65</v>
      </c>
      <c r="D2143">
        <v>299.05</v>
      </c>
      <c r="E2143">
        <v>223.43</v>
      </c>
      <c r="F2143">
        <v>0.14699999999999999</v>
      </c>
      <c r="G2143">
        <v>-0.58099999999999996</v>
      </c>
      <c r="H2143">
        <v>0.42299999999999999</v>
      </c>
      <c r="I2143">
        <v>-2.9169999999999998</v>
      </c>
    </row>
    <row r="2144" spans="1:9" x14ac:dyDescent="0.25">
      <c r="A2144" s="4">
        <v>1641</v>
      </c>
      <c r="B2144">
        <v>218.12</v>
      </c>
      <c r="C2144">
        <v>179.43</v>
      </c>
      <c r="D2144">
        <v>256.82</v>
      </c>
      <c r="E2144">
        <v>202.76</v>
      </c>
      <c r="F2144">
        <v>-0.30499999999999999</v>
      </c>
      <c r="G2144">
        <v>-1.032</v>
      </c>
      <c r="H2144">
        <v>0.249</v>
      </c>
      <c r="I2144">
        <v>-3.4039999999999999</v>
      </c>
    </row>
    <row r="2145" spans="1:9" x14ac:dyDescent="0.25">
      <c r="A2145" s="4">
        <v>1642</v>
      </c>
      <c r="B2145">
        <v>220.85</v>
      </c>
      <c r="C2145">
        <v>182.15</v>
      </c>
      <c r="D2145">
        <v>259.55</v>
      </c>
      <c r="E2145">
        <v>204.63</v>
      </c>
      <c r="F2145">
        <v>-0.47899999999999998</v>
      </c>
      <c r="G2145">
        <v>-1.206</v>
      </c>
      <c r="H2145">
        <v>1.008</v>
      </c>
      <c r="I2145">
        <v>-2.5790000000000002</v>
      </c>
    </row>
    <row r="2146" spans="1:9" x14ac:dyDescent="0.25">
      <c r="A2146" s="4">
        <v>1643</v>
      </c>
      <c r="B2146">
        <v>222.33</v>
      </c>
      <c r="C2146">
        <v>183.64</v>
      </c>
      <c r="D2146">
        <v>261.02999999999997</v>
      </c>
      <c r="E2146">
        <v>210.72</v>
      </c>
      <c r="F2146">
        <v>0.28100000000000003</v>
      </c>
      <c r="G2146">
        <v>-0.44700000000000001</v>
      </c>
      <c r="H2146">
        <v>0.51700000000000002</v>
      </c>
      <c r="I2146">
        <v>-2.52</v>
      </c>
    </row>
    <row r="2147" spans="1:9" x14ac:dyDescent="0.25">
      <c r="A2147" s="4">
        <v>1644</v>
      </c>
      <c r="B2147">
        <v>216.27</v>
      </c>
      <c r="C2147">
        <v>177.57</v>
      </c>
      <c r="D2147">
        <v>254.97</v>
      </c>
      <c r="E2147">
        <v>195.57</v>
      </c>
      <c r="F2147">
        <v>-0.21099999999999999</v>
      </c>
      <c r="G2147">
        <v>-0.93799999999999994</v>
      </c>
      <c r="H2147">
        <v>0.78</v>
      </c>
      <c r="I2147">
        <v>-1.768</v>
      </c>
    </row>
    <row r="2148" spans="1:9" x14ac:dyDescent="0.25">
      <c r="A2148" s="4">
        <v>1645</v>
      </c>
      <c r="B2148">
        <v>192.61</v>
      </c>
      <c r="C2148">
        <v>153.91</v>
      </c>
      <c r="D2148">
        <v>231.31</v>
      </c>
      <c r="E2148">
        <v>152.19999999999999</v>
      </c>
      <c r="F2148">
        <v>5.1999999999999998E-2</v>
      </c>
      <c r="G2148">
        <v>-0.67500000000000004</v>
      </c>
      <c r="H2148">
        <v>0.879</v>
      </c>
      <c r="I2148">
        <v>-2.0630000000000002</v>
      </c>
    </row>
    <row r="2149" spans="1:9" x14ac:dyDescent="0.25">
      <c r="A2149" s="4">
        <v>1646</v>
      </c>
      <c r="B2149">
        <v>186.38</v>
      </c>
      <c r="C2149">
        <v>147.68</v>
      </c>
      <c r="D2149">
        <v>225.07</v>
      </c>
      <c r="E2149">
        <v>200.93</v>
      </c>
      <c r="F2149">
        <v>0.152</v>
      </c>
      <c r="G2149">
        <v>-0.57599999999999996</v>
      </c>
      <c r="H2149">
        <f>-0.605</f>
        <v>-0.60499999999999998</v>
      </c>
      <c r="I2149">
        <v>-2.4609999999999999</v>
      </c>
    </row>
    <row r="2150" spans="1:9" x14ac:dyDescent="0.25">
      <c r="A2150" s="4">
        <v>1647</v>
      </c>
      <c r="B2150">
        <v>196.15</v>
      </c>
      <c r="C2150">
        <v>157.44999999999999</v>
      </c>
      <c r="D2150">
        <v>234.85</v>
      </c>
      <c r="E2150">
        <v>180.15</v>
      </c>
      <c r="F2150">
        <v>-1.3320000000000001</v>
      </c>
      <c r="G2150">
        <v>-2.0590000000000002</v>
      </c>
      <c r="H2150">
        <f>-0.004</f>
        <v>-4.0000000000000001E-3</v>
      </c>
      <c r="I2150">
        <v>-2.7109999999999999</v>
      </c>
    </row>
    <row r="2151" spans="1:9" x14ac:dyDescent="0.25">
      <c r="A2151" s="4">
        <v>1648</v>
      </c>
      <c r="B2151">
        <v>247.7</v>
      </c>
      <c r="C2151">
        <v>209.01</v>
      </c>
      <c r="D2151">
        <v>286.39999999999998</v>
      </c>
      <c r="E2151">
        <v>213.69</v>
      </c>
      <c r="F2151">
        <v>-0.73199999999999998</v>
      </c>
      <c r="G2151">
        <v>-1.4590000000000001</v>
      </c>
      <c r="H2151">
        <v>0.27900000000000003</v>
      </c>
      <c r="I2151">
        <v>-2.7109999999999999</v>
      </c>
    </row>
    <row r="2152" spans="1:9" x14ac:dyDescent="0.25">
      <c r="A2152" s="4">
        <v>1649</v>
      </c>
      <c r="B2152">
        <v>212.99</v>
      </c>
      <c r="C2152">
        <v>174.29</v>
      </c>
      <c r="D2152">
        <v>251.69</v>
      </c>
      <c r="E2152">
        <v>214.55</v>
      </c>
      <c r="F2152">
        <v>-0.44900000000000001</v>
      </c>
      <c r="G2152">
        <v>-1.1759999999999999</v>
      </c>
      <c r="H2152">
        <f>-0.451</f>
        <v>-0.45100000000000001</v>
      </c>
      <c r="I2152">
        <v>-2.2549999999999999</v>
      </c>
    </row>
    <row r="2153" spans="1:9" x14ac:dyDescent="0.25">
      <c r="A2153" s="4">
        <v>1650</v>
      </c>
      <c r="B2153">
        <v>192.49</v>
      </c>
      <c r="C2153">
        <v>153.80000000000001</v>
      </c>
      <c r="D2153">
        <v>231.19</v>
      </c>
      <c r="E2153">
        <v>219.79</v>
      </c>
      <c r="F2153">
        <v>-1.1779999999999999</v>
      </c>
      <c r="G2153">
        <v>-1.9059999999999999</v>
      </c>
      <c r="H2153">
        <f>-0.292</f>
        <v>-0.29199999999999998</v>
      </c>
      <c r="I2153">
        <v>-1.768</v>
      </c>
    </row>
    <row r="2154" spans="1:9" x14ac:dyDescent="0.25">
      <c r="A2154" s="4">
        <v>1651</v>
      </c>
      <c r="B2154">
        <v>175.15</v>
      </c>
      <c r="C2154">
        <v>136.44999999999999</v>
      </c>
      <c r="D2154">
        <v>213.84</v>
      </c>
      <c r="E2154">
        <v>219.53</v>
      </c>
      <c r="F2154">
        <v>-1.0189999999999999</v>
      </c>
      <c r="G2154">
        <v>-1.7470000000000001</v>
      </c>
      <c r="H2154">
        <f>-0.525</f>
        <v>-0.52500000000000002</v>
      </c>
      <c r="I2154">
        <v>-2.431</v>
      </c>
    </row>
    <row r="2155" spans="1:9" x14ac:dyDescent="0.25">
      <c r="A2155" s="4">
        <v>1652</v>
      </c>
      <c r="B2155">
        <v>178.97</v>
      </c>
      <c r="C2155">
        <v>140.27000000000001</v>
      </c>
      <c r="D2155">
        <v>217.66</v>
      </c>
      <c r="E2155">
        <v>182.23</v>
      </c>
      <c r="F2155">
        <v>-1.2529999999999999</v>
      </c>
      <c r="G2155">
        <v>-1.98</v>
      </c>
      <c r="H2155">
        <f>-0.044</f>
        <v>-4.3999999999999997E-2</v>
      </c>
      <c r="I2155">
        <v>-1.9450000000000001</v>
      </c>
    </row>
    <row r="2156" spans="1:9" x14ac:dyDescent="0.25">
      <c r="A2156" s="4">
        <v>1653</v>
      </c>
      <c r="B2156">
        <v>164.07</v>
      </c>
      <c r="C2156">
        <v>125.38</v>
      </c>
      <c r="D2156">
        <v>202.77</v>
      </c>
      <c r="E2156">
        <v>192.68</v>
      </c>
      <c r="F2156">
        <v>-0.77100000000000002</v>
      </c>
      <c r="G2156">
        <v>-1.4990000000000001</v>
      </c>
      <c r="H2156">
        <f>-0.883</f>
        <v>-0.88300000000000001</v>
      </c>
      <c r="I2156">
        <v>-2.181</v>
      </c>
    </row>
    <row r="2157" spans="1:9" x14ac:dyDescent="0.25">
      <c r="A2157" s="4">
        <v>1654</v>
      </c>
      <c r="B2157">
        <v>225.42</v>
      </c>
      <c r="C2157">
        <v>186.72</v>
      </c>
      <c r="D2157">
        <v>264.12</v>
      </c>
      <c r="E2157">
        <v>189.08</v>
      </c>
      <c r="F2157">
        <v>-1.61</v>
      </c>
      <c r="G2157">
        <v>-2.3370000000000002</v>
      </c>
      <c r="H2157">
        <v>8.5000000000000006E-2</v>
      </c>
      <c r="I2157">
        <v>-1.6359999999999999</v>
      </c>
    </row>
    <row r="2158" spans="1:9" x14ac:dyDescent="0.25">
      <c r="A2158" s="4">
        <v>1655</v>
      </c>
      <c r="B2158">
        <v>266</v>
      </c>
      <c r="C2158">
        <v>227.3</v>
      </c>
      <c r="D2158">
        <v>304.7</v>
      </c>
      <c r="E2158">
        <v>222.81</v>
      </c>
      <c r="F2158">
        <v>-0.64200000000000002</v>
      </c>
      <c r="G2158">
        <v>-1.37</v>
      </c>
      <c r="H2158">
        <v>0.28399999999999997</v>
      </c>
      <c r="I2158">
        <v>-1.1499999999999999</v>
      </c>
    </row>
    <row r="2159" spans="1:9" x14ac:dyDescent="0.25">
      <c r="A2159" s="4">
        <v>1656</v>
      </c>
      <c r="B2159">
        <v>230.56</v>
      </c>
      <c r="C2159">
        <v>191.86</v>
      </c>
      <c r="D2159">
        <v>269.25</v>
      </c>
      <c r="E2159">
        <v>218.23</v>
      </c>
      <c r="F2159">
        <v>-0.44400000000000001</v>
      </c>
      <c r="G2159">
        <v>-1.171</v>
      </c>
      <c r="H2159">
        <f>-0.014</f>
        <v>-1.4E-2</v>
      </c>
      <c r="I2159">
        <v>-0.82599999999999996</v>
      </c>
    </row>
    <row r="2160" spans="1:9" x14ac:dyDescent="0.25">
      <c r="A2160" s="4">
        <v>1657</v>
      </c>
      <c r="B2160">
        <v>205.2</v>
      </c>
      <c r="C2160">
        <v>166.5</v>
      </c>
      <c r="D2160">
        <v>243.89</v>
      </c>
      <c r="E2160">
        <v>206.56</v>
      </c>
      <c r="F2160">
        <v>-0.74199999999999999</v>
      </c>
      <c r="G2160">
        <v>-1.4690000000000001</v>
      </c>
      <c r="H2160">
        <f>-0.054</f>
        <v>-5.3999999999999999E-2</v>
      </c>
      <c r="I2160">
        <v>-0.70799999999999996</v>
      </c>
    </row>
    <row r="2161" spans="1:9" x14ac:dyDescent="0.25">
      <c r="A2161" s="4">
        <v>1658</v>
      </c>
      <c r="B2161">
        <v>213.62</v>
      </c>
      <c r="C2161">
        <v>174.92</v>
      </c>
      <c r="D2161">
        <v>252.32</v>
      </c>
      <c r="E2161">
        <v>220.99</v>
      </c>
      <c r="F2161">
        <v>-0.78100000000000003</v>
      </c>
      <c r="G2161">
        <v>-1.5089999999999999</v>
      </c>
      <c r="H2161">
        <v>8.5000000000000006E-2</v>
      </c>
      <c r="I2161">
        <v>-1.371</v>
      </c>
    </row>
    <row r="2162" spans="1:9" x14ac:dyDescent="0.25">
      <c r="A2162" s="4">
        <v>1659</v>
      </c>
      <c r="B2162">
        <v>160.5</v>
      </c>
      <c r="C2162">
        <v>121.8</v>
      </c>
      <c r="D2162">
        <v>199.2</v>
      </c>
      <c r="E2162">
        <v>192.94</v>
      </c>
      <c r="F2162">
        <v>-0.64200000000000002</v>
      </c>
      <c r="G2162">
        <v>-1.37</v>
      </c>
      <c r="H2162">
        <v>-0.42599999999999999</v>
      </c>
      <c r="I2162">
        <v>0.751</v>
      </c>
    </row>
    <row r="2163" spans="1:9" x14ac:dyDescent="0.25">
      <c r="A2163" s="4">
        <v>1660</v>
      </c>
      <c r="B2163">
        <v>222.49</v>
      </c>
      <c r="C2163">
        <v>183.79</v>
      </c>
      <c r="D2163">
        <v>261.19</v>
      </c>
      <c r="E2163">
        <v>219.81</v>
      </c>
      <c r="F2163">
        <v>-1.153</v>
      </c>
      <c r="G2163">
        <v>-1.881</v>
      </c>
      <c r="H2163">
        <v>1.395</v>
      </c>
      <c r="I2163">
        <v>-2.004</v>
      </c>
    </row>
    <row r="2164" spans="1:9" x14ac:dyDescent="0.25">
      <c r="A2164" s="4">
        <v>1661</v>
      </c>
      <c r="B2164">
        <v>235.73</v>
      </c>
      <c r="C2164">
        <v>197.03</v>
      </c>
      <c r="D2164">
        <v>274.42</v>
      </c>
      <c r="E2164">
        <v>213.02</v>
      </c>
      <c r="F2164">
        <v>0.66800000000000004</v>
      </c>
      <c r="G2164">
        <v>-0.06</v>
      </c>
      <c r="H2164">
        <v>0.54200000000000004</v>
      </c>
      <c r="I2164">
        <v>-1.827</v>
      </c>
    </row>
    <row r="2165" spans="1:9" x14ac:dyDescent="0.25">
      <c r="A2165" s="4">
        <v>1662</v>
      </c>
      <c r="B2165">
        <v>204.86</v>
      </c>
      <c r="C2165">
        <v>166.16</v>
      </c>
      <c r="D2165">
        <v>243.56</v>
      </c>
      <c r="E2165">
        <v>226.77</v>
      </c>
      <c r="F2165">
        <v>-0.186</v>
      </c>
      <c r="G2165">
        <v>-0.91300000000000003</v>
      </c>
      <c r="H2165">
        <f>-0.352</f>
        <v>-0.35199999999999998</v>
      </c>
      <c r="I2165">
        <v>-3.1379999999999999</v>
      </c>
    </row>
    <row r="2166" spans="1:9" x14ac:dyDescent="0.25">
      <c r="A2166" s="4">
        <v>1663</v>
      </c>
      <c r="B2166">
        <v>249.17</v>
      </c>
      <c r="C2166">
        <v>210.47</v>
      </c>
      <c r="D2166">
        <v>287.87</v>
      </c>
      <c r="E2166">
        <v>233.67</v>
      </c>
      <c r="F2166">
        <v>-1.079</v>
      </c>
      <c r="G2166">
        <v>-1.806</v>
      </c>
      <c r="H2166">
        <v>1.1519999999999999</v>
      </c>
      <c r="I2166">
        <v>-1.8129999999999999</v>
      </c>
    </row>
    <row r="2167" spans="1:9" x14ac:dyDescent="0.25">
      <c r="A2167" s="4">
        <v>1664</v>
      </c>
      <c r="B2167">
        <v>248.99</v>
      </c>
      <c r="C2167">
        <v>210.29</v>
      </c>
      <c r="D2167">
        <v>287.69</v>
      </c>
      <c r="E2167">
        <v>259.87</v>
      </c>
      <c r="F2167">
        <v>0.42499999999999999</v>
      </c>
      <c r="G2167">
        <v>-0.30299999999999999</v>
      </c>
      <c r="H2167">
        <v>1.3160000000000001</v>
      </c>
      <c r="I2167">
        <v>-1.5469999999999999</v>
      </c>
    </row>
    <row r="2168" spans="1:9" x14ac:dyDescent="0.25">
      <c r="A2168" s="4">
        <v>1665</v>
      </c>
      <c r="B2168">
        <v>185.23</v>
      </c>
      <c r="C2168">
        <v>146.53</v>
      </c>
      <c r="D2168">
        <v>223.93</v>
      </c>
      <c r="E2168">
        <v>243.07</v>
      </c>
      <c r="F2168">
        <v>0.58799999999999997</v>
      </c>
      <c r="G2168">
        <v>-0.13900000000000001</v>
      </c>
      <c r="H2168">
        <v>1.802</v>
      </c>
      <c r="I2168">
        <v>-0.72199999999999998</v>
      </c>
    </row>
    <row r="2169" spans="1:9" x14ac:dyDescent="0.25">
      <c r="A2169" s="4">
        <v>1666</v>
      </c>
      <c r="B2169">
        <v>168.51</v>
      </c>
      <c r="C2169">
        <v>129.81</v>
      </c>
      <c r="D2169">
        <v>207.21</v>
      </c>
      <c r="E2169">
        <v>220.02</v>
      </c>
      <c r="F2169">
        <v>1.075</v>
      </c>
      <c r="G2169">
        <v>0.34699999999999998</v>
      </c>
      <c r="H2169">
        <v>0.70499999999999996</v>
      </c>
      <c r="I2169">
        <v>-2.9319999999999999</v>
      </c>
    </row>
    <row r="2170" spans="1:9" x14ac:dyDescent="0.25">
      <c r="A2170" s="4">
        <v>1667</v>
      </c>
      <c r="B2170">
        <v>130.06</v>
      </c>
      <c r="C2170">
        <v>91.37</v>
      </c>
      <c r="D2170">
        <v>168.76</v>
      </c>
      <c r="E2170">
        <v>182.7</v>
      </c>
      <c r="F2170">
        <v>-2.1999999999999999E-2</v>
      </c>
      <c r="G2170">
        <v>-0.749</v>
      </c>
      <c r="H2170">
        <f>-0.461</f>
        <v>-0.46100000000000002</v>
      </c>
      <c r="I2170">
        <v>-0.63400000000000001</v>
      </c>
    </row>
    <row r="2171" spans="1:9" x14ac:dyDescent="0.25">
      <c r="A2171" s="4">
        <v>1668</v>
      </c>
      <c r="B2171">
        <v>176.85</v>
      </c>
      <c r="C2171">
        <v>138.15</v>
      </c>
      <c r="D2171">
        <v>215.54</v>
      </c>
      <c r="E2171">
        <v>195.1</v>
      </c>
      <c r="F2171">
        <v>-1.1879999999999999</v>
      </c>
      <c r="G2171">
        <v>-1.9159999999999999</v>
      </c>
      <c r="H2171">
        <v>0.06</v>
      </c>
      <c r="I2171">
        <v>-2.0779999999999998</v>
      </c>
    </row>
    <row r="2172" spans="1:9" x14ac:dyDescent="0.25">
      <c r="A2172" s="4">
        <v>1669</v>
      </c>
      <c r="B2172">
        <v>160.13</v>
      </c>
      <c r="C2172">
        <v>121.44</v>
      </c>
      <c r="D2172">
        <v>198.83</v>
      </c>
      <c r="E2172">
        <v>191.06</v>
      </c>
      <c r="F2172">
        <v>-0.66700000000000004</v>
      </c>
      <c r="G2172">
        <v>-1.3939999999999999</v>
      </c>
      <c r="H2172">
        <f>-0.501</f>
        <v>-0.501</v>
      </c>
      <c r="I2172">
        <v>-1.857</v>
      </c>
    </row>
    <row r="2173" spans="1:9" x14ac:dyDescent="0.25">
      <c r="A2173" s="4">
        <v>1670</v>
      </c>
      <c r="B2173">
        <v>164.82</v>
      </c>
      <c r="C2173">
        <v>126.13</v>
      </c>
      <c r="D2173">
        <v>203.52</v>
      </c>
      <c r="E2173">
        <v>178.38</v>
      </c>
      <c r="F2173">
        <v>-1.228</v>
      </c>
      <c r="G2173">
        <v>-1.9550000000000001</v>
      </c>
      <c r="H2173">
        <f>-0.242</f>
        <v>-0.24199999999999999</v>
      </c>
      <c r="I2173">
        <v>-1.5029999999999999</v>
      </c>
    </row>
    <row r="2174" spans="1:9" x14ac:dyDescent="0.25">
      <c r="A2174" s="4">
        <v>1671</v>
      </c>
      <c r="B2174">
        <v>220.81</v>
      </c>
      <c r="C2174">
        <v>182.12</v>
      </c>
      <c r="D2174">
        <v>259.51</v>
      </c>
      <c r="E2174">
        <v>220.8</v>
      </c>
      <c r="F2174">
        <v>-0.97</v>
      </c>
      <c r="G2174">
        <v>-1.6970000000000001</v>
      </c>
      <c r="H2174">
        <f>-0.054</f>
        <v>-5.3999999999999999E-2</v>
      </c>
      <c r="I2174">
        <v>-1.6359999999999999</v>
      </c>
    </row>
    <row r="2175" spans="1:9" x14ac:dyDescent="0.25">
      <c r="A2175" s="4">
        <v>1672</v>
      </c>
      <c r="B2175">
        <v>172.75</v>
      </c>
      <c r="C2175">
        <v>134.05000000000001</v>
      </c>
      <c r="D2175">
        <v>211.44</v>
      </c>
      <c r="E2175">
        <v>196.11</v>
      </c>
      <c r="F2175">
        <v>-0.78100000000000003</v>
      </c>
      <c r="G2175">
        <v>-1.5089999999999999</v>
      </c>
      <c r="H2175">
        <v>0.09</v>
      </c>
      <c r="I2175">
        <v>-1.68</v>
      </c>
    </row>
    <row r="2176" spans="1:9" x14ac:dyDescent="0.25">
      <c r="A2176" s="4">
        <v>1673</v>
      </c>
      <c r="B2176">
        <v>299.98</v>
      </c>
      <c r="C2176">
        <v>261.29000000000002</v>
      </c>
      <c r="D2176">
        <v>338.68</v>
      </c>
      <c r="E2176">
        <v>257.66000000000003</v>
      </c>
      <c r="F2176">
        <v>-0.63700000000000001</v>
      </c>
      <c r="G2176">
        <v>-1.365</v>
      </c>
      <c r="H2176">
        <f>-0.262</f>
        <v>-0.26200000000000001</v>
      </c>
      <c r="I2176">
        <v>-1.754</v>
      </c>
    </row>
    <row r="2177" spans="1:9" x14ac:dyDescent="0.25">
      <c r="A2177" s="4">
        <v>1674</v>
      </c>
      <c r="B2177">
        <v>232.45</v>
      </c>
      <c r="C2177">
        <v>193.76</v>
      </c>
      <c r="D2177">
        <v>271.14999999999998</v>
      </c>
      <c r="E2177">
        <v>196.09</v>
      </c>
      <c r="F2177">
        <v>-0.99</v>
      </c>
      <c r="G2177">
        <v>-1.7170000000000001</v>
      </c>
      <c r="H2177">
        <f>-2.193</f>
        <v>-2.1930000000000001</v>
      </c>
      <c r="I2177">
        <v>-3.831</v>
      </c>
    </row>
    <row r="2178" spans="1:9" x14ac:dyDescent="0.25">
      <c r="A2178" s="4">
        <v>1675</v>
      </c>
      <c r="B2178">
        <v>237.67</v>
      </c>
      <c r="C2178">
        <v>198.97</v>
      </c>
      <c r="D2178">
        <v>276.36</v>
      </c>
      <c r="E2178">
        <v>180.02</v>
      </c>
      <c r="F2178">
        <v>-2.92</v>
      </c>
      <c r="G2178">
        <v>-3.6469999999999998</v>
      </c>
      <c r="H2178">
        <f>-0.699</f>
        <v>-0.69899999999999995</v>
      </c>
      <c r="I2178">
        <v>-2.2250000000000001</v>
      </c>
    </row>
    <row r="2179" spans="1:9" x14ac:dyDescent="0.25">
      <c r="A2179" s="4">
        <v>1676</v>
      </c>
      <c r="B2179">
        <v>179.72</v>
      </c>
      <c r="C2179">
        <v>141.03</v>
      </c>
      <c r="D2179">
        <v>218.42</v>
      </c>
      <c r="E2179">
        <v>154.49</v>
      </c>
      <c r="F2179">
        <v>-1.4259999999999999</v>
      </c>
      <c r="G2179">
        <v>-2.1539999999999999</v>
      </c>
      <c r="H2179">
        <f>-1.692</f>
        <v>-1.6919999999999999</v>
      </c>
      <c r="I2179">
        <v>-2.6819999999999999</v>
      </c>
    </row>
    <row r="2180" spans="1:9" x14ac:dyDescent="0.25">
      <c r="A2180" s="4">
        <v>1677</v>
      </c>
      <c r="B2180">
        <v>238.16</v>
      </c>
      <c r="C2180">
        <v>199.46</v>
      </c>
      <c r="D2180">
        <v>276.86</v>
      </c>
      <c r="E2180">
        <v>204.34</v>
      </c>
      <c r="F2180">
        <v>-2.419</v>
      </c>
      <c r="G2180">
        <v>-3.1459999999999999</v>
      </c>
      <c r="H2180">
        <f>-1.126</f>
        <v>-1.1259999999999999</v>
      </c>
      <c r="I2180">
        <v>-2.1219999999999999</v>
      </c>
    </row>
    <row r="2181" spans="1:9" x14ac:dyDescent="0.25">
      <c r="A2181" s="4">
        <v>1678</v>
      </c>
      <c r="B2181">
        <v>214.1</v>
      </c>
      <c r="C2181">
        <v>175.4</v>
      </c>
      <c r="D2181">
        <v>252.8</v>
      </c>
      <c r="E2181">
        <v>232.71</v>
      </c>
      <c r="F2181">
        <v>-1.853</v>
      </c>
      <c r="G2181">
        <v>-2.581</v>
      </c>
      <c r="H2181">
        <f>-0.099</f>
        <v>-9.9000000000000005E-2</v>
      </c>
      <c r="I2181">
        <v>-1.474</v>
      </c>
    </row>
    <row r="2182" spans="1:9" x14ac:dyDescent="0.25">
      <c r="A2182" s="4">
        <v>1679</v>
      </c>
      <c r="B2182">
        <v>213.26</v>
      </c>
      <c r="C2182">
        <v>174.56</v>
      </c>
      <c r="D2182">
        <v>251.96</v>
      </c>
      <c r="E2182">
        <v>248.02</v>
      </c>
      <c r="F2182">
        <v>-0.82599999999999996</v>
      </c>
      <c r="G2182">
        <v>-1.5529999999999999</v>
      </c>
      <c r="H2182">
        <f>-0.58</f>
        <v>-0.57999999999999996</v>
      </c>
      <c r="I2182">
        <v>-1.135</v>
      </c>
    </row>
    <row r="2183" spans="1:9" x14ac:dyDescent="0.25">
      <c r="A2183" s="4">
        <v>1680</v>
      </c>
      <c r="B2183">
        <v>232.59</v>
      </c>
      <c r="C2183">
        <v>193.89</v>
      </c>
      <c r="D2183">
        <v>271.29000000000002</v>
      </c>
      <c r="E2183">
        <v>230.02</v>
      </c>
      <c r="F2183">
        <v>-1.3069999999999999</v>
      </c>
      <c r="G2183">
        <v>-2.0350000000000001</v>
      </c>
      <c r="H2183">
        <v>1.6E-2</v>
      </c>
      <c r="I2183">
        <v>-0.57499999999999996</v>
      </c>
    </row>
    <row r="2184" spans="1:9" x14ac:dyDescent="0.25">
      <c r="A2184" s="4">
        <v>1681</v>
      </c>
      <c r="B2184">
        <v>160.27000000000001</v>
      </c>
      <c r="C2184">
        <v>121.58</v>
      </c>
      <c r="D2184">
        <v>198.97</v>
      </c>
      <c r="E2184">
        <v>169.23</v>
      </c>
      <c r="F2184">
        <v>-0.71199999999999997</v>
      </c>
      <c r="G2184">
        <v>-1.4390000000000001</v>
      </c>
      <c r="H2184">
        <v>4.4999999999999998E-2</v>
      </c>
      <c r="I2184">
        <v>-1.8859999999999999</v>
      </c>
    </row>
    <row r="2185" spans="1:9" x14ac:dyDescent="0.25">
      <c r="A2185" s="4">
        <v>1682</v>
      </c>
      <c r="B2185">
        <v>217.63</v>
      </c>
      <c r="C2185">
        <v>178.93</v>
      </c>
      <c r="D2185">
        <v>256.32</v>
      </c>
      <c r="E2185">
        <v>222.65</v>
      </c>
      <c r="F2185">
        <v>-0.68200000000000005</v>
      </c>
      <c r="G2185">
        <v>-1.409</v>
      </c>
      <c r="H2185">
        <v>0.45700000000000002</v>
      </c>
      <c r="I2185">
        <v>-1.2529999999999999</v>
      </c>
    </row>
    <row r="2186" spans="1:9" x14ac:dyDescent="0.25">
      <c r="A2186" s="4">
        <v>1683</v>
      </c>
      <c r="B2186">
        <v>219.02</v>
      </c>
      <c r="C2186">
        <v>180.33</v>
      </c>
      <c r="D2186">
        <v>257.72000000000003</v>
      </c>
      <c r="E2186">
        <v>226.12</v>
      </c>
      <c r="F2186">
        <v>-0.27</v>
      </c>
      <c r="G2186">
        <v>-0.997</v>
      </c>
      <c r="H2186">
        <v>0.60599999999999998</v>
      </c>
      <c r="I2186">
        <v>-1.6060000000000001</v>
      </c>
    </row>
    <row r="2187" spans="1:9" x14ac:dyDescent="0.25">
      <c r="A2187" s="4">
        <v>1684</v>
      </c>
      <c r="B2187">
        <v>163.22999999999999</v>
      </c>
      <c r="C2187">
        <v>124.53</v>
      </c>
      <c r="D2187">
        <v>201.93</v>
      </c>
      <c r="E2187">
        <v>166.97</v>
      </c>
      <c r="F2187">
        <v>-0.121</v>
      </c>
      <c r="G2187">
        <v>-0.84899999999999998</v>
      </c>
      <c r="H2187">
        <f>-0.679</f>
        <v>-0.67900000000000005</v>
      </c>
      <c r="I2187">
        <v>-3.1970000000000001</v>
      </c>
    </row>
    <row r="2188" spans="1:9" x14ac:dyDescent="0.25">
      <c r="A2188" s="4">
        <v>1685</v>
      </c>
      <c r="B2188">
        <v>159.63999999999999</v>
      </c>
      <c r="C2188">
        <v>120.95</v>
      </c>
      <c r="D2188">
        <v>198.34</v>
      </c>
      <c r="E2188">
        <v>127.28</v>
      </c>
      <c r="F2188">
        <v>-1.407</v>
      </c>
      <c r="G2188">
        <v>-2.1339999999999999</v>
      </c>
      <c r="H2188">
        <v>0.35799999999999998</v>
      </c>
      <c r="I2188">
        <v>-4.391</v>
      </c>
    </row>
    <row r="2189" spans="1:9" x14ac:dyDescent="0.25">
      <c r="A2189" s="4">
        <v>1686</v>
      </c>
      <c r="B2189">
        <v>207.63</v>
      </c>
      <c r="C2189">
        <v>168.94</v>
      </c>
      <c r="D2189">
        <v>246.33</v>
      </c>
      <c r="E2189">
        <v>169.83</v>
      </c>
      <c r="F2189">
        <v>-0.36899999999999999</v>
      </c>
      <c r="G2189">
        <v>-1.097</v>
      </c>
      <c r="H2189">
        <v>1.2210000000000001</v>
      </c>
      <c r="I2189">
        <v>-3.33</v>
      </c>
    </row>
    <row r="2190" spans="1:9" x14ac:dyDescent="0.25">
      <c r="A2190" s="4">
        <v>1687</v>
      </c>
      <c r="B2190">
        <v>245.98</v>
      </c>
      <c r="C2190">
        <v>207.28</v>
      </c>
      <c r="D2190">
        <v>284.68</v>
      </c>
      <c r="E2190">
        <v>238.57</v>
      </c>
      <c r="F2190">
        <v>0.49399999999999999</v>
      </c>
      <c r="G2190">
        <v>-0.23300000000000001</v>
      </c>
      <c r="H2190">
        <v>0.17899999999999999</v>
      </c>
      <c r="I2190">
        <v>-2.3719999999999999</v>
      </c>
    </row>
    <row r="2191" spans="1:9" x14ac:dyDescent="0.25">
      <c r="A2191" s="4">
        <v>1688</v>
      </c>
      <c r="B2191">
        <v>285.76</v>
      </c>
      <c r="C2191">
        <v>247.06</v>
      </c>
      <c r="D2191">
        <v>324.45</v>
      </c>
      <c r="E2191">
        <v>247.01</v>
      </c>
      <c r="F2191">
        <v>-0.54800000000000004</v>
      </c>
      <c r="G2191">
        <v>-1.2749999999999999</v>
      </c>
      <c r="H2191">
        <f>-0.744</f>
        <v>-0.74399999999999999</v>
      </c>
      <c r="I2191">
        <v>-3.3889999999999998</v>
      </c>
    </row>
    <row r="2192" spans="1:9" x14ac:dyDescent="0.25">
      <c r="A2192" s="4">
        <v>1689</v>
      </c>
      <c r="B2192">
        <v>249.08</v>
      </c>
      <c r="C2192">
        <v>210.38</v>
      </c>
      <c r="D2192">
        <v>287.77999999999997</v>
      </c>
      <c r="E2192">
        <v>209.08</v>
      </c>
      <c r="F2192">
        <v>-1.4710000000000001</v>
      </c>
      <c r="G2192">
        <v>-2.198</v>
      </c>
      <c r="H2192">
        <f>-0.123</f>
        <v>-0.123</v>
      </c>
      <c r="I2192">
        <v>-3.1970000000000001</v>
      </c>
    </row>
    <row r="2193" spans="1:9" x14ac:dyDescent="0.25">
      <c r="A2193" s="4">
        <v>1690</v>
      </c>
      <c r="B2193">
        <v>234.88</v>
      </c>
      <c r="C2193">
        <v>196.18</v>
      </c>
      <c r="D2193">
        <v>273.58</v>
      </c>
      <c r="E2193">
        <v>188.12</v>
      </c>
      <c r="F2193">
        <v>-0.85099999999999998</v>
      </c>
      <c r="G2193">
        <v>-1.5780000000000001</v>
      </c>
      <c r="H2193">
        <f>-0.178</f>
        <v>-0.17799999999999999</v>
      </c>
      <c r="I2193">
        <v>-2.5790000000000002</v>
      </c>
    </row>
    <row r="2194" spans="1:9" x14ac:dyDescent="0.25">
      <c r="A2194" s="4">
        <v>1691</v>
      </c>
      <c r="B2194">
        <v>225.9</v>
      </c>
      <c r="C2194">
        <v>187.2</v>
      </c>
      <c r="D2194">
        <v>264.60000000000002</v>
      </c>
      <c r="E2194">
        <v>226.87</v>
      </c>
      <c r="F2194">
        <v>-0.90500000000000003</v>
      </c>
      <c r="G2194">
        <v>-1.633</v>
      </c>
      <c r="H2194">
        <f>-0.391</f>
        <v>-0.39100000000000001</v>
      </c>
      <c r="I2194">
        <v>-3.3</v>
      </c>
    </row>
    <row r="2195" spans="1:9" x14ac:dyDescent="0.25">
      <c r="A2195" s="4">
        <v>1692</v>
      </c>
      <c r="B2195">
        <v>201.88</v>
      </c>
      <c r="C2195">
        <v>163.18</v>
      </c>
      <c r="D2195">
        <v>240.58</v>
      </c>
      <c r="E2195">
        <v>203.15</v>
      </c>
      <c r="F2195">
        <v>-1.119</v>
      </c>
      <c r="G2195">
        <v>-1.8460000000000001</v>
      </c>
      <c r="H2195">
        <f>-0.56</f>
        <v>-0.56000000000000005</v>
      </c>
      <c r="I2195">
        <v>-1.8859999999999999</v>
      </c>
    </row>
    <row r="2196" spans="1:9" x14ac:dyDescent="0.25">
      <c r="A2196" s="4">
        <v>1693</v>
      </c>
      <c r="B2196">
        <v>188.95</v>
      </c>
      <c r="C2196">
        <v>150.25</v>
      </c>
      <c r="D2196">
        <v>227.65</v>
      </c>
      <c r="E2196">
        <v>194.03</v>
      </c>
      <c r="F2196">
        <v>-1.2869999999999999</v>
      </c>
      <c r="G2196">
        <v>-2.0150000000000001</v>
      </c>
      <c r="H2196">
        <f>-0.123</f>
        <v>-0.123</v>
      </c>
      <c r="I2196">
        <v>-1.857</v>
      </c>
    </row>
    <row r="2197" spans="1:9" x14ac:dyDescent="0.25">
      <c r="A2197" s="4">
        <v>1694</v>
      </c>
      <c r="B2197">
        <v>150.79</v>
      </c>
      <c r="C2197">
        <v>112.1</v>
      </c>
      <c r="D2197">
        <v>189.49</v>
      </c>
      <c r="E2197">
        <v>218.93</v>
      </c>
      <c r="F2197">
        <v>-0.85099999999999998</v>
      </c>
      <c r="G2197">
        <v>-1.5780000000000001</v>
      </c>
      <c r="H2197">
        <f>-1.076</f>
        <v>-1.0760000000000001</v>
      </c>
      <c r="I2197">
        <v>-2.6520000000000001</v>
      </c>
    </row>
    <row r="2198" spans="1:9" x14ac:dyDescent="0.25">
      <c r="A2198" s="4">
        <v>1695</v>
      </c>
      <c r="B2198">
        <v>124.35</v>
      </c>
      <c r="C2198">
        <v>85.66</v>
      </c>
      <c r="D2198">
        <v>163.05000000000001</v>
      </c>
      <c r="E2198">
        <v>179.65</v>
      </c>
      <c r="F2198">
        <v>-1.804</v>
      </c>
      <c r="G2198">
        <v>-2.5310000000000001</v>
      </c>
      <c r="H2198">
        <f>-1.424</f>
        <v>-1.4239999999999999</v>
      </c>
      <c r="I2198">
        <v>-2.3279999999999998</v>
      </c>
    </row>
    <row r="2199" spans="1:9" x14ac:dyDescent="0.25">
      <c r="A2199" s="4">
        <v>1696</v>
      </c>
      <c r="B2199">
        <v>182.15</v>
      </c>
      <c r="C2199">
        <v>143.44999999999999</v>
      </c>
      <c r="D2199">
        <v>220.85</v>
      </c>
      <c r="E2199">
        <v>210.83</v>
      </c>
      <c r="F2199">
        <v>-2.1509999999999998</v>
      </c>
      <c r="G2199">
        <v>-2.8780000000000001</v>
      </c>
      <c r="H2199">
        <f>-0.942</f>
        <v>-0.94199999999999995</v>
      </c>
      <c r="I2199">
        <v>-2.6230000000000002</v>
      </c>
    </row>
    <row r="2200" spans="1:9" x14ac:dyDescent="0.25">
      <c r="A2200" s="4">
        <v>1697</v>
      </c>
      <c r="B2200">
        <v>207.61</v>
      </c>
      <c r="C2200">
        <v>168.92</v>
      </c>
      <c r="D2200">
        <v>246.31</v>
      </c>
      <c r="E2200">
        <v>180.07</v>
      </c>
      <c r="F2200">
        <v>-1.67</v>
      </c>
      <c r="G2200">
        <v>-2.3969999999999998</v>
      </c>
      <c r="H2200">
        <f>-1.161</f>
        <v>-1.161</v>
      </c>
      <c r="I2200">
        <v>-4.0220000000000002</v>
      </c>
    </row>
    <row r="2201" spans="1:9" x14ac:dyDescent="0.25">
      <c r="A2201" s="4">
        <v>1698</v>
      </c>
      <c r="B2201">
        <v>221.57</v>
      </c>
      <c r="C2201">
        <v>182.87</v>
      </c>
      <c r="D2201">
        <v>260.26</v>
      </c>
      <c r="E2201">
        <v>222.6</v>
      </c>
      <c r="F2201">
        <v>-1.8879999999999999</v>
      </c>
      <c r="G2201">
        <v>-2.6150000000000002</v>
      </c>
      <c r="H2201">
        <f>-1.781</f>
        <v>-1.7809999999999999</v>
      </c>
      <c r="I2201">
        <v>-2.4609999999999999</v>
      </c>
    </row>
    <row r="2202" spans="1:9" x14ac:dyDescent="0.25">
      <c r="A2202" s="4">
        <v>1699</v>
      </c>
      <c r="B2202">
        <v>206.83</v>
      </c>
      <c r="C2202">
        <v>168.13</v>
      </c>
      <c r="D2202">
        <v>245.53</v>
      </c>
      <c r="E2202">
        <v>140.94999999999999</v>
      </c>
      <c r="F2202">
        <v>-2.508</v>
      </c>
      <c r="G2202">
        <v>-3.2360000000000002</v>
      </c>
      <c r="H2202">
        <f>-0.962</f>
        <v>-0.96199999999999997</v>
      </c>
      <c r="I2202">
        <v>-2.0920000000000001</v>
      </c>
    </row>
    <row r="2203" spans="1:9" x14ac:dyDescent="0.25">
      <c r="A2203" s="4">
        <v>1700</v>
      </c>
      <c r="B2203">
        <v>222.37</v>
      </c>
      <c r="C2203">
        <v>183.67</v>
      </c>
      <c r="D2203">
        <v>261.07</v>
      </c>
      <c r="E2203">
        <v>152.51</v>
      </c>
      <c r="F2203">
        <v>-1.6890000000000001</v>
      </c>
      <c r="G2203">
        <v>-2.4169999999999998</v>
      </c>
      <c r="H2203">
        <f>-1.151</f>
        <v>-1.151</v>
      </c>
      <c r="I2203">
        <v>-1.5029999999999999</v>
      </c>
    </row>
    <row r="2204" spans="1:9" x14ac:dyDescent="0.25">
      <c r="A2204" s="4">
        <v>1701</v>
      </c>
      <c r="B2204">
        <v>232.83</v>
      </c>
      <c r="C2204">
        <v>194.14</v>
      </c>
      <c r="D2204">
        <v>271.52999999999997</v>
      </c>
      <c r="E2204">
        <v>207.6</v>
      </c>
      <c r="F2204">
        <v>-1.8779999999999999</v>
      </c>
      <c r="G2204">
        <v>-2.605</v>
      </c>
      <c r="H2204">
        <f>-1.012</f>
        <v>-1.012</v>
      </c>
      <c r="I2204">
        <v>-2.004</v>
      </c>
    </row>
    <row r="2205" spans="1:9" x14ac:dyDescent="0.25">
      <c r="A2205" s="4">
        <v>1702</v>
      </c>
      <c r="B2205">
        <v>226.74</v>
      </c>
      <c r="C2205">
        <v>188.04</v>
      </c>
      <c r="D2205">
        <v>265.44</v>
      </c>
      <c r="E2205">
        <v>188.48</v>
      </c>
      <c r="F2205">
        <v>-1.7390000000000001</v>
      </c>
      <c r="G2205">
        <v>-2.4660000000000002</v>
      </c>
      <c r="H2205">
        <f>-0.957</f>
        <v>-0.95699999999999996</v>
      </c>
      <c r="I2205">
        <v>-2.5339999999999998</v>
      </c>
    </row>
    <row r="2206" spans="1:9" x14ac:dyDescent="0.25">
      <c r="A2206" s="4">
        <v>1703</v>
      </c>
      <c r="B2206">
        <v>240.73</v>
      </c>
      <c r="C2206">
        <v>202.03</v>
      </c>
      <c r="D2206">
        <v>279.43</v>
      </c>
      <c r="E2206">
        <v>193.17</v>
      </c>
      <c r="F2206">
        <v>-1.6839999999999999</v>
      </c>
      <c r="G2206">
        <v>-2.4119999999999999</v>
      </c>
      <c r="H2206">
        <f>-0.605</f>
        <v>-0.60499999999999998</v>
      </c>
      <c r="I2206">
        <v>-1.282</v>
      </c>
    </row>
    <row r="2207" spans="1:9" x14ac:dyDescent="0.25">
      <c r="A2207" s="4">
        <v>1704</v>
      </c>
      <c r="B2207">
        <v>230.42</v>
      </c>
      <c r="C2207">
        <v>191.73</v>
      </c>
      <c r="D2207">
        <v>269.12</v>
      </c>
      <c r="E2207">
        <v>224.97</v>
      </c>
      <c r="F2207">
        <v>-1.3320000000000001</v>
      </c>
      <c r="G2207">
        <v>-2.0590000000000002</v>
      </c>
      <c r="H2207">
        <f>-0.888</f>
        <v>-0.88800000000000001</v>
      </c>
      <c r="I2207">
        <v>-1.5029999999999999</v>
      </c>
    </row>
    <row r="2208" spans="1:9" x14ac:dyDescent="0.25">
      <c r="A2208" s="4">
        <v>1705</v>
      </c>
      <c r="B2208">
        <v>173.06</v>
      </c>
      <c r="C2208">
        <v>134.36000000000001</v>
      </c>
      <c r="D2208">
        <v>211.75</v>
      </c>
      <c r="E2208">
        <v>189.26</v>
      </c>
      <c r="F2208">
        <v>-1.615</v>
      </c>
      <c r="G2208">
        <v>-2.3420000000000001</v>
      </c>
      <c r="H2208">
        <f>-0.039</f>
        <v>-3.9E-2</v>
      </c>
      <c r="I2208">
        <v>-0.59</v>
      </c>
    </row>
    <row r="2209" spans="1:9" x14ac:dyDescent="0.25">
      <c r="A2209" s="4">
        <v>1706</v>
      </c>
      <c r="B2209">
        <v>193.96</v>
      </c>
      <c r="C2209">
        <v>155.27000000000001</v>
      </c>
      <c r="D2209">
        <v>232.66</v>
      </c>
      <c r="E2209">
        <v>225.57</v>
      </c>
      <c r="F2209">
        <v>-0.76600000000000001</v>
      </c>
      <c r="G2209">
        <v>-1.494</v>
      </c>
      <c r="H2209">
        <v>0.184</v>
      </c>
      <c r="I2209">
        <v>-1.827</v>
      </c>
    </row>
    <row r="2210" spans="1:9" x14ac:dyDescent="0.25">
      <c r="A2210" s="4">
        <v>1707</v>
      </c>
      <c r="B2210">
        <v>176.84</v>
      </c>
      <c r="C2210">
        <v>138.13999999999999</v>
      </c>
      <c r="D2210">
        <v>215.54</v>
      </c>
      <c r="E2210">
        <v>217.52</v>
      </c>
      <c r="F2210">
        <v>-0.54300000000000004</v>
      </c>
      <c r="G2210">
        <v>-1.27</v>
      </c>
      <c r="H2210">
        <f>-0.635</f>
        <v>-0.63500000000000001</v>
      </c>
      <c r="I2210">
        <v>-1.68</v>
      </c>
    </row>
    <row r="2211" spans="1:9" x14ac:dyDescent="0.25">
      <c r="A2211" s="4">
        <v>1708</v>
      </c>
      <c r="B2211">
        <v>168.5</v>
      </c>
      <c r="C2211">
        <v>129.80000000000001</v>
      </c>
      <c r="D2211">
        <v>207.19</v>
      </c>
      <c r="E2211">
        <v>189.03</v>
      </c>
      <c r="F2211">
        <v>-1.3620000000000001</v>
      </c>
      <c r="G2211">
        <v>-2.089</v>
      </c>
      <c r="H2211">
        <f>-0.659</f>
        <v>-0.65900000000000003</v>
      </c>
      <c r="I2211">
        <v>-2.181</v>
      </c>
    </row>
    <row r="2212" spans="1:9" x14ac:dyDescent="0.25">
      <c r="A2212" s="4">
        <v>1709</v>
      </c>
      <c r="B2212">
        <v>152.44</v>
      </c>
      <c r="C2212">
        <v>113.75</v>
      </c>
      <c r="D2212">
        <v>191.14</v>
      </c>
      <c r="E2212">
        <v>159.86000000000001</v>
      </c>
      <c r="F2212">
        <v>-1.387</v>
      </c>
      <c r="G2212">
        <v>-2.1139999999999999</v>
      </c>
      <c r="H2212">
        <v>2.5999999999999999E-2</v>
      </c>
      <c r="I2212">
        <v>-2.2400000000000002</v>
      </c>
    </row>
    <row r="2213" spans="1:9" x14ac:dyDescent="0.25">
      <c r="A2213" s="4">
        <v>1710</v>
      </c>
      <c r="B2213">
        <v>171.74</v>
      </c>
      <c r="C2213">
        <v>133.04</v>
      </c>
      <c r="D2213">
        <v>210.44</v>
      </c>
      <c r="E2213">
        <v>125.11</v>
      </c>
      <c r="F2213">
        <v>-0.70199999999999996</v>
      </c>
      <c r="G2213">
        <v>-1.429</v>
      </c>
      <c r="H2213">
        <v>0.08</v>
      </c>
      <c r="I2213">
        <v>-3.3889999999999998</v>
      </c>
    </row>
    <row r="2214" spans="1:9" x14ac:dyDescent="0.25">
      <c r="A2214" s="4">
        <v>1711</v>
      </c>
      <c r="B2214">
        <v>178.78</v>
      </c>
      <c r="C2214">
        <v>140.08000000000001</v>
      </c>
      <c r="D2214">
        <v>217.47</v>
      </c>
      <c r="E2214">
        <v>143.4</v>
      </c>
      <c r="F2214">
        <v>-0.64700000000000002</v>
      </c>
      <c r="G2214">
        <v>-1.375</v>
      </c>
      <c r="H2214">
        <v>0.25900000000000001</v>
      </c>
      <c r="I2214">
        <v>-1.724</v>
      </c>
    </row>
    <row r="2215" spans="1:9" x14ac:dyDescent="0.25">
      <c r="A2215" s="4">
        <v>1712</v>
      </c>
      <c r="B2215">
        <v>269.08999999999997</v>
      </c>
      <c r="C2215">
        <v>230.39</v>
      </c>
      <c r="D2215">
        <v>307.79000000000002</v>
      </c>
      <c r="E2215">
        <v>218.96</v>
      </c>
      <c r="F2215">
        <v>-0.46899999999999997</v>
      </c>
      <c r="G2215">
        <v>-1.196</v>
      </c>
      <c r="H2215">
        <f>-0.029</f>
        <v>-2.9000000000000001E-2</v>
      </c>
      <c r="I2215">
        <v>-2.5049999999999999</v>
      </c>
    </row>
    <row r="2216" spans="1:9" x14ac:dyDescent="0.25">
      <c r="A2216" s="4">
        <v>1713</v>
      </c>
      <c r="B2216">
        <v>286.36</v>
      </c>
      <c r="C2216">
        <v>247.67</v>
      </c>
      <c r="D2216">
        <v>325.06</v>
      </c>
      <c r="E2216">
        <v>235.39</v>
      </c>
      <c r="F2216">
        <v>-0.75600000000000001</v>
      </c>
      <c r="G2216">
        <v>-1.484</v>
      </c>
      <c r="H2216">
        <v>8.5000000000000006E-2</v>
      </c>
      <c r="I2216">
        <v>-2.343</v>
      </c>
    </row>
    <row r="2217" spans="1:9" x14ac:dyDescent="0.25">
      <c r="A2217" s="4">
        <v>1714</v>
      </c>
      <c r="B2217">
        <v>221.19</v>
      </c>
      <c r="C2217">
        <v>182.49</v>
      </c>
      <c r="D2217">
        <v>259.89</v>
      </c>
      <c r="E2217">
        <v>215.99</v>
      </c>
      <c r="F2217">
        <v>-0.64200000000000002</v>
      </c>
      <c r="G2217">
        <v>-1.37</v>
      </c>
      <c r="H2217">
        <f>-0.029</f>
        <v>-2.9000000000000001E-2</v>
      </c>
      <c r="I2217">
        <v>-1.7829999999999999</v>
      </c>
    </row>
    <row r="2218" spans="1:9" x14ac:dyDescent="0.25">
      <c r="A2218" s="4">
        <v>1715</v>
      </c>
      <c r="B2218">
        <v>230.99</v>
      </c>
      <c r="C2218">
        <v>192.3</v>
      </c>
      <c r="D2218">
        <v>269.69</v>
      </c>
      <c r="E2218">
        <v>224.19</v>
      </c>
      <c r="F2218">
        <v>-0.75600000000000001</v>
      </c>
      <c r="G2218">
        <v>-1.484</v>
      </c>
      <c r="H2218">
        <f>-0.426</f>
        <v>-0.42599999999999999</v>
      </c>
      <c r="I2218">
        <v>-2.5640000000000001</v>
      </c>
    </row>
    <row r="2219" spans="1:9" x14ac:dyDescent="0.25">
      <c r="A2219" s="4">
        <v>1716</v>
      </c>
      <c r="B2219">
        <v>219.23</v>
      </c>
      <c r="C2219">
        <v>180.53</v>
      </c>
      <c r="D2219">
        <v>257.93</v>
      </c>
      <c r="E2219">
        <v>236.28</v>
      </c>
      <c r="F2219">
        <v>-1.153</v>
      </c>
      <c r="G2219">
        <v>-1.881</v>
      </c>
      <c r="H2219">
        <f>-1.438</f>
        <v>-1.4379999999999999</v>
      </c>
      <c r="I2219">
        <v>-1.6060000000000001</v>
      </c>
    </row>
    <row r="2220" spans="1:9" x14ac:dyDescent="0.25">
      <c r="A2220" s="4">
        <v>1717</v>
      </c>
      <c r="B2220">
        <v>210.88</v>
      </c>
      <c r="C2220">
        <v>172.18</v>
      </c>
      <c r="D2220">
        <v>249.58</v>
      </c>
      <c r="E2220">
        <v>211.27</v>
      </c>
      <c r="F2220">
        <v>-2.1659999999999999</v>
      </c>
      <c r="G2220">
        <v>-2.8929999999999998</v>
      </c>
      <c r="H2220">
        <f>-0.788</f>
        <v>-0.78800000000000003</v>
      </c>
      <c r="I2220">
        <v>-0.97299999999999998</v>
      </c>
    </row>
    <row r="2221" spans="1:9" x14ac:dyDescent="0.25">
      <c r="A2221" s="4">
        <v>1718</v>
      </c>
      <c r="B2221">
        <v>175.86</v>
      </c>
      <c r="C2221">
        <v>137.16999999999999</v>
      </c>
      <c r="D2221">
        <v>214.56</v>
      </c>
      <c r="E2221">
        <v>183.85</v>
      </c>
      <c r="F2221">
        <v>-1.516</v>
      </c>
      <c r="G2221">
        <v>-2.2429999999999999</v>
      </c>
      <c r="H2221">
        <f>-0.044</f>
        <v>-4.3999999999999997E-2</v>
      </c>
      <c r="I2221">
        <v>-0.251</v>
      </c>
    </row>
    <row r="2222" spans="1:9" x14ac:dyDescent="0.25">
      <c r="A2222" s="4">
        <v>1719</v>
      </c>
      <c r="B2222">
        <v>148.49</v>
      </c>
      <c r="C2222">
        <v>109.79</v>
      </c>
      <c r="D2222">
        <v>187.19</v>
      </c>
      <c r="E2222">
        <v>193.98</v>
      </c>
      <c r="F2222">
        <v>-0.77100000000000002</v>
      </c>
      <c r="G2222">
        <v>-1.4990000000000001</v>
      </c>
      <c r="H2222">
        <v>0.81499999999999995</v>
      </c>
      <c r="I2222">
        <v>-1.6950000000000001</v>
      </c>
    </row>
    <row r="2223" spans="1:9" x14ac:dyDescent="0.25">
      <c r="A2223" s="4">
        <v>1720</v>
      </c>
      <c r="B2223">
        <v>221.43</v>
      </c>
      <c r="C2223">
        <v>182.73</v>
      </c>
      <c r="D2223">
        <v>260.13</v>
      </c>
      <c r="E2223">
        <v>218.59</v>
      </c>
      <c r="F2223">
        <v>8.6999999999999994E-2</v>
      </c>
      <c r="G2223">
        <v>-0.64</v>
      </c>
      <c r="H2223">
        <f>-1.066</f>
        <v>-1.0660000000000001</v>
      </c>
      <c r="I2223">
        <v>-2.21</v>
      </c>
    </row>
    <row r="2224" spans="1:9" x14ac:dyDescent="0.25">
      <c r="A2224" s="4">
        <v>1721</v>
      </c>
      <c r="B2224">
        <v>226.67</v>
      </c>
      <c r="C2224">
        <v>187.97</v>
      </c>
      <c r="D2224">
        <v>265.37</v>
      </c>
      <c r="E2224">
        <v>218.02</v>
      </c>
      <c r="F2224">
        <v>-1.794</v>
      </c>
      <c r="G2224">
        <v>-2.5209999999999999</v>
      </c>
      <c r="H2224">
        <f>-0.198</f>
        <v>-0.19800000000000001</v>
      </c>
      <c r="I2224">
        <v>-1.857</v>
      </c>
    </row>
    <row r="2225" spans="1:9" x14ac:dyDescent="0.25">
      <c r="A2225" s="4">
        <v>1722</v>
      </c>
      <c r="B2225">
        <v>230.64</v>
      </c>
      <c r="C2225">
        <v>191.94</v>
      </c>
      <c r="D2225">
        <v>269.33</v>
      </c>
      <c r="E2225">
        <v>237.4</v>
      </c>
      <c r="F2225">
        <v>-0.92500000000000004</v>
      </c>
      <c r="G2225">
        <v>-1.653</v>
      </c>
      <c r="H2225">
        <f>-0.937</f>
        <v>-0.93700000000000006</v>
      </c>
      <c r="I2225">
        <v>-2.1509999999999998</v>
      </c>
    </row>
    <row r="2226" spans="1:9" x14ac:dyDescent="0.25">
      <c r="A2226" s="4">
        <v>1723</v>
      </c>
      <c r="B2226">
        <v>197.22</v>
      </c>
      <c r="C2226">
        <v>158.52000000000001</v>
      </c>
      <c r="D2226">
        <v>235.92</v>
      </c>
      <c r="E2226">
        <v>208.3</v>
      </c>
      <c r="F2226">
        <v>-1.665</v>
      </c>
      <c r="G2226">
        <v>-2.3919999999999999</v>
      </c>
      <c r="H2226">
        <v>0.61599999999999999</v>
      </c>
      <c r="I2226">
        <v>-0.92900000000000005</v>
      </c>
    </row>
    <row r="2227" spans="1:9" x14ac:dyDescent="0.25">
      <c r="A2227" s="4">
        <v>1724</v>
      </c>
      <c r="B2227">
        <v>269.81</v>
      </c>
      <c r="C2227">
        <v>231.11</v>
      </c>
      <c r="D2227">
        <v>308.51</v>
      </c>
      <c r="E2227">
        <v>253.02</v>
      </c>
      <c r="F2227">
        <v>-0.111</v>
      </c>
      <c r="G2227">
        <v>-0.83899999999999997</v>
      </c>
      <c r="H2227">
        <f>-0.034</f>
        <v>-3.4000000000000002E-2</v>
      </c>
      <c r="I2227">
        <v>-2.9470000000000001</v>
      </c>
    </row>
    <row r="2228" spans="1:9" x14ac:dyDescent="0.25">
      <c r="A2228" s="4">
        <v>1725</v>
      </c>
      <c r="B2228">
        <v>319.38</v>
      </c>
      <c r="C2228">
        <v>280.69</v>
      </c>
      <c r="D2228">
        <v>358.08</v>
      </c>
      <c r="E2228">
        <v>248.88</v>
      </c>
      <c r="F2228">
        <v>-0.76100000000000001</v>
      </c>
      <c r="G2228">
        <v>-1.4890000000000001</v>
      </c>
      <c r="H2228">
        <v>0.432</v>
      </c>
      <c r="I2228">
        <v>-0.97299999999999998</v>
      </c>
    </row>
    <row r="2229" spans="1:9" x14ac:dyDescent="0.25">
      <c r="A2229" s="4">
        <v>1726</v>
      </c>
      <c r="B2229">
        <v>281.35000000000002</v>
      </c>
      <c r="C2229">
        <v>242.65</v>
      </c>
      <c r="D2229">
        <v>320.04000000000002</v>
      </c>
      <c r="E2229">
        <v>221.95</v>
      </c>
      <c r="F2229">
        <v>-0.29499999999999998</v>
      </c>
      <c r="G2229">
        <v>-1.022</v>
      </c>
      <c r="H2229">
        <v>0.58099999999999996</v>
      </c>
      <c r="I2229">
        <v>-0.53100000000000003</v>
      </c>
    </row>
    <row r="2230" spans="1:9" x14ac:dyDescent="0.25">
      <c r="A2230" s="4">
        <v>1727</v>
      </c>
      <c r="B2230">
        <v>337.21</v>
      </c>
      <c r="C2230">
        <v>298.51</v>
      </c>
      <c r="D2230">
        <v>375.91</v>
      </c>
      <c r="E2230">
        <v>308.83999999999997</v>
      </c>
      <c r="F2230">
        <v>-0.14599999999999999</v>
      </c>
      <c r="G2230">
        <v>-0.873</v>
      </c>
      <c r="H2230">
        <v>1.018</v>
      </c>
      <c r="I2230">
        <v>-0.76700000000000002</v>
      </c>
    </row>
    <row r="2231" spans="1:9" x14ac:dyDescent="0.25">
      <c r="A2231" s="4">
        <v>1728</v>
      </c>
      <c r="B2231">
        <v>255.86</v>
      </c>
      <c r="C2231">
        <v>217.16</v>
      </c>
      <c r="D2231">
        <v>294.56</v>
      </c>
      <c r="E2231">
        <v>249.69</v>
      </c>
      <c r="F2231">
        <v>0.29099999999999998</v>
      </c>
      <c r="G2231">
        <v>-0.437</v>
      </c>
      <c r="H2231">
        <v>1.0880000000000001</v>
      </c>
      <c r="I2231">
        <v>-0.63400000000000001</v>
      </c>
    </row>
    <row r="2232" spans="1:9" x14ac:dyDescent="0.25">
      <c r="A2232" s="4">
        <v>1729</v>
      </c>
      <c r="B2232">
        <v>235.19</v>
      </c>
      <c r="C2232">
        <v>196.49</v>
      </c>
      <c r="D2232">
        <v>273.89</v>
      </c>
      <c r="E2232">
        <v>260.64999999999998</v>
      </c>
      <c r="F2232">
        <v>0.36</v>
      </c>
      <c r="G2232">
        <v>-0.36699999999999999</v>
      </c>
      <c r="H2232">
        <v>0.67600000000000005</v>
      </c>
      <c r="I2232">
        <v>-1.3560000000000001</v>
      </c>
    </row>
    <row r="2233" spans="1:9" x14ac:dyDescent="0.25">
      <c r="A2233" s="4">
        <v>1730</v>
      </c>
      <c r="B2233">
        <v>223.36</v>
      </c>
      <c r="C2233">
        <v>184.66</v>
      </c>
      <c r="D2233">
        <v>262.05</v>
      </c>
      <c r="E2233">
        <v>273.31</v>
      </c>
      <c r="F2233">
        <v>-5.1999999999999998E-2</v>
      </c>
      <c r="G2233">
        <v>-0.77900000000000003</v>
      </c>
      <c r="H2233">
        <v>0.64600000000000002</v>
      </c>
      <c r="I2233">
        <v>-1.4590000000000001</v>
      </c>
    </row>
    <row r="2234" spans="1:9" x14ac:dyDescent="0.25">
      <c r="A2234" s="4">
        <v>1731</v>
      </c>
      <c r="B2234">
        <v>157.49</v>
      </c>
      <c r="C2234">
        <v>118.8</v>
      </c>
      <c r="D2234">
        <v>196.19</v>
      </c>
      <c r="E2234">
        <v>237.16</v>
      </c>
      <c r="F2234">
        <v>-8.2000000000000003E-2</v>
      </c>
      <c r="G2234">
        <v>-0.80900000000000005</v>
      </c>
      <c r="H2234">
        <f>-0.238</f>
        <v>-0.23799999999999999</v>
      </c>
      <c r="I2234">
        <v>-1.385</v>
      </c>
    </row>
    <row r="2235" spans="1:9" x14ac:dyDescent="0.25">
      <c r="A2235" s="4">
        <v>1732</v>
      </c>
      <c r="B2235">
        <v>192.3</v>
      </c>
      <c r="C2235">
        <v>153.6</v>
      </c>
      <c r="D2235">
        <v>231</v>
      </c>
      <c r="E2235">
        <v>241.3</v>
      </c>
      <c r="F2235">
        <v>-0.96499999999999997</v>
      </c>
      <c r="G2235">
        <v>-1.6919999999999999</v>
      </c>
      <c r="H2235">
        <v>0.58099999999999996</v>
      </c>
      <c r="I2235">
        <v>-0.88500000000000001</v>
      </c>
    </row>
    <row r="2236" spans="1:9" x14ac:dyDescent="0.25">
      <c r="A2236" s="4">
        <v>1733</v>
      </c>
      <c r="B2236">
        <v>250.03</v>
      </c>
      <c r="C2236">
        <v>211.33</v>
      </c>
      <c r="D2236">
        <v>288.73</v>
      </c>
      <c r="E2236">
        <v>271.05</v>
      </c>
      <c r="F2236">
        <v>-0.14599999999999999</v>
      </c>
      <c r="G2236">
        <v>-0.873</v>
      </c>
      <c r="H2236">
        <v>0.38800000000000001</v>
      </c>
      <c r="I2236">
        <v>-1.6950000000000001</v>
      </c>
    </row>
    <row r="2237" spans="1:9" x14ac:dyDescent="0.25">
      <c r="A2237" s="4">
        <v>1734</v>
      </c>
      <c r="B2237">
        <v>303.22000000000003</v>
      </c>
      <c r="C2237">
        <v>264.52</v>
      </c>
      <c r="D2237">
        <v>341.92</v>
      </c>
      <c r="E2237">
        <v>291.91000000000003</v>
      </c>
      <c r="F2237">
        <v>-0.34</v>
      </c>
      <c r="G2237">
        <v>-1.0669999999999999</v>
      </c>
      <c r="H2237">
        <v>0.03</v>
      </c>
      <c r="I2237">
        <v>-1.5620000000000001</v>
      </c>
    </row>
    <row r="2238" spans="1:9" x14ac:dyDescent="0.25">
      <c r="A2238" s="4">
        <v>1735</v>
      </c>
      <c r="B2238">
        <v>293.48</v>
      </c>
      <c r="C2238">
        <v>254.78</v>
      </c>
      <c r="D2238">
        <v>332.18</v>
      </c>
      <c r="E2238">
        <v>281.98</v>
      </c>
      <c r="F2238">
        <v>-0.69699999999999995</v>
      </c>
      <c r="G2238">
        <v>-1.4239999999999999</v>
      </c>
      <c r="H2238">
        <v>0.70499999999999996</v>
      </c>
      <c r="I2238">
        <v>-1.1639999999999999</v>
      </c>
    </row>
    <row r="2239" spans="1:9" x14ac:dyDescent="0.25">
      <c r="A2239" s="4">
        <v>1736</v>
      </c>
      <c r="B2239">
        <v>241.55</v>
      </c>
      <c r="C2239">
        <v>202.86</v>
      </c>
      <c r="D2239">
        <v>280.25</v>
      </c>
      <c r="E2239">
        <v>229.27</v>
      </c>
      <c r="F2239">
        <v>-2.1999999999999999E-2</v>
      </c>
      <c r="G2239">
        <v>-0.749</v>
      </c>
      <c r="H2239">
        <v>0.67100000000000004</v>
      </c>
      <c r="I2239">
        <v>-1.5620000000000001</v>
      </c>
    </row>
    <row r="2240" spans="1:9" x14ac:dyDescent="0.25">
      <c r="A2240" s="4">
        <v>1737</v>
      </c>
      <c r="B2240">
        <v>316.67</v>
      </c>
      <c r="C2240">
        <v>277.98</v>
      </c>
      <c r="D2240">
        <v>355.37</v>
      </c>
      <c r="E2240">
        <v>225.36</v>
      </c>
      <c r="F2240">
        <v>-5.7000000000000002E-2</v>
      </c>
      <c r="G2240">
        <v>-0.78400000000000003</v>
      </c>
      <c r="H2240">
        <v>0.76</v>
      </c>
      <c r="I2240">
        <v>-1.238</v>
      </c>
    </row>
    <row r="2241" spans="1:9" x14ac:dyDescent="0.25">
      <c r="A2241" s="4">
        <v>1738</v>
      </c>
      <c r="B2241">
        <v>309.12</v>
      </c>
      <c r="C2241">
        <v>270.42</v>
      </c>
      <c r="D2241">
        <v>347.81</v>
      </c>
      <c r="E2241">
        <v>279.77</v>
      </c>
      <c r="F2241">
        <v>3.3000000000000002E-2</v>
      </c>
      <c r="G2241">
        <v>-0.69499999999999995</v>
      </c>
      <c r="H2241">
        <v>1.986</v>
      </c>
      <c r="I2241">
        <v>-1.5469999999999999</v>
      </c>
    </row>
    <row r="2242" spans="1:9" x14ac:dyDescent="0.25">
      <c r="A2242" s="4">
        <v>1739</v>
      </c>
      <c r="B2242">
        <v>282.32</v>
      </c>
      <c r="C2242">
        <v>243.63</v>
      </c>
      <c r="D2242">
        <v>321.02</v>
      </c>
      <c r="E2242">
        <v>280.01</v>
      </c>
      <c r="F2242">
        <v>1.258</v>
      </c>
      <c r="G2242">
        <v>0.53100000000000003</v>
      </c>
      <c r="H2242">
        <v>0.84899999999999998</v>
      </c>
      <c r="I2242">
        <v>-2.0920000000000001</v>
      </c>
    </row>
    <row r="2243" spans="1:9" x14ac:dyDescent="0.25">
      <c r="A2243" s="4">
        <v>1740</v>
      </c>
      <c r="B2243">
        <v>278.82</v>
      </c>
      <c r="C2243">
        <v>240.12</v>
      </c>
      <c r="D2243">
        <v>317.51</v>
      </c>
      <c r="E2243">
        <v>234.22</v>
      </c>
      <c r="F2243">
        <v>0.122</v>
      </c>
      <c r="G2243">
        <v>-0.60499999999999998</v>
      </c>
      <c r="H2243">
        <f>-0.635</f>
        <v>-0.63500000000000001</v>
      </c>
      <c r="I2243">
        <v>-1.8420000000000001</v>
      </c>
    </row>
    <row r="2244" spans="1:9" x14ac:dyDescent="0.25">
      <c r="A2244" s="4">
        <v>1741</v>
      </c>
      <c r="B2244">
        <v>191.16</v>
      </c>
      <c r="C2244">
        <v>152.47</v>
      </c>
      <c r="D2244">
        <v>229.86</v>
      </c>
      <c r="E2244">
        <v>163.58000000000001</v>
      </c>
      <c r="F2244">
        <v>-1.3620000000000001</v>
      </c>
      <c r="G2244">
        <v>-2.089</v>
      </c>
      <c r="H2244">
        <v>0.52200000000000002</v>
      </c>
      <c r="I2244">
        <v>-1.621</v>
      </c>
    </row>
    <row r="2245" spans="1:9" x14ac:dyDescent="0.25">
      <c r="A2245" s="4">
        <v>1742</v>
      </c>
      <c r="B2245">
        <v>182.9</v>
      </c>
      <c r="C2245">
        <v>144.19999999999999</v>
      </c>
      <c r="D2245">
        <v>221.59</v>
      </c>
      <c r="E2245">
        <v>204.37</v>
      </c>
      <c r="F2245">
        <v>-0.20599999999999999</v>
      </c>
      <c r="G2245">
        <v>-0.93300000000000005</v>
      </c>
      <c r="H2245">
        <f>-0.922</f>
        <v>-0.92200000000000004</v>
      </c>
      <c r="I2245">
        <v>-1.1639999999999999</v>
      </c>
    </row>
    <row r="2246" spans="1:9" x14ac:dyDescent="0.25">
      <c r="A2246" s="4">
        <v>1743</v>
      </c>
      <c r="B2246">
        <v>146.71</v>
      </c>
      <c r="C2246">
        <v>108.01</v>
      </c>
      <c r="D2246">
        <v>185.41</v>
      </c>
      <c r="E2246">
        <v>170.33</v>
      </c>
      <c r="F2246">
        <v>-1.65</v>
      </c>
      <c r="G2246">
        <v>-2.3769999999999998</v>
      </c>
      <c r="H2246">
        <f>-0.615</f>
        <v>-0.61499999999999999</v>
      </c>
      <c r="I2246">
        <v>-1.4</v>
      </c>
    </row>
    <row r="2247" spans="1:9" x14ac:dyDescent="0.25">
      <c r="A2247" s="4">
        <v>1744</v>
      </c>
      <c r="B2247">
        <v>123.72</v>
      </c>
      <c r="C2247">
        <v>85.02</v>
      </c>
      <c r="D2247">
        <v>162.41999999999999</v>
      </c>
      <c r="E2247">
        <v>158.63</v>
      </c>
      <c r="F2247">
        <v>-1.3420000000000001</v>
      </c>
      <c r="G2247">
        <v>-2.069</v>
      </c>
      <c r="H2247">
        <f>-0.798</f>
        <v>-0.79800000000000004</v>
      </c>
      <c r="I2247">
        <v>-1.0760000000000001</v>
      </c>
    </row>
    <row r="2248" spans="1:9" x14ac:dyDescent="0.25">
      <c r="A2248" s="4">
        <v>1745</v>
      </c>
      <c r="B2248">
        <v>195.53</v>
      </c>
      <c r="C2248">
        <v>156.84</v>
      </c>
      <c r="D2248">
        <v>234.23</v>
      </c>
      <c r="E2248">
        <v>138.44999999999999</v>
      </c>
      <c r="F2248">
        <v>-1.526</v>
      </c>
      <c r="G2248">
        <v>-2.2530000000000001</v>
      </c>
      <c r="H2248">
        <f>-0.019</f>
        <v>-1.9E-2</v>
      </c>
      <c r="I2248">
        <v>-4.4999999999999998E-2</v>
      </c>
    </row>
    <row r="2249" spans="1:9" x14ac:dyDescent="0.25">
      <c r="A2249" s="4">
        <v>1746</v>
      </c>
      <c r="B2249">
        <v>262.47000000000003</v>
      </c>
      <c r="C2249">
        <v>223.77</v>
      </c>
      <c r="D2249">
        <v>301.17</v>
      </c>
      <c r="E2249">
        <v>175.3</v>
      </c>
      <c r="F2249">
        <v>-0.747</v>
      </c>
      <c r="G2249">
        <v>-1.474</v>
      </c>
      <c r="H2249">
        <f>-0.684</f>
        <v>-0.68400000000000005</v>
      </c>
      <c r="I2249">
        <v>-0.20699999999999999</v>
      </c>
    </row>
    <row r="2250" spans="1:9" x14ac:dyDescent="0.25">
      <c r="A2250" s="4">
        <v>1747</v>
      </c>
      <c r="B2250">
        <v>253.36</v>
      </c>
      <c r="C2250">
        <v>214.66</v>
      </c>
      <c r="D2250">
        <v>292.06</v>
      </c>
      <c r="E2250">
        <v>215.93</v>
      </c>
      <c r="F2250">
        <v>-1.411</v>
      </c>
      <c r="G2250">
        <v>-2.1389999999999998</v>
      </c>
      <c r="H2250">
        <v>0.67100000000000004</v>
      </c>
      <c r="I2250">
        <v>-0.84</v>
      </c>
    </row>
    <row r="2251" spans="1:9" x14ac:dyDescent="0.25">
      <c r="A2251" s="4">
        <v>1748</v>
      </c>
      <c r="B2251">
        <v>211.57</v>
      </c>
      <c r="C2251">
        <v>172.87</v>
      </c>
      <c r="D2251">
        <v>250.27</v>
      </c>
      <c r="E2251">
        <v>186.42</v>
      </c>
      <c r="F2251">
        <v>-5.7000000000000002E-2</v>
      </c>
      <c r="G2251">
        <v>-0.78400000000000003</v>
      </c>
      <c r="H2251">
        <f>-0.193</f>
        <v>-0.193</v>
      </c>
      <c r="I2251">
        <v>-1.3260000000000001</v>
      </c>
    </row>
    <row r="2252" spans="1:9" x14ac:dyDescent="0.25">
      <c r="A2252" s="4">
        <v>1749</v>
      </c>
      <c r="B2252">
        <v>243.39</v>
      </c>
      <c r="C2252">
        <v>204.69</v>
      </c>
      <c r="D2252">
        <v>282.08</v>
      </c>
      <c r="E2252">
        <v>232.16</v>
      </c>
      <c r="F2252">
        <v>-0.92</v>
      </c>
      <c r="G2252">
        <v>-1.6479999999999999</v>
      </c>
      <c r="H2252">
        <f>-0.898</f>
        <v>-0.89800000000000002</v>
      </c>
      <c r="I2252">
        <v>-1.2529999999999999</v>
      </c>
    </row>
    <row r="2253" spans="1:9" x14ac:dyDescent="0.25">
      <c r="A2253" s="4">
        <v>1750</v>
      </c>
      <c r="B2253">
        <v>230.05</v>
      </c>
      <c r="C2253">
        <v>191.36</v>
      </c>
      <c r="D2253">
        <v>268.75</v>
      </c>
      <c r="E2253">
        <v>212.03</v>
      </c>
      <c r="F2253">
        <v>-1.625</v>
      </c>
      <c r="G2253">
        <v>-2.3519999999999999</v>
      </c>
      <c r="H2253">
        <f>-0.099</f>
        <v>-9.9000000000000005E-2</v>
      </c>
      <c r="I2253">
        <v>-0.73699999999999999</v>
      </c>
    </row>
    <row r="2254" spans="1:9" x14ac:dyDescent="0.25">
      <c r="A2254" s="4">
        <v>1751</v>
      </c>
      <c r="B2254">
        <v>231.55</v>
      </c>
      <c r="C2254">
        <v>192.85</v>
      </c>
      <c r="D2254">
        <v>270.25</v>
      </c>
      <c r="E2254">
        <v>222.08</v>
      </c>
      <c r="F2254">
        <v>-0.82599999999999996</v>
      </c>
      <c r="G2254">
        <v>-1.5529999999999999</v>
      </c>
      <c r="H2254">
        <v>0.189</v>
      </c>
      <c r="I2254">
        <v>-1.0760000000000001</v>
      </c>
    </row>
    <row r="2255" spans="1:9" x14ac:dyDescent="0.25">
      <c r="A2255" s="4">
        <v>1752</v>
      </c>
      <c r="B2255">
        <v>225.78</v>
      </c>
      <c r="C2255">
        <v>187.08</v>
      </c>
      <c r="D2255">
        <v>264.47000000000003</v>
      </c>
      <c r="E2255">
        <v>246.22</v>
      </c>
      <c r="F2255">
        <v>-0.53800000000000003</v>
      </c>
      <c r="G2255">
        <v>-1.2649999999999999</v>
      </c>
      <c r="H2255">
        <v>0.04</v>
      </c>
      <c r="I2255">
        <v>-1.3120000000000001</v>
      </c>
    </row>
    <row r="2256" spans="1:9" x14ac:dyDescent="0.25">
      <c r="A2256" s="4">
        <v>1753</v>
      </c>
      <c r="B2256">
        <v>171.15</v>
      </c>
      <c r="C2256">
        <v>132.44999999999999</v>
      </c>
      <c r="D2256">
        <v>209.85</v>
      </c>
      <c r="E2256">
        <v>201.24</v>
      </c>
      <c r="F2256">
        <v>-0.68700000000000006</v>
      </c>
      <c r="G2256">
        <v>-1.4139999999999999</v>
      </c>
      <c r="H2256">
        <v>0.432</v>
      </c>
      <c r="I2256">
        <v>-0.72199999999999998</v>
      </c>
    </row>
    <row r="2257" spans="1:9" x14ac:dyDescent="0.25">
      <c r="A2257" s="4">
        <v>1754</v>
      </c>
      <c r="B2257">
        <v>264.82</v>
      </c>
      <c r="C2257">
        <v>226.12</v>
      </c>
      <c r="D2257">
        <v>303.52</v>
      </c>
      <c r="E2257">
        <v>238.67</v>
      </c>
      <c r="F2257">
        <v>-0.29499999999999998</v>
      </c>
      <c r="G2257">
        <v>-1.022</v>
      </c>
      <c r="H2257">
        <v>0.63600000000000001</v>
      </c>
      <c r="I2257">
        <v>-1.9450000000000001</v>
      </c>
    </row>
    <row r="2258" spans="1:9" x14ac:dyDescent="0.25">
      <c r="A2258" s="4">
        <v>1755</v>
      </c>
      <c r="B2258">
        <v>226.2</v>
      </c>
      <c r="C2258">
        <v>187.51</v>
      </c>
      <c r="D2258">
        <v>264.89999999999998</v>
      </c>
      <c r="E2258">
        <v>211.95</v>
      </c>
      <c r="F2258">
        <v>-9.0999999999999998E-2</v>
      </c>
      <c r="G2258">
        <v>-0.81899999999999995</v>
      </c>
      <c r="H2258">
        <v>0.308</v>
      </c>
      <c r="I2258">
        <v>-1.444</v>
      </c>
    </row>
    <row r="2259" spans="1:9" x14ac:dyDescent="0.25">
      <c r="A2259" s="4">
        <v>1756</v>
      </c>
      <c r="B2259">
        <v>250.04</v>
      </c>
      <c r="C2259">
        <v>211.34</v>
      </c>
      <c r="D2259">
        <v>288.74</v>
      </c>
      <c r="E2259">
        <v>232</v>
      </c>
      <c r="F2259">
        <v>-0.41899999999999998</v>
      </c>
      <c r="G2259">
        <v>-1.1459999999999999</v>
      </c>
      <c r="H2259">
        <v>0.95399999999999996</v>
      </c>
      <c r="I2259">
        <v>-1.105</v>
      </c>
    </row>
    <row r="2260" spans="1:9" x14ac:dyDescent="0.25">
      <c r="A2260" s="4">
        <v>1757</v>
      </c>
      <c r="B2260">
        <v>197.25</v>
      </c>
      <c r="C2260">
        <v>158.55000000000001</v>
      </c>
      <c r="D2260">
        <v>235.95</v>
      </c>
      <c r="E2260">
        <v>221.3</v>
      </c>
      <c r="F2260">
        <v>0.22600000000000001</v>
      </c>
      <c r="G2260">
        <v>-0.501</v>
      </c>
      <c r="H2260">
        <f>-0.575</f>
        <v>-0.57499999999999996</v>
      </c>
      <c r="I2260">
        <v>-2.1509999999999998</v>
      </c>
    </row>
    <row r="2261" spans="1:9" x14ac:dyDescent="0.25">
      <c r="A2261" s="4">
        <v>1758</v>
      </c>
      <c r="B2261">
        <v>143.88999999999999</v>
      </c>
      <c r="C2261">
        <v>105.2</v>
      </c>
      <c r="D2261">
        <v>182.59</v>
      </c>
      <c r="E2261">
        <v>189.39</v>
      </c>
      <c r="F2261">
        <v>-1.302</v>
      </c>
      <c r="G2261">
        <v>-2.0299999999999998</v>
      </c>
      <c r="H2261">
        <f>-0.133</f>
        <v>-0.13300000000000001</v>
      </c>
      <c r="I2261">
        <v>-0.32500000000000001</v>
      </c>
    </row>
    <row r="2262" spans="1:9" x14ac:dyDescent="0.25">
      <c r="A2262" s="4">
        <v>1759</v>
      </c>
      <c r="B2262">
        <v>148.56</v>
      </c>
      <c r="C2262">
        <v>109.86</v>
      </c>
      <c r="D2262">
        <v>187.26</v>
      </c>
      <c r="E2262">
        <v>189.11</v>
      </c>
      <c r="F2262">
        <v>-0.86099999999999999</v>
      </c>
      <c r="G2262">
        <v>-1.5880000000000001</v>
      </c>
      <c r="H2262">
        <v>0.33300000000000002</v>
      </c>
      <c r="I2262">
        <v>-1.105</v>
      </c>
    </row>
    <row r="2263" spans="1:9" x14ac:dyDescent="0.25">
      <c r="A2263" s="4">
        <v>1760</v>
      </c>
      <c r="B2263">
        <v>150.26</v>
      </c>
      <c r="C2263">
        <v>111.56</v>
      </c>
      <c r="D2263">
        <v>188.96</v>
      </c>
      <c r="E2263">
        <v>197.13</v>
      </c>
      <c r="F2263">
        <v>-0.39400000000000002</v>
      </c>
      <c r="G2263">
        <v>-1.1220000000000001</v>
      </c>
      <c r="H2263">
        <v>8.5000000000000006E-2</v>
      </c>
      <c r="I2263">
        <v>-0.28100000000000003</v>
      </c>
    </row>
    <row r="2264" spans="1:9" x14ac:dyDescent="0.25">
      <c r="A2264" s="4">
        <v>1761</v>
      </c>
      <c r="B2264">
        <v>239.35</v>
      </c>
      <c r="C2264">
        <v>200.66</v>
      </c>
      <c r="D2264">
        <v>278.05</v>
      </c>
      <c r="E2264">
        <v>260.31</v>
      </c>
      <c r="F2264">
        <v>-0.64200000000000002</v>
      </c>
      <c r="G2264">
        <v>-1.37</v>
      </c>
      <c r="H2264">
        <f>-0.218</f>
        <v>-0.218</v>
      </c>
      <c r="I2264">
        <v>-0.38400000000000001</v>
      </c>
    </row>
    <row r="2265" spans="1:9" x14ac:dyDescent="0.25">
      <c r="A2265" s="4">
        <v>1762</v>
      </c>
      <c r="B2265">
        <v>192.99</v>
      </c>
      <c r="C2265">
        <v>154.29</v>
      </c>
      <c r="D2265">
        <v>231.69</v>
      </c>
      <c r="E2265">
        <v>185.33</v>
      </c>
      <c r="F2265">
        <v>-0.94499999999999995</v>
      </c>
      <c r="G2265">
        <v>-1.6719999999999999</v>
      </c>
      <c r="H2265">
        <v>1.147</v>
      </c>
      <c r="I2265">
        <v>-0.53100000000000003</v>
      </c>
    </row>
    <row r="2266" spans="1:9" x14ac:dyDescent="0.25">
      <c r="A2266" s="4">
        <v>1763</v>
      </c>
      <c r="B2266">
        <v>275.89999999999998</v>
      </c>
      <c r="C2266">
        <v>237.21</v>
      </c>
      <c r="D2266">
        <v>314.60000000000002</v>
      </c>
      <c r="E2266">
        <v>259.2</v>
      </c>
      <c r="F2266">
        <v>0.42</v>
      </c>
      <c r="G2266">
        <v>-0.308</v>
      </c>
      <c r="H2266">
        <v>1.256</v>
      </c>
      <c r="I2266">
        <v>-0.98799999999999999</v>
      </c>
    </row>
    <row r="2267" spans="1:9" x14ac:dyDescent="0.25">
      <c r="A2267" s="4">
        <v>1764</v>
      </c>
      <c r="B2267">
        <v>230.16</v>
      </c>
      <c r="C2267">
        <v>191.46</v>
      </c>
      <c r="D2267">
        <v>268.86</v>
      </c>
      <c r="E2267">
        <v>229.66</v>
      </c>
      <c r="F2267">
        <v>0.52900000000000003</v>
      </c>
      <c r="G2267">
        <v>-0.19800000000000001</v>
      </c>
      <c r="H2267">
        <f>-0.471</f>
        <v>-0.47099999999999997</v>
      </c>
      <c r="I2267">
        <v>-0.28100000000000003</v>
      </c>
    </row>
    <row r="2268" spans="1:9" x14ac:dyDescent="0.25">
      <c r="A2268" s="4">
        <v>1765</v>
      </c>
      <c r="B2268">
        <v>194.67</v>
      </c>
      <c r="C2268">
        <v>155.97</v>
      </c>
      <c r="D2268">
        <v>233.37</v>
      </c>
      <c r="E2268">
        <v>175.2</v>
      </c>
      <c r="F2268">
        <v>-1.198</v>
      </c>
      <c r="G2268">
        <v>-1.925</v>
      </c>
      <c r="H2268">
        <v>6.5000000000000002E-2</v>
      </c>
      <c r="I2268">
        <v>-7.3999999999999996E-2</v>
      </c>
    </row>
    <row r="2269" spans="1:9" x14ac:dyDescent="0.25">
      <c r="A2269" s="4">
        <v>1766</v>
      </c>
      <c r="B2269">
        <v>262.08</v>
      </c>
      <c r="C2269">
        <v>223.38</v>
      </c>
      <c r="D2269">
        <v>300.77</v>
      </c>
      <c r="E2269">
        <v>218.82</v>
      </c>
      <c r="F2269">
        <v>-0.66200000000000003</v>
      </c>
      <c r="G2269">
        <v>-1.389</v>
      </c>
      <c r="H2269">
        <v>0.61099999999999999</v>
      </c>
      <c r="I2269">
        <v>-1.2230000000000001</v>
      </c>
    </row>
    <row r="2270" spans="1:9" x14ac:dyDescent="0.25">
      <c r="A2270" s="4">
        <v>1767</v>
      </c>
      <c r="B2270">
        <v>254.04</v>
      </c>
      <c r="C2270">
        <v>215.34</v>
      </c>
      <c r="D2270">
        <v>292.74</v>
      </c>
      <c r="E2270">
        <v>270.29000000000002</v>
      </c>
      <c r="F2270">
        <v>-0.11600000000000001</v>
      </c>
      <c r="G2270">
        <v>-0.84399999999999997</v>
      </c>
      <c r="H2270">
        <f>-0.312</f>
        <v>-0.312</v>
      </c>
      <c r="I2270">
        <v>-0.98799999999999999</v>
      </c>
    </row>
    <row r="2271" spans="1:9" x14ac:dyDescent="0.25">
      <c r="A2271" s="4">
        <v>1768</v>
      </c>
      <c r="B2271">
        <v>260.06</v>
      </c>
      <c r="C2271">
        <v>221.36</v>
      </c>
      <c r="D2271">
        <v>298.76</v>
      </c>
      <c r="E2271">
        <v>257.66000000000003</v>
      </c>
      <c r="F2271">
        <v>-1.0389999999999999</v>
      </c>
      <c r="G2271">
        <v>-1.7669999999999999</v>
      </c>
      <c r="H2271">
        <v>0.46200000000000002</v>
      </c>
      <c r="I2271">
        <v>-1.96</v>
      </c>
    </row>
    <row r="2272" spans="1:9" x14ac:dyDescent="0.25">
      <c r="A2272" s="4">
        <v>1769</v>
      </c>
      <c r="B2272">
        <v>249.45</v>
      </c>
      <c r="C2272">
        <v>210.75</v>
      </c>
      <c r="D2272">
        <v>288.14999999999998</v>
      </c>
      <c r="E2272">
        <v>256.54000000000002</v>
      </c>
      <c r="F2272">
        <v>-0.26500000000000001</v>
      </c>
      <c r="G2272">
        <v>-0.99199999999999999</v>
      </c>
      <c r="H2272">
        <f>-0.476</f>
        <v>-0.47599999999999998</v>
      </c>
      <c r="I2272">
        <v>-1.238</v>
      </c>
    </row>
    <row r="2273" spans="1:9" x14ac:dyDescent="0.25">
      <c r="A2273" s="4">
        <v>1770</v>
      </c>
      <c r="B2273">
        <v>261.58999999999997</v>
      </c>
      <c r="C2273">
        <v>222.89</v>
      </c>
      <c r="D2273">
        <v>300.29000000000002</v>
      </c>
      <c r="E2273">
        <v>265.76</v>
      </c>
      <c r="F2273">
        <v>-1.2030000000000001</v>
      </c>
      <c r="G2273">
        <v>-1.93</v>
      </c>
      <c r="H2273">
        <f>-0.689</f>
        <v>-0.68899999999999995</v>
      </c>
      <c r="I2273">
        <v>-1.621</v>
      </c>
    </row>
    <row r="2274" spans="1:9" x14ac:dyDescent="0.25">
      <c r="A2274" s="4">
        <v>1771</v>
      </c>
      <c r="B2274">
        <v>200.87</v>
      </c>
      <c r="C2274">
        <v>162.18</v>
      </c>
      <c r="D2274">
        <v>239.57</v>
      </c>
      <c r="E2274">
        <v>243.88</v>
      </c>
      <c r="F2274">
        <v>-1.4159999999999999</v>
      </c>
      <c r="G2274">
        <v>-2.1440000000000001</v>
      </c>
      <c r="H2274">
        <f>-0.436</f>
        <v>-0.436</v>
      </c>
      <c r="I2274">
        <v>-0.28100000000000003</v>
      </c>
    </row>
    <row r="2275" spans="1:9" x14ac:dyDescent="0.25">
      <c r="A2275" s="4">
        <v>1772</v>
      </c>
      <c r="B2275">
        <v>186.77</v>
      </c>
      <c r="C2275">
        <v>148.07</v>
      </c>
      <c r="D2275">
        <v>225.46</v>
      </c>
      <c r="E2275">
        <v>221.51</v>
      </c>
      <c r="F2275">
        <v>-1.163</v>
      </c>
      <c r="G2275">
        <v>-1.891</v>
      </c>
      <c r="H2275">
        <f>-0.322</f>
        <v>-0.32200000000000001</v>
      </c>
      <c r="I2275">
        <v>-1.0169999999999999</v>
      </c>
    </row>
    <row r="2276" spans="1:9" x14ac:dyDescent="0.25">
      <c r="A2276" s="4">
        <v>1773</v>
      </c>
      <c r="B2276">
        <v>225.94</v>
      </c>
      <c r="C2276">
        <v>187.24</v>
      </c>
      <c r="D2276">
        <v>264.63</v>
      </c>
      <c r="E2276">
        <v>233.85</v>
      </c>
      <c r="F2276">
        <v>-1.0489999999999999</v>
      </c>
      <c r="G2276">
        <v>-1.7769999999999999</v>
      </c>
      <c r="H2276">
        <v>0.184</v>
      </c>
      <c r="I2276">
        <v>-0.192</v>
      </c>
    </row>
    <row r="2277" spans="1:9" x14ac:dyDescent="0.25">
      <c r="A2277" s="4">
        <v>1774</v>
      </c>
      <c r="B2277">
        <v>247.06</v>
      </c>
      <c r="C2277">
        <v>208.36</v>
      </c>
      <c r="D2277">
        <v>285.76</v>
      </c>
      <c r="E2277">
        <v>248.72</v>
      </c>
      <c r="F2277">
        <v>-0.54300000000000004</v>
      </c>
      <c r="G2277">
        <v>-1.27</v>
      </c>
      <c r="H2277">
        <v>0.60099999999999998</v>
      </c>
      <c r="I2277">
        <v>-0.73699999999999999</v>
      </c>
    </row>
    <row r="2278" spans="1:9" x14ac:dyDescent="0.25">
      <c r="A2278" s="4">
        <v>1775</v>
      </c>
      <c r="B2278">
        <v>273.08999999999997</v>
      </c>
      <c r="C2278">
        <v>234.39</v>
      </c>
      <c r="D2278">
        <v>311.77999999999997</v>
      </c>
      <c r="E2278">
        <v>230</v>
      </c>
      <c r="F2278">
        <v>-0.126</v>
      </c>
      <c r="G2278">
        <v>-0.85399999999999998</v>
      </c>
      <c r="H2278">
        <v>0.26400000000000001</v>
      </c>
      <c r="I2278">
        <v>-1.754</v>
      </c>
    </row>
    <row r="2279" spans="1:9" x14ac:dyDescent="0.25">
      <c r="A2279" s="4">
        <v>1776</v>
      </c>
      <c r="B2279">
        <v>252.35</v>
      </c>
      <c r="C2279">
        <v>213.65</v>
      </c>
      <c r="D2279">
        <v>291.04000000000002</v>
      </c>
      <c r="E2279">
        <v>249.14</v>
      </c>
      <c r="F2279">
        <v>-0.46400000000000002</v>
      </c>
      <c r="G2279">
        <v>-1.1910000000000001</v>
      </c>
      <c r="H2279">
        <f>-0.461</f>
        <v>-0.46100000000000002</v>
      </c>
      <c r="I2279">
        <v>-0.92900000000000005</v>
      </c>
    </row>
    <row r="2280" spans="1:9" x14ac:dyDescent="0.25">
      <c r="A2280" s="4">
        <v>1777</v>
      </c>
      <c r="B2280">
        <v>266.54000000000002</v>
      </c>
      <c r="C2280">
        <v>227.84</v>
      </c>
      <c r="D2280">
        <v>305.24</v>
      </c>
      <c r="E2280">
        <v>223.72</v>
      </c>
      <c r="F2280">
        <v>-1.1879999999999999</v>
      </c>
      <c r="G2280">
        <v>-1.9159999999999999</v>
      </c>
      <c r="H2280">
        <v>0.64600000000000002</v>
      </c>
      <c r="I2280">
        <v>-1.1200000000000001</v>
      </c>
    </row>
    <row r="2281" spans="1:9" x14ac:dyDescent="0.25">
      <c r="A2281" s="4">
        <v>1778</v>
      </c>
      <c r="B2281">
        <v>256.92</v>
      </c>
      <c r="C2281">
        <v>218.22</v>
      </c>
      <c r="D2281">
        <v>295.62</v>
      </c>
      <c r="E2281">
        <v>260.47000000000003</v>
      </c>
      <c r="F2281">
        <v>-8.2000000000000003E-2</v>
      </c>
      <c r="G2281">
        <v>-0.80900000000000005</v>
      </c>
      <c r="H2281">
        <f>-0.903</f>
        <v>-0.90300000000000002</v>
      </c>
      <c r="I2281">
        <v>-0.443</v>
      </c>
    </row>
    <row r="2282" spans="1:9" x14ac:dyDescent="0.25">
      <c r="A2282" s="4">
        <v>1779</v>
      </c>
      <c r="B2282">
        <v>241.11</v>
      </c>
      <c r="C2282">
        <v>202.41</v>
      </c>
      <c r="D2282">
        <v>279.8</v>
      </c>
      <c r="E2282">
        <v>244.69</v>
      </c>
      <c r="F2282">
        <v>-1.63</v>
      </c>
      <c r="G2282">
        <v>-2.3570000000000002</v>
      </c>
      <c r="H2282">
        <v>1.0129999999999999</v>
      </c>
      <c r="I2282">
        <v>-0.59</v>
      </c>
    </row>
    <row r="2283" spans="1:9" x14ac:dyDescent="0.25">
      <c r="A2283" s="4">
        <v>1780</v>
      </c>
      <c r="B2283">
        <v>234.51</v>
      </c>
      <c r="C2283">
        <v>195.81</v>
      </c>
      <c r="D2283">
        <v>273.20999999999998</v>
      </c>
      <c r="E2283">
        <v>283.7</v>
      </c>
      <c r="F2283">
        <v>0.28599999999999998</v>
      </c>
      <c r="G2283">
        <v>-0.442</v>
      </c>
      <c r="H2283">
        <v>0.82</v>
      </c>
      <c r="I2283">
        <v>0.20599999999999999</v>
      </c>
    </row>
    <row r="2284" spans="1:9" x14ac:dyDescent="0.25">
      <c r="A2284" s="4">
        <v>1781</v>
      </c>
      <c r="B2284">
        <v>223.19</v>
      </c>
      <c r="C2284">
        <v>184.49</v>
      </c>
      <c r="D2284">
        <v>261.89</v>
      </c>
      <c r="E2284">
        <v>258.99</v>
      </c>
      <c r="F2284">
        <v>9.1999999999999998E-2</v>
      </c>
      <c r="G2284">
        <v>-0.63500000000000001</v>
      </c>
      <c r="H2284">
        <v>1.0920000000000001</v>
      </c>
      <c r="I2284">
        <v>-0.69299999999999995</v>
      </c>
    </row>
    <row r="2285" spans="1:9" x14ac:dyDescent="0.25">
      <c r="A2285" s="4">
        <v>1782</v>
      </c>
      <c r="B2285">
        <v>217.46</v>
      </c>
      <c r="C2285">
        <v>178.76</v>
      </c>
      <c r="D2285">
        <v>256.14999999999998</v>
      </c>
      <c r="E2285">
        <v>239.04</v>
      </c>
      <c r="F2285">
        <v>0.36499999999999999</v>
      </c>
      <c r="G2285">
        <v>-0.36199999999999999</v>
      </c>
      <c r="H2285">
        <v>0.86399999999999999</v>
      </c>
      <c r="I2285">
        <v>-0.97299999999999998</v>
      </c>
    </row>
    <row r="2286" spans="1:9" x14ac:dyDescent="0.25">
      <c r="A2286" s="4">
        <v>1783</v>
      </c>
      <c r="B2286">
        <v>244.46</v>
      </c>
      <c r="C2286">
        <v>205.76</v>
      </c>
      <c r="D2286">
        <v>283.14999999999998</v>
      </c>
      <c r="E2286">
        <v>258.10000000000002</v>
      </c>
      <c r="F2286">
        <v>0.13700000000000001</v>
      </c>
      <c r="G2286">
        <v>-0.59099999999999997</v>
      </c>
      <c r="H2286">
        <v>2.3780000000000001</v>
      </c>
      <c r="I2286">
        <v>-0.85499999999999998</v>
      </c>
    </row>
    <row r="2287" spans="1:9" x14ac:dyDescent="0.25">
      <c r="A2287" s="4">
        <v>1784</v>
      </c>
      <c r="B2287">
        <v>194.25</v>
      </c>
      <c r="C2287">
        <v>155.55000000000001</v>
      </c>
      <c r="D2287">
        <v>232.95</v>
      </c>
      <c r="E2287">
        <v>221.25</v>
      </c>
      <c r="F2287">
        <v>1.65</v>
      </c>
      <c r="G2287">
        <v>0.92300000000000004</v>
      </c>
      <c r="H2287">
        <v>1.0029999999999999</v>
      </c>
      <c r="I2287">
        <v>-1.857</v>
      </c>
    </row>
    <row r="2288" spans="1:9" x14ac:dyDescent="0.25">
      <c r="A2288" s="4">
        <v>1785</v>
      </c>
      <c r="B2288">
        <v>199.56</v>
      </c>
      <c r="C2288">
        <v>160.86000000000001</v>
      </c>
      <c r="D2288">
        <v>238.26</v>
      </c>
      <c r="E2288">
        <v>231.25</v>
      </c>
      <c r="F2288">
        <v>0.27600000000000002</v>
      </c>
      <c r="G2288">
        <v>-0.45200000000000001</v>
      </c>
      <c r="H2288">
        <v>0.64600000000000002</v>
      </c>
      <c r="I2288">
        <v>-1.8720000000000001</v>
      </c>
    </row>
    <row r="2289" spans="1:9" x14ac:dyDescent="0.25">
      <c r="A2289" s="4">
        <v>1786</v>
      </c>
      <c r="B2289">
        <v>173.88</v>
      </c>
      <c r="C2289">
        <v>135.18</v>
      </c>
      <c r="D2289">
        <v>212.58</v>
      </c>
      <c r="E2289">
        <v>144.36000000000001</v>
      </c>
      <c r="F2289">
        <v>-8.2000000000000003E-2</v>
      </c>
      <c r="G2289">
        <v>-0.80900000000000005</v>
      </c>
      <c r="H2289">
        <v>0.82</v>
      </c>
      <c r="I2289">
        <v>-1.0760000000000001</v>
      </c>
    </row>
    <row r="2290" spans="1:9" x14ac:dyDescent="0.25">
      <c r="A2290" s="4">
        <v>1787</v>
      </c>
      <c r="B2290">
        <v>232.04</v>
      </c>
      <c r="C2290">
        <v>193.34</v>
      </c>
      <c r="D2290">
        <v>270.74</v>
      </c>
      <c r="E2290">
        <v>146.08000000000001</v>
      </c>
      <c r="F2290">
        <v>9.1999999999999998E-2</v>
      </c>
      <c r="G2290">
        <v>-0.63500000000000001</v>
      </c>
      <c r="H2290">
        <v>1.1220000000000001</v>
      </c>
      <c r="I2290">
        <v>-0.51600000000000001</v>
      </c>
    </row>
    <row r="2291" spans="1:9" x14ac:dyDescent="0.25">
      <c r="A2291" s="4">
        <v>1788</v>
      </c>
      <c r="B2291">
        <v>257.27</v>
      </c>
      <c r="C2291">
        <v>218.57</v>
      </c>
      <c r="D2291">
        <v>295.97000000000003</v>
      </c>
      <c r="E2291">
        <v>220.08</v>
      </c>
      <c r="F2291">
        <v>0.39500000000000002</v>
      </c>
      <c r="G2291">
        <v>-0.33200000000000002</v>
      </c>
      <c r="H2291">
        <v>0.45200000000000001</v>
      </c>
      <c r="I2291">
        <v>-2.0920000000000001</v>
      </c>
    </row>
    <row r="2292" spans="1:9" x14ac:dyDescent="0.25">
      <c r="A2292" s="4">
        <v>1789</v>
      </c>
      <c r="B2292">
        <v>305.79000000000002</v>
      </c>
      <c r="C2292">
        <v>267.08999999999997</v>
      </c>
      <c r="D2292">
        <v>344.49</v>
      </c>
      <c r="E2292">
        <v>305.63</v>
      </c>
      <c r="F2292">
        <v>-0.27500000000000002</v>
      </c>
      <c r="G2292">
        <v>-1.002</v>
      </c>
      <c r="H2292">
        <v>0.437</v>
      </c>
      <c r="I2292">
        <v>-0.88500000000000001</v>
      </c>
    </row>
    <row r="2293" spans="1:9" x14ac:dyDescent="0.25">
      <c r="A2293" s="4">
        <v>1790</v>
      </c>
      <c r="B2293">
        <v>237.46</v>
      </c>
      <c r="C2293">
        <v>198.76</v>
      </c>
      <c r="D2293">
        <v>276.16000000000003</v>
      </c>
      <c r="E2293">
        <v>237.29</v>
      </c>
      <c r="F2293">
        <v>-0.28999999999999998</v>
      </c>
      <c r="G2293">
        <v>-1.0169999999999999</v>
      </c>
      <c r="H2293">
        <v>0.72</v>
      </c>
      <c r="I2293">
        <v>-0.51600000000000001</v>
      </c>
    </row>
    <row r="2294" spans="1:9" x14ac:dyDescent="0.25">
      <c r="A2294" s="4">
        <v>1791</v>
      </c>
      <c r="B2294">
        <v>206.89</v>
      </c>
      <c r="C2294">
        <v>168.19</v>
      </c>
      <c r="D2294">
        <v>245.58</v>
      </c>
      <c r="E2294">
        <v>259.66000000000003</v>
      </c>
      <c r="F2294">
        <v>-7.0000000000000001E-3</v>
      </c>
      <c r="G2294">
        <v>-0.73399999999999999</v>
      </c>
      <c r="H2294">
        <f>-0.128</f>
        <v>-0.128</v>
      </c>
      <c r="I2294">
        <v>-1.2230000000000001</v>
      </c>
    </row>
    <row r="2295" spans="1:9" x14ac:dyDescent="0.25">
      <c r="A2295" s="4">
        <v>1792</v>
      </c>
      <c r="B2295">
        <v>290.76</v>
      </c>
      <c r="C2295">
        <v>252.06</v>
      </c>
      <c r="D2295">
        <v>329.45</v>
      </c>
      <c r="E2295">
        <v>309.7</v>
      </c>
      <c r="F2295">
        <v>-0.85599999999999998</v>
      </c>
      <c r="G2295">
        <v>-1.583</v>
      </c>
      <c r="H2295">
        <v>0.224</v>
      </c>
      <c r="I2295">
        <v>-1.1200000000000001</v>
      </c>
    </row>
    <row r="2296" spans="1:9" x14ac:dyDescent="0.25">
      <c r="A2296" s="4">
        <v>1793</v>
      </c>
      <c r="B2296">
        <v>209.61</v>
      </c>
      <c r="C2296">
        <v>170.91</v>
      </c>
      <c r="D2296">
        <v>248.31</v>
      </c>
      <c r="E2296">
        <v>260.24</v>
      </c>
      <c r="F2296">
        <v>-0.503</v>
      </c>
      <c r="G2296">
        <v>-1.2310000000000001</v>
      </c>
      <c r="H2296">
        <v>0.44700000000000001</v>
      </c>
      <c r="I2296">
        <v>-1.768</v>
      </c>
    </row>
    <row r="2297" spans="1:9" x14ac:dyDescent="0.25">
      <c r="A2297" s="4">
        <v>1794</v>
      </c>
      <c r="B2297">
        <v>240.89</v>
      </c>
      <c r="C2297">
        <v>202.19</v>
      </c>
      <c r="D2297">
        <v>279.58</v>
      </c>
      <c r="E2297">
        <v>292.3</v>
      </c>
      <c r="F2297">
        <v>-0.28000000000000003</v>
      </c>
      <c r="G2297">
        <v>-1.0069999999999999</v>
      </c>
      <c r="H2297">
        <f>-0.441</f>
        <v>-0.441</v>
      </c>
      <c r="I2297">
        <v>-0.94299999999999995</v>
      </c>
    </row>
    <row r="2298" spans="1:9" x14ac:dyDescent="0.25">
      <c r="A2298" s="4">
        <v>1795</v>
      </c>
      <c r="B2298">
        <v>237.53</v>
      </c>
      <c r="C2298">
        <v>198.84</v>
      </c>
      <c r="D2298">
        <v>276.23</v>
      </c>
      <c r="E2298">
        <v>241.09</v>
      </c>
      <c r="F2298">
        <v>-1.1679999999999999</v>
      </c>
      <c r="G2298">
        <v>-1.8959999999999999</v>
      </c>
      <c r="H2298">
        <v>0.65100000000000002</v>
      </c>
      <c r="I2298">
        <v>-0.47199999999999998</v>
      </c>
    </row>
    <row r="2299" spans="1:9" x14ac:dyDescent="0.25">
      <c r="A2299" s="4">
        <v>1796</v>
      </c>
      <c r="B2299">
        <v>277.04000000000002</v>
      </c>
      <c r="C2299">
        <v>238.34</v>
      </c>
      <c r="D2299">
        <v>315.73</v>
      </c>
      <c r="E2299">
        <v>317.54000000000002</v>
      </c>
      <c r="F2299">
        <v>-7.6999999999999999E-2</v>
      </c>
      <c r="G2299">
        <v>-0.80400000000000005</v>
      </c>
      <c r="H2299">
        <v>0.82</v>
      </c>
      <c r="I2299">
        <v>-0.192</v>
      </c>
    </row>
    <row r="2300" spans="1:9" x14ac:dyDescent="0.25">
      <c r="A2300" s="4">
        <v>1797</v>
      </c>
      <c r="B2300">
        <v>302.08</v>
      </c>
      <c r="C2300">
        <v>263.38</v>
      </c>
      <c r="D2300">
        <v>340.78</v>
      </c>
      <c r="E2300">
        <v>338.48</v>
      </c>
      <c r="F2300">
        <v>9.1999999999999998E-2</v>
      </c>
      <c r="G2300">
        <v>-0.63500000000000001</v>
      </c>
      <c r="H2300">
        <v>1.375</v>
      </c>
      <c r="I2300">
        <v>-0.443</v>
      </c>
    </row>
    <row r="2301" spans="1:9" x14ac:dyDescent="0.25">
      <c r="A2301" s="4">
        <v>1798</v>
      </c>
      <c r="B2301">
        <v>282.45999999999998</v>
      </c>
      <c r="C2301">
        <v>243.76</v>
      </c>
      <c r="D2301">
        <v>321.16000000000003</v>
      </c>
      <c r="E2301">
        <v>295.14</v>
      </c>
      <c r="F2301">
        <v>0.64800000000000002</v>
      </c>
      <c r="G2301">
        <v>-7.9000000000000001E-2</v>
      </c>
      <c r="H2301">
        <v>0.30299999999999999</v>
      </c>
      <c r="I2301">
        <v>-0.94299999999999995</v>
      </c>
    </row>
    <row r="2302" spans="1:9" x14ac:dyDescent="0.25">
      <c r="A2302" s="4">
        <v>1799</v>
      </c>
      <c r="B2302">
        <v>248.93</v>
      </c>
      <c r="C2302">
        <v>210.23</v>
      </c>
      <c r="D2302">
        <v>287.63</v>
      </c>
      <c r="E2302">
        <v>283.94</v>
      </c>
      <c r="F2302">
        <v>-0.42399999999999999</v>
      </c>
      <c r="G2302">
        <v>-1.151</v>
      </c>
      <c r="H2302">
        <v>0.30299999999999999</v>
      </c>
      <c r="I2302">
        <v>-0.39800000000000002</v>
      </c>
    </row>
    <row r="2303" spans="1:9" x14ac:dyDescent="0.25">
      <c r="A2303" s="4">
        <v>1800</v>
      </c>
      <c r="B2303">
        <v>187.2</v>
      </c>
      <c r="C2303">
        <v>148.5</v>
      </c>
      <c r="D2303">
        <v>225.89</v>
      </c>
      <c r="E2303">
        <v>175.3</v>
      </c>
      <c r="F2303">
        <v>-0.42399999999999999</v>
      </c>
      <c r="G2303">
        <v>-1.151</v>
      </c>
      <c r="H2303">
        <f>-0.307</f>
        <v>-0.307</v>
      </c>
      <c r="I2303">
        <v>-0.57499999999999996</v>
      </c>
    </row>
    <row r="2304" spans="1:9" x14ac:dyDescent="0.25">
      <c r="A2304" s="4">
        <v>1801</v>
      </c>
      <c r="B2304">
        <v>222.3</v>
      </c>
      <c r="C2304">
        <v>183.61</v>
      </c>
      <c r="D2304">
        <v>261</v>
      </c>
      <c r="E2304">
        <v>297.25</v>
      </c>
      <c r="F2304">
        <v>-1.034</v>
      </c>
      <c r="G2304">
        <v>-1.762</v>
      </c>
      <c r="H2304">
        <v>0.8</v>
      </c>
      <c r="I2304">
        <v>-0.23599999999999999</v>
      </c>
    </row>
    <row r="2305" spans="1:9" x14ac:dyDescent="0.25">
      <c r="A2305" s="4">
        <v>1802</v>
      </c>
      <c r="B2305">
        <v>151.86000000000001</v>
      </c>
      <c r="C2305">
        <v>113.16</v>
      </c>
      <c r="D2305">
        <v>190.56</v>
      </c>
      <c r="E2305">
        <v>189.13</v>
      </c>
      <c r="F2305">
        <v>7.1999999999999995E-2</v>
      </c>
      <c r="G2305">
        <v>-0.65500000000000003</v>
      </c>
      <c r="H2305">
        <v>0.59599999999999997</v>
      </c>
      <c r="I2305">
        <v>-1.002</v>
      </c>
    </row>
    <row r="2306" spans="1:9" x14ac:dyDescent="0.25">
      <c r="A2306" s="4">
        <v>1803</v>
      </c>
      <c r="B2306">
        <v>181.57</v>
      </c>
      <c r="C2306">
        <v>142.87</v>
      </c>
      <c r="D2306">
        <v>220.26</v>
      </c>
      <c r="E2306">
        <v>262.89</v>
      </c>
      <c r="F2306">
        <v>-0.13100000000000001</v>
      </c>
      <c r="G2306">
        <v>-0.85799999999999998</v>
      </c>
      <c r="H2306">
        <v>0.19900000000000001</v>
      </c>
      <c r="I2306">
        <v>-0.91400000000000003</v>
      </c>
    </row>
    <row r="2307" spans="1:9" x14ac:dyDescent="0.25">
      <c r="A2307" s="4">
        <v>1804</v>
      </c>
      <c r="B2307">
        <v>222.63</v>
      </c>
      <c r="C2307">
        <v>183.93</v>
      </c>
      <c r="D2307">
        <v>261.33</v>
      </c>
      <c r="E2307">
        <v>278.44</v>
      </c>
      <c r="F2307">
        <v>-0.52800000000000002</v>
      </c>
      <c r="G2307">
        <v>-1.2549999999999999</v>
      </c>
      <c r="H2307">
        <f>-0.267</f>
        <v>-0.26700000000000002</v>
      </c>
      <c r="I2307">
        <v>-1.798</v>
      </c>
    </row>
    <row r="2308" spans="1:9" x14ac:dyDescent="0.25">
      <c r="A2308" s="4">
        <v>1805</v>
      </c>
      <c r="B2308">
        <v>227.11</v>
      </c>
      <c r="C2308">
        <v>188.41</v>
      </c>
      <c r="D2308">
        <v>265.81</v>
      </c>
      <c r="E2308">
        <v>278.55</v>
      </c>
      <c r="F2308">
        <v>-0.995</v>
      </c>
      <c r="G2308">
        <v>-1.722</v>
      </c>
      <c r="H2308">
        <f>-0.307</f>
        <v>-0.307</v>
      </c>
      <c r="I2308">
        <v>-1.0469999999999999</v>
      </c>
    </row>
    <row r="2309" spans="1:9" x14ac:dyDescent="0.25">
      <c r="A2309" s="4">
        <v>1806</v>
      </c>
      <c r="B2309">
        <v>187.61</v>
      </c>
      <c r="C2309">
        <v>148.91</v>
      </c>
      <c r="D2309">
        <v>226.31</v>
      </c>
      <c r="E2309">
        <v>169.31</v>
      </c>
      <c r="F2309">
        <v>-1.034</v>
      </c>
      <c r="G2309">
        <v>-1.762</v>
      </c>
      <c r="H2309">
        <v>0.93899999999999995</v>
      </c>
      <c r="I2309">
        <v>0.47099999999999997</v>
      </c>
    </row>
    <row r="2310" spans="1:9" x14ac:dyDescent="0.25">
      <c r="A2310" s="4">
        <v>1807</v>
      </c>
      <c r="B2310">
        <v>219.95</v>
      </c>
      <c r="C2310">
        <v>181.26</v>
      </c>
      <c r="D2310">
        <v>258.64999999999998</v>
      </c>
      <c r="E2310">
        <v>285.5</v>
      </c>
      <c r="F2310">
        <v>0.21099999999999999</v>
      </c>
      <c r="G2310">
        <v>-0.51600000000000001</v>
      </c>
      <c r="H2310">
        <v>0.39800000000000002</v>
      </c>
      <c r="I2310">
        <v>-1.194</v>
      </c>
    </row>
    <row r="2311" spans="1:9" x14ac:dyDescent="0.25">
      <c r="A2311" s="4">
        <v>1808</v>
      </c>
      <c r="B2311">
        <v>224.48</v>
      </c>
      <c r="C2311">
        <v>185.78</v>
      </c>
      <c r="D2311">
        <v>263.18</v>
      </c>
      <c r="E2311">
        <v>256.36</v>
      </c>
      <c r="F2311">
        <v>-0.33</v>
      </c>
      <c r="G2311">
        <v>-1.0569999999999999</v>
      </c>
      <c r="H2311">
        <f>-0.922</f>
        <v>-0.92200000000000004</v>
      </c>
      <c r="I2311">
        <v>-1.5620000000000001</v>
      </c>
    </row>
    <row r="2312" spans="1:9" x14ac:dyDescent="0.25">
      <c r="A2312" s="4">
        <v>1809</v>
      </c>
      <c r="B2312">
        <v>258.23</v>
      </c>
      <c r="C2312">
        <v>219.53</v>
      </c>
      <c r="D2312">
        <v>296.93</v>
      </c>
      <c r="E2312">
        <v>265.10000000000002</v>
      </c>
      <c r="F2312">
        <v>-1.65</v>
      </c>
      <c r="G2312">
        <v>-2.3769999999999998</v>
      </c>
      <c r="H2312">
        <f>-1.314</f>
        <v>-1.3140000000000001</v>
      </c>
      <c r="I2312">
        <v>-2.1659999999999999</v>
      </c>
    </row>
    <row r="2313" spans="1:9" x14ac:dyDescent="0.25">
      <c r="A2313" s="4">
        <v>1810</v>
      </c>
      <c r="B2313">
        <v>191.4</v>
      </c>
      <c r="C2313">
        <v>152.69999999999999</v>
      </c>
      <c r="D2313">
        <v>230.1</v>
      </c>
      <c r="E2313">
        <v>200.63</v>
      </c>
      <c r="F2313">
        <v>-2.0419999999999998</v>
      </c>
      <c r="G2313">
        <v>-2.7690000000000001</v>
      </c>
      <c r="H2313">
        <v>1E-3</v>
      </c>
      <c r="I2313">
        <v>-1.3260000000000001</v>
      </c>
    </row>
    <row r="2314" spans="1:9" x14ac:dyDescent="0.25">
      <c r="A2314" s="4">
        <v>1811</v>
      </c>
      <c r="B2314">
        <v>197.08</v>
      </c>
      <c r="C2314">
        <v>158.38</v>
      </c>
      <c r="D2314">
        <v>235.78</v>
      </c>
      <c r="E2314">
        <v>242.11</v>
      </c>
      <c r="F2314">
        <v>-0.72699999999999998</v>
      </c>
      <c r="G2314">
        <v>-1.454</v>
      </c>
      <c r="H2314">
        <f>-0.039</f>
        <v>-3.9E-2</v>
      </c>
      <c r="I2314">
        <v>-2.7850000000000001</v>
      </c>
    </row>
    <row r="2315" spans="1:9" x14ac:dyDescent="0.25">
      <c r="A2315" s="4">
        <v>1812</v>
      </c>
      <c r="B2315">
        <v>223</v>
      </c>
      <c r="C2315">
        <v>184.3</v>
      </c>
      <c r="D2315">
        <v>261.7</v>
      </c>
      <c r="E2315">
        <v>282.55</v>
      </c>
      <c r="F2315">
        <v>-0.76600000000000001</v>
      </c>
      <c r="G2315">
        <v>-1.494</v>
      </c>
      <c r="H2315">
        <f>-1.731</f>
        <v>-1.7310000000000001</v>
      </c>
      <c r="I2315">
        <v>-4.0810000000000004</v>
      </c>
    </row>
    <row r="2316" spans="1:9" x14ac:dyDescent="0.25">
      <c r="A2316" s="4">
        <v>1813</v>
      </c>
      <c r="B2316">
        <v>219.87</v>
      </c>
      <c r="C2316">
        <v>181.17</v>
      </c>
      <c r="D2316">
        <v>258.57</v>
      </c>
      <c r="E2316">
        <v>262.79000000000002</v>
      </c>
      <c r="F2316">
        <v>-2.4590000000000001</v>
      </c>
      <c r="G2316">
        <v>-3.1859999999999999</v>
      </c>
      <c r="H2316">
        <f>-1.116</f>
        <v>-1.1160000000000001</v>
      </c>
      <c r="I2316">
        <v>-3.0209999999999999</v>
      </c>
    </row>
    <row r="2317" spans="1:9" x14ac:dyDescent="0.25">
      <c r="A2317" s="4">
        <v>1814</v>
      </c>
      <c r="B2317">
        <v>229.12</v>
      </c>
      <c r="C2317">
        <v>190.42</v>
      </c>
      <c r="D2317">
        <v>267.81</v>
      </c>
      <c r="E2317">
        <v>225.67</v>
      </c>
      <c r="F2317">
        <v>-1.843</v>
      </c>
      <c r="G2317">
        <v>-2.5710000000000002</v>
      </c>
      <c r="H2317">
        <f>-2.371</f>
        <v>-2.371</v>
      </c>
      <c r="I2317">
        <v>-3.9340000000000002</v>
      </c>
    </row>
    <row r="2318" spans="1:9" x14ac:dyDescent="0.25">
      <c r="A2318" s="4">
        <v>1815</v>
      </c>
      <c r="B2318">
        <v>231.81</v>
      </c>
      <c r="C2318">
        <v>193.11</v>
      </c>
      <c r="D2318">
        <v>270.51</v>
      </c>
      <c r="E2318">
        <v>230.98</v>
      </c>
      <c r="F2318">
        <v>-3.0990000000000002</v>
      </c>
      <c r="G2318">
        <v>-3.8260000000000001</v>
      </c>
      <c r="H2318">
        <f>-2.471</f>
        <v>-2.4710000000000001</v>
      </c>
      <c r="I2318">
        <v>-5.23</v>
      </c>
    </row>
    <row r="2319" spans="1:9" x14ac:dyDescent="0.25">
      <c r="A2319" s="4">
        <v>1816</v>
      </c>
      <c r="B2319">
        <v>285.05</v>
      </c>
      <c r="C2319">
        <v>246.35</v>
      </c>
      <c r="D2319">
        <v>323.75</v>
      </c>
      <c r="E2319">
        <v>250.27</v>
      </c>
      <c r="F2319">
        <v>-3.198</v>
      </c>
      <c r="G2319">
        <v>-3.9249999999999998</v>
      </c>
      <c r="H2319">
        <f>-2.411</f>
        <v>-2.411</v>
      </c>
      <c r="I2319">
        <v>-2.181</v>
      </c>
    </row>
    <row r="2320" spans="1:9" x14ac:dyDescent="0.25">
      <c r="A2320" s="4">
        <v>1817</v>
      </c>
      <c r="B2320">
        <v>265.33999999999997</v>
      </c>
      <c r="C2320">
        <v>226.65</v>
      </c>
      <c r="D2320">
        <v>304.04000000000002</v>
      </c>
      <c r="E2320">
        <v>237.05</v>
      </c>
      <c r="F2320">
        <v>-3.1379999999999999</v>
      </c>
      <c r="G2320">
        <v>-3.8660000000000001</v>
      </c>
      <c r="H2320">
        <f>-2.704</f>
        <v>-2.7040000000000002</v>
      </c>
      <c r="I2320">
        <v>-1.1200000000000001</v>
      </c>
    </row>
    <row r="2321" spans="1:9" x14ac:dyDescent="0.25">
      <c r="A2321" s="4">
        <v>1818</v>
      </c>
      <c r="B2321">
        <v>185</v>
      </c>
      <c r="C2321">
        <v>146.30000000000001</v>
      </c>
      <c r="D2321">
        <v>223.7</v>
      </c>
      <c r="E2321">
        <v>193.95</v>
      </c>
      <c r="F2321">
        <v>-3.431</v>
      </c>
      <c r="G2321">
        <v>-4.1589999999999998</v>
      </c>
      <c r="H2321">
        <f>-2.699</f>
        <v>-2.6989999999999998</v>
      </c>
      <c r="I2321">
        <v>-1.9890000000000001</v>
      </c>
    </row>
    <row r="2322" spans="1:9" x14ac:dyDescent="0.25">
      <c r="A2322" s="4">
        <v>1819</v>
      </c>
      <c r="B2322">
        <v>195.88</v>
      </c>
      <c r="C2322">
        <v>157.19</v>
      </c>
      <c r="D2322">
        <v>234.58</v>
      </c>
      <c r="E2322">
        <v>182.79</v>
      </c>
      <c r="F2322">
        <v>-3.4260000000000002</v>
      </c>
      <c r="G2322">
        <v>-4.1539999999999999</v>
      </c>
      <c r="H2322">
        <f>-2.729</f>
        <v>-2.7290000000000001</v>
      </c>
      <c r="I2322">
        <v>-1.901</v>
      </c>
    </row>
    <row r="2323" spans="1:9" x14ac:dyDescent="0.25">
      <c r="A2323" s="4">
        <v>1820</v>
      </c>
      <c r="B2323">
        <v>237.35</v>
      </c>
      <c r="C2323">
        <v>198.66</v>
      </c>
      <c r="D2323">
        <v>276.05</v>
      </c>
      <c r="E2323">
        <v>207.55</v>
      </c>
      <c r="F2323">
        <v>-3.456</v>
      </c>
      <c r="G2323">
        <v>-4.1829999999999998</v>
      </c>
      <c r="H2323">
        <f>-3.304</f>
        <v>-3.3039999999999998</v>
      </c>
      <c r="I2323">
        <v>-2.431</v>
      </c>
    </row>
    <row r="2324" spans="1:9" x14ac:dyDescent="0.25">
      <c r="A2324" s="4">
        <v>1821</v>
      </c>
      <c r="B2324">
        <v>250.95</v>
      </c>
      <c r="C2324">
        <v>212.25</v>
      </c>
      <c r="D2324">
        <v>289.64</v>
      </c>
      <c r="E2324">
        <v>194.14</v>
      </c>
      <c r="F2324">
        <v>-4.032</v>
      </c>
      <c r="G2324">
        <v>-4.7590000000000003</v>
      </c>
      <c r="H2324">
        <f>-1.384</f>
        <v>-1.3839999999999999</v>
      </c>
      <c r="I2324">
        <v>-0.32500000000000001</v>
      </c>
    </row>
    <row r="2325" spans="1:9" x14ac:dyDescent="0.25">
      <c r="A2325" s="4">
        <v>1822</v>
      </c>
      <c r="B2325">
        <v>177.97</v>
      </c>
      <c r="C2325">
        <v>139.28</v>
      </c>
      <c r="D2325">
        <v>216.67</v>
      </c>
      <c r="E2325">
        <v>134.83000000000001</v>
      </c>
      <c r="F2325">
        <v>-2.1110000000000002</v>
      </c>
      <c r="G2325">
        <v>-2.839</v>
      </c>
      <c r="H2325">
        <f>-1.136</f>
        <v>-1.1359999999999999</v>
      </c>
      <c r="I2325">
        <v>-1.002</v>
      </c>
    </row>
    <row r="2326" spans="1:9" x14ac:dyDescent="0.25">
      <c r="A2326" s="4">
        <v>1823</v>
      </c>
      <c r="B2326">
        <v>253.82</v>
      </c>
      <c r="C2326">
        <v>215.12</v>
      </c>
      <c r="D2326">
        <v>292.52</v>
      </c>
      <c r="E2326">
        <v>215.66</v>
      </c>
      <c r="F2326">
        <v>-1.863</v>
      </c>
      <c r="G2326">
        <v>-2.59</v>
      </c>
      <c r="H2326">
        <f>-1.086</f>
        <v>-1.0860000000000001</v>
      </c>
      <c r="I2326">
        <v>-0.91400000000000003</v>
      </c>
    </row>
    <row r="2327" spans="1:9" x14ac:dyDescent="0.25">
      <c r="A2327" s="4">
        <v>1824</v>
      </c>
      <c r="B2327">
        <v>235.44</v>
      </c>
      <c r="C2327">
        <v>196.74</v>
      </c>
      <c r="D2327">
        <v>274.14</v>
      </c>
      <c r="E2327">
        <v>225.89</v>
      </c>
      <c r="F2327">
        <v>-1.8129999999999999</v>
      </c>
      <c r="G2327">
        <v>-2.5409999999999999</v>
      </c>
      <c r="H2327">
        <f>-0.828</f>
        <v>-0.82799999999999996</v>
      </c>
      <c r="I2327">
        <v>-0.92900000000000005</v>
      </c>
    </row>
    <row r="2328" spans="1:9" x14ac:dyDescent="0.25">
      <c r="A2328" s="4">
        <v>1825</v>
      </c>
      <c r="B2328">
        <v>192.95</v>
      </c>
      <c r="C2328">
        <v>154.25</v>
      </c>
      <c r="D2328">
        <v>231.65</v>
      </c>
      <c r="E2328">
        <v>204.78</v>
      </c>
      <c r="F2328">
        <v>-1.5549999999999999</v>
      </c>
      <c r="G2328">
        <v>-2.2829999999999999</v>
      </c>
      <c r="H2328">
        <f>-1.051</f>
        <v>-1.0509999999999999</v>
      </c>
      <c r="I2328">
        <v>-0.20699999999999999</v>
      </c>
    </row>
    <row r="2329" spans="1:9" x14ac:dyDescent="0.25">
      <c r="A2329" s="4">
        <v>1826</v>
      </c>
      <c r="B2329">
        <v>222.65</v>
      </c>
      <c r="C2329">
        <v>183.96</v>
      </c>
      <c r="D2329">
        <v>261.35000000000002</v>
      </c>
      <c r="E2329">
        <v>233.99</v>
      </c>
      <c r="F2329">
        <v>-1.7789999999999999</v>
      </c>
      <c r="G2329">
        <v>-2.5059999999999998</v>
      </c>
      <c r="H2329">
        <f>-0.54</f>
        <v>-0.54</v>
      </c>
      <c r="I2329">
        <v>-0.502</v>
      </c>
    </row>
    <row r="2330" spans="1:9" x14ac:dyDescent="0.25">
      <c r="A2330" s="4">
        <v>1827</v>
      </c>
      <c r="B2330">
        <v>184.32</v>
      </c>
      <c r="C2330">
        <v>145.62</v>
      </c>
      <c r="D2330">
        <v>223.02</v>
      </c>
      <c r="E2330">
        <v>235.93</v>
      </c>
      <c r="F2330">
        <v>-1.268</v>
      </c>
      <c r="G2330">
        <v>-1.9950000000000001</v>
      </c>
      <c r="H2330">
        <f>-0.491</f>
        <v>-0.49099999999999999</v>
      </c>
      <c r="I2330">
        <v>-1.0609999999999999</v>
      </c>
    </row>
    <row r="2331" spans="1:9" x14ac:dyDescent="0.25">
      <c r="A2331" s="4">
        <v>1828</v>
      </c>
      <c r="B2331">
        <v>187.97</v>
      </c>
      <c r="C2331">
        <v>149.27000000000001</v>
      </c>
      <c r="D2331">
        <v>226.66</v>
      </c>
      <c r="E2331">
        <v>238.26</v>
      </c>
      <c r="F2331">
        <v>-1.218</v>
      </c>
      <c r="G2331">
        <v>-1.9450000000000001</v>
      </c>
      <c r="H2331">
        <f>-0.262</f>
        <v>-0.26200000000000001</v>
      </c>
      <c r="I2331">
        <v>-3.3450000000000002</v>
      </c>
    </row>
    <row r="2332" spans="1:9" x14ac:dyDescent="0.25">
      <c r="A2332" s="4">
        <v>1829</v>
      </c>
      <c r="B2332">
        <v>235.14</v>
      </c>
      <c r="C2332">
        <v>196.44</v>
      </c>
      <c r="D2332">
        <v>273.83999999999997</v>
      </c>
      <c r="E2332">
        <v>256.64999999999998</v>
      </c>
      <c r="F2332">
        <v>-0.99</v>
      </c>
      <c r="G2332">
        <v>-1.7170000000000001</v>
      </c>
      <c r="H2332">
        <f>-0.674</f>
        <v>-0.67400000000000004</v>
      </c>
      <c r="I2332">
        <v>-1.032</v>
      </c>
    </row>
    <row r="2333" spans="1:9" x14ac:dyDescent="0.25">
      <c r="A2333" s="4">
        <v>1830</v>
      </c>
      <c r="B2333">
        <v>230.72</v>
      </c>
      <c r="C2333">
        <v>192.02</v>
      </c>
      <c r="D2333">
        <v>269.42</v>
      </c>
      <c r="E2333">
        <v>240.6</v>
      </c>
      <c r="F2333">
        <v>-1.4019999999999999</v>
      </c>
      <c r="G2333">
        <v>-2.129</v>
      </c>
      <c r="H2333">
        <f>-0.615</f>
        <v>-0.61499999999999999</v>
      </c>
      <c r="I2333">
        <v>-1.651</v>
      </c>
    </row>
    <row r="2334" spans="1:9" x14ac:dyDescent="0.25">
      <c r="A2334" s="4">
        <v>1831</v>
      </c>
      <c r="B2334">
        <v>227.45</v>
      </c>
      <c r="C2334">
        <v>188.76</v>
      </c>
      <c r="D2334">
        <v>266.14999999999998</v>
      </c>
      <c r="E2334">
        <v>174.54</v>
      </c>
      <c r="F2334">
        <v>-1.3420000000000001</v>
      </c>
      <c r="G2334">
        <v>-2.069</v>
      </c>
      <c r="H2334">
        <f>-1.096</f>
        <v>-1.0960000000000001</v>
      </c>
      <c r="I2334">
        <v>-0.81100000000000005</v>
      </c>
    </row>
    <row r="2335" spans="1:9" x14ac:dyDescent="0.25">
      <c r="A2335" s="4">
        <v>1832</v>
      </c>
      <c r="B2335">
        <v>143.53</v>
      </c>
      <c r="C2335">
        <v>104.83</v>
      </c>
      <c r="D2335">
        <v>182.23</v>
      </c>
      <c r="E2335">
        <v>171.95</v>
      </c>
      <c r="F2335">
        <v>-1.823</v>
      </c>
      <c r="G2335">
        <v>-2.5510000000000002</v>
      </c>
      <c r="H2335">
        <f>-0.704</f>
        <v>-0.70399999999999996</v>
      </c>
      <c r="I2335">
        <v>-1.93</v>
      </c>
    </row>
    <row r="2336" spans="1:9" x14ac:dyDescent="0.25">
      <c r="A2336" s="4">
        <v>1833</v>
      </c>
      <c r="B2336">
        <v>151.81</v>
      </c>
      <c r="C2336">
        <v>113.11</v>
      </c>
      <c r="D2336">
        <v>190.51</v>
      </c>
      <c r="E2336">
        <v>201.61</v>
      </c>
      <c r="F2336">
        <v>-1.431</v>
      </c>
      <c r="G2336">
        <v>-2.1589999999999998</v>
      </c>
      <c r="H2336">
        <v>0.08</v>
      </c>
      <c r="I2336">
        <v>0.92700000000000005</v>
      </c>
    </row>
    <row r="2337" spans="1:9" x14ac:dyDescent="0.25">
      <c r="A2337" s="4">
        <v>1834</v>
      </c>
      <c r="B2337">
        <v>220.14</v>
      </c>
      <c r="C2337">
        <v>181.44</v>
      </c>
      <c r="D2337">
        <v>258.83999999999997</v>
      </c>
      <c r="E2337">
        <v>267.60000000000002</v>
      </c>
      <c r="F2337">
        <v>-0.64700000000000002</v>
      </c>
      <c r="G2337">
        <v>-1.375</v>
      </c>
      <c r="H2337">
        <f>-0.079</f>
        <v>-7.9000000000000001E-2</v>
      </c>
      <c r="I2337">
        <v>-1.415</v>
      </c>
    </row>
    <row r="2338" spans="1:9" x14ac:dyDescent="0.25">
      <c r="A2338" s="4">
        <v>1835</v>
      </c>
      <c r="B2338">
        <v>180.41</v>
      </c>
      <c r="C2338">
        <v>141.72</v>
      </c>
      <c r="D2338">
        <v>219.11</v>
      </c>
      <c r="E2338">
        <v>161.85</v>
      </c>
      <c r="F2338">
        <v>-0.80600000000000005</v>
      </c>
      <c r="G2338">
        <v>-1.5329999999999999</v>
      </c>
      <c r="H2338">
        <f>-1.29</f>
        <v>-1.29</v>
      </c>
      <c r="I2338">
        <v>-1.1200000000000001</v>
      </c>
    </row>
    <row r="2339" spans="1:9" x14ac:dyDescent="0.25">
      <c r="A2339" s="4">
        <v>1836</v>
      </c>
      <c r="B2339">
        <v>188.49</v>
      </c>
      <c r="C2339">
        <v>149.79</v>
      </c>
      <c r="D2339">
        <v>227.18</v>
      </c>
      <c r="E2339">
        <v>170.47</v>
      </c>
      <c r="F2339">
        <v>-2.0169999999999999</v>
      </c>
      <c r="G2339">
        <v>-2.7440000000000002</v>
      </c>
      <c r="H2339">
        <f>-0.734</f>
        <v>-0.73399999999999999</v>
      </c>
      <c r="I2339">
        <v>-1.754</v>
      </c>
    </row>
    <row r="2340" spans="1:9" x14ac:dyDescent="0.25">
      <c r="A2340" s="4">
        <v>1837</v>
      </c>
      <c r="B2340">
        <v>225.12</v>
      </c>
      <c r="C2340">
        <v>186.42</v>
      </c>
      <c r="D2340">
        <v>263.82</v>
      </c>
      <c r="E2340">
        <v>222.41</v>
      </c>
      <c r="F2340">
        <v>-1.4610000000000001</v>
      </c>
      <c r="G2340">
        <v>-2.1880000000000002</v>
      </c>
      <c r="H2340">
        <f>-1.126</f>
        <v>-1.1259999999999999</v>
      </c>
      <c r="I2340">
        <v>-2.4169999999999998</v>
      </c>
    </row>
    <row r="2341" spans="1:9" x14ac:dyDescent="0.25">
      <c r="A2341" s="4">
        <v>1838</v>
      </c>
      <c r="B2341">
        <v>198.84</v>
      </c>
      <c r="C2341">
        <v>160.13999999999999</v>
      </c>
      <c r="D2341">
        <v>237.54</v>
      </c>
      <c r="E2341">
        <v>146.78</v>
      </c>
      <c r="F2341">
        <v>-1.853</v>
      </c>
      <c r="G2341">
        <v>-2.581</v>
      </c>
      <c r="H2341">
        <f>-0.451</f>
        <v>-0.45100000000000001</v>
      </c>
      <c r="I2341">
        <v>-0.56000000000000005</v>
      </c>
    </row>
    <row r="2342" spans="1:9" x14ac:dyDescent="0.25">
      <c r="A2342" s="4">
        <v>1839</v>
      </c>
      <c r="B2342">
        <v>158.04</v>
      </c>
      <c r="C2342">
        <v>119.34</v>
      </c>
      <c r="D2342">
        <v>196.73</v>
      </c>
      <c r="E2342">
        <v>174.5</v>
      </c>
      <c r="F2342">
        <v>-1.1779999999999999</v>
      </c>
      <c r="G2342">
        <v>-1.9059999999999999</v>
      </c>
      <c r="H2342">
        <f>-0.168</f>
        <v>-0.16800000000000001</v>
      </c>
      <c r="I2342">
        <v>-1.268</v>
      </c>
    </row>
    <row r="2343" spans="1:9" x14ac:dyDescent="0.25">
      <c r="A2343" s="4">
        <v>1840</v>
      </c>
      <c r="B2343">
        <v>176.58</v>
      </c>
      <c r="C2343">
        <v>137.88999999999999</v>
      </c>
      <c r="D2343">
        <v>215.28</v>
      </c>
      <c r="E2343">
        <v>179.25</v>
      </c>
      <c r="F2343">
        <v>-0.89500000000000002</v>
      </c>
      <c r="G2343">
        <v>-1.623</v>
      </c>
      <c r="H2343">
        <f>-0.277</f>
        <v>-0.27700000000000002</v>
      </c>
      <c r="I2343">
        <v>-1.1200000000000001</v>
      </c>
    </row>
    <row r="2344" spans="1:9" x14ac:dyDescent="0.25">
      <c r="A2344" s="4">
        <v>1841</v>
      </c>
      <c r="B2344">
        <v>186.58</v>
      </c>
      <c r="C2344">
        <v>147.88</v>
      </c>
      <c r="D2344">
        <v>225.28</v>
      </c>
      <c r="E2344">
        <v>150.06</v>
      </c>
      <c r="F2344">
        <v>-1.0049999999999999</v>
      </c>
      <c r="G2344">
        <v>-1.732</v>
      </c>
      <c r="H2344">
        <v>1.0229999999999999</v>
      </c>
      <c r="I2344">
        <v>8.7999999999999995E-2</v>
      </c>
    </row>
    <row r="2345" spans="1:9" x14ac:dyDescent="0.25">
      <c r="A2345" s="4">
        <v>1842</v>
      </c>
      <c r="B2345">
        <v>153.36000000000001</v>
      </c>
      <c r="C2345">
        <v>114.67</v>
      </c>
      <c r="D2345">
        <v>192.06</v>
      </c>
      <c r="E2345">
        <v>193.36</v>
      </c>
      <c r="F2345">
        <v>0.29599999999999999</v>
      </c>
      <c r="G2345">
        <v>-0.432</v>
      </c>
      <c r="H2345">
        <f>-1.156</f>
        <v>-1.1559999999999999</v>
      </c>
      <c r="I2345">
        <v>-1.194</v>
      </c>
    </row>
    <row r="2346" spans="1:9" x14ac:dyDescent="0.25">
      <c r="A2346" s="4">
        <v>1843</v>
      </c>
      <c r="B2346">
        <v>148.32</v>
      </c>
      <c r="C2346">
        <v>109.63</v>
      </c>
      <c r="D2346">
        <v>187.02</v>
      </c>
      <c r="E2346">
        <v>257.39</v>
      </c>
      <c r="F2346">
        <v>-1.883</v>
      </c>
      <c r="G2346">
        <v>-2.61</v>
      </c>
      <c r="H2346">
        <v>8.5000000000000006E-2</v>
      </c>
      <c r="I2346">
        <v>-1.2969999999999999</v>
      </c>
    </row>
    <row r="2347" spans="1:9" x14ac:dyDescent="0.25">
      <c r="A2347" s="4">
        <v>1844</v>
      </c>
      <c r="B2347">
        <v>101.76</v>
      </c>
      <c r="C2347">
        <v>63.06</v>
      </c>
      <c r="D2347">
        <v>140.46</v>
      </c>
      <c r="E2347">
        <v>196.18</v>
      </c>
      <c r="F2347">
        <v>-0.64200000000000002</v>
      </c>
      <c r="G2347">
        <v>-1.37</v>
      </c>
      <c r="H2347">
        <f>-0.059</f>
        <v>-5.8999999999999997E-2</v>
      </c>
      <c r="I2347">
        <v>-1.518</v>
      </c>
    </row>
    <row r="2348" spans="1:9" x14ac:dyDescent="0.25">
      <c r="A2348" s="4">
        <v>1845</v>
      </c>
      <c r="B2348">
        <v>98.22</v>
      </c>
      <c r="C2348">
        <v>59.52</v>
      </c>
      <c r="D2348">
        <v>136.91999999999999</v>
      </c>
      <c r="E2348">
        <v>190.24</v>
      </c>
      <c r="F2348">
        <v>-0.78600000000000003</v>
      </c>
      <c r="G2348">
        <v>-1.514</v>
      </c>
      <c r="H2348">
        <v>0.50700000000000001</v>
      </c>
      <c r="I2348">
        <v>0.97199999999999998</v>
      </c>
    </row>
    <row r="2349" spans="1:9" x14ac:dyDescent="0.25">
      <c r="A2349" s="4">
        <v>1846</v>
      </c>
      <c r="B2349">
        <v>109.8</v>
      </c>
      <c r="C2349">
        <v>71.11</v>
      </c>
      <c r="D2349">
        <v>148.5</v>
      </c>
      <c r="E2349">
        <v>188.54</v>
      </c>
      <c r="F2349">
        <v>-0.22</v>
      </c>
      <c r="G2349">
        <v>-0.94799999999999995</v>
      </c>
      <c r="H2349">
        <v>0.67600000000000005</v>
      </c>
      <c r="I2349">
        <v>-1.798</v>
      </c>
    </row>
    <row r="2350" spans="1:9" x14ac:dyDescent="0.25">
      <c r="A2350" s="4">
        <v>1847</v>
      </c>
      <c r="B2350">
        <v>174.05</v>
      </c>
      <c r="C2350">
        <v>135.35</v>
      </c>
      <c r="D2350">
        <v>212.75</v>
      </c>
      <c r="E2350">
        <v>197.17</v>
      </c>
      <c r="F2350">
        <v>-5.1999999999999998E-2</v>
      </c>
      <c r="G2350">
        <v>-0.77900000000000003</v>
      </c>
      <c r="H2350">
        <f>-0.173</f>
        <v>-0.17299999999999999</v>
      </c>
      <c r="I2350">
        <v>-0.14799999999999999</v>
      </c>
    </row>
    <row r="2351" spans="1:9" x14ac:dyDescent="0.25">
      <c r="A2351" s="4">
        <v>1848</v>
      </c>
      <c r="B2351">
        <v>201.89</v>
      </c>
      <c r="C2351">
        <v>163.19</v>
      </c>
      <c r="D2351">
        <v>240.58</v>
      </c>
      <c r="E2351">
        <v>211.28</v>
      </c>
      <c r="F2351">
        <v>-0.9</v>
      </c>
      <c r="G2351">
        <v>-1.6279999999999999</v>
      </c>
      <c r="H2351">
        <v>0.12</v>
      </c>
      <c r="I2351">
        <v>0.11700000000000001</v>
      </c>
    </row>
    <row r="2352" spans="1:9" x14ac:dyDescent="0.25">
      <c r="A2352" s="4">
        <v>1849</v>
      </c>
      <c r="B2352">
        <v>221.63</v>
      </c>
      <c r="C2352">
        <v>182.93</v>
      </c>
      <c r="D2352">
        <v>260.32</v>
      </c>
      <c r="E2352">
        <v>205.15</v>
      </c>
      <c r="F2352">
        <v>-0.60799999999999998</v>
      </c>
      <c r="G2352">
        <v>-1.335</v>
      </c>
      <c r="H2352">
        <f>-0.287</f>
        <v>-0.28699999999999998</v>
      </c>
      <c r="I2352">
        <v>-1.6060000000000001</v>
      </c>
    </row>
    <row r="2353" spans="1:9" x14ac:dyDescent="0.25">
      <c r="A2353" s="4">
        <v>1850</v>
      </c>
      <c r="B2353">
        <v>222.38</v>
      </c>
      <c r="C2353">
        <v>183.68</v>
      </c>
      <c r="D2353">
        <v>261.08</v>
      </c>
      <c r="E2353">
        <v>223.42</v>
      </c>
      <c r="F2353">
        <v>-1.014</v>
      </c>
      <c r="G2353">
        <v>-1.742</v>
      </c>
      <c r="H2353">
        <f>-1.19</f>
        <v>-1.19</v>
      </c>
      <c r="I2353">
        <v>-2.1219999999999999</v>
      </c>
    </row>
    <row r="2354" spans="1:9" x14ac:dyDescent="0.25">
      <c r="A2354" s="4">
        <v>1851</v>
      </c>
      <c r="B2354">
        <v>247.43</v>
      </c>
      <c r="C2354">
        <v>208.73</v>
      </c>
      <c r="D2354">
        <v>286.12</v>
      </c>
      <c r="E2354">
        <v>213.01</v>
      </c>
      <c r="F2354">
        <v>-1.9179999999999999</v>
      </c>
      <c r="G2354">
        <v>-2.645</v>
      </c>
      <c r="H2354">
        <f>-0.823</f>
        <v>-0.82299999999999995</v>
      </c>
      <c r="I2354">
        <v>-1.415</v>
      </c>
    </row>
    <row r="2355" spans="1:9" x14ac:dyDescent="0.25">
      <c r="A2355" s="4">
        <v>1852</v>
      </c>
      <c r="B2355">
        <v>257.04000000000002</v>
      </c>
      <c r="C2355">
        <v>218.34</v>
      </c>
      <c r="D2355">
        <v>295.74</v>
      </c>
      <c r="E2355">
        <v>247.1</v>
      </c>
      <c r="F2355">
        <v>-1.55</v>
      </c>
      <c r="G2355">
        <v>-2.278</v>
      </c>
      <c r="H2355">
        <f>-0.486</f>
        <v>-0.48599999999999999</v>
      </c>
      <c r="I2355">
        <v>-1.0760000000000001</v>
      </c>
    </row>
    <row r="2356" spans="1:9" x14ac:dyDescent="0.25">
      <c r="A2356" s="4">
        <v>1853</v>
      </c>
      <c r="B2356">
        <v>269.02</v>
      </c>
      <c r="C2356">
        <v>230.32</v>
      </c>
      <c r="D2356">
        <v>307.72000000000003</v>
      </c>
      <c r="E2356">
        <v>231.01</v>
      </c>
      <c r="F2356">
        <v>-1.2130000000000001</v>
      </c>
      <c r="G2356">
        <v>-1.94</v>
      </c>
      <c r="H2356">
        <f>-1.17</f>
        <v>-1.17</v>
      </c>
      <c r="I2356">
        <v>-0.39800000000000002</v>
      </c>
    </row>
    <row r="2357" spans="1:9" x14ac:dyDescent="0.25">
      <c r="A2357" s="4">
        <v>1854</v>
      </c>
      <c r="B2357">
        <v>221.24</v>
      </c>
      <c r="C2357">
        <v>182.54</v>
      </c>
      <c r="D2357">
        <v>259.94</v>
      </c>
      <c r="E2357">
        <v>216.77</v>
      </c>
      <c r="F2357">
        <v>-1.8979999999999999</v>
      </c>
      <c r="G2357">
        <v>-2.625</v>
      </c>
      <c r="H2357">
        <f>-1.106</f>
        <v>-1.1060000000000001</v>
      </c>
      <c r="I2357">
        <v>-0.104</v>
      </c>
    </row>
    <row r="2358" spans="1:9" x14ac:dyDescent="0.25">
      <c r="A2358" s="4">
        <v>1855</v>
      </c>
      <c r="B2358">
        <v>264.39999999999998</v>
      </c>
      <c r="C2358">
        <v>225.71</v>
      </c>
      <c r="D2358">
        <v>303.10000000000002</v>
      </c>
      <c r="E2358">
        <v>241.48</v>
      </c>
      <c r="F2358">
        <v>-1.833</v>
      </c>
      <c r="G2358">
        <v>-2.5609999999999999</v>
      </c>
      <c r="H2358">
        <f>-0.158</f>
        <v>-0.158</v>
      </c>
      <c r="I2358">
        <v>-0.32500000000000001</v>
      </c>
    </row>
    <row r="2359" spans="1:9" x14ac:dyDescent="0.25">
      <c r="A2359" s="4">
        <v>1856</v>
      </c>
      <c r="B2359">
        <v>229.31</v>
      </c>
      <c r="C2359">
        <v>190.61</v>
      </c>
      <c r="D2359">
        <v>268.01</v>
      </c>
      <c r="E2359">
        <v>170.55</v>
      </c>
      <c r="F2359">
        <v>-0.88500000000000001</v>
      </c>
      <c r="G2359">
        <v>-1.613</v>
      </c>
      <c r="H2359">
        <f>-0.118</f>
        <v>-0.11799999999999999</v>
      </c>
      <c r="I2359">
        <v>-1.1200000000000001</v>
      </c>
    </row>
    <row r="2360" spans="1:9" x14ac:dyDescent="0.25">
      <c r="A2360" s="4">
        <v>1857</v>
      </c>
      <c r="B2360">
        <v>182.22</v>
      </c>
      <c r="C2360">
        <v>143.52000000000001</v>
      </c>
      <c r="D2360">
        <v>220.91</v>
      </c>
      <c r="E2360">
        <v>145.59</v>
      </c>
      <c r="F2360">
        <v>-0.84599999999999997</v>
      </c>
      <c r="G2360">
        <v>-1.573</v>
      </c>
      <c r="H2360">
        <f>-0.451</f>
        <v>-0.45100000000000001</v>
      </c>
      <c r="I2360">
        <v>-1.268</v>
      </c>
    </row>
    <row r="2361" spans="1:9" x14ac:dyDescent="0.25">
      <c r="A2361" s="4">
        <v>1858</v>
      </c>
      <c r="B2361">
        <v>141.34</v>
      </c>
      <c r="C2361">
        <v>102.64</v>
      </c>
      <c r="D2361">
        <v>180.04</v>
      </c>
      <c r="E2361">
        <v>144.68</v>
      </c>
      <c r="F2361">
        <v>-1.1779999999999999</v>
      </c>
      <c r="G2361">
        <v>-1.9059999999999999</v>
      </c>
      <c r="H2361">
        <f>-0.034</f>
        <v>-3.4000000000000002E-2</v>
      </c>
      <c r="I2361">
        <v>-0.11799999999999999</v>
      </c>
    </row>
    <row r="2362" spans="1:9" x14ac:dyDescent="0.25">
      <c r="A2362" s="4">
        <v>1859</v>
      </c>
      <c r="B2362">
        <v>213.7</v>
      </c>
      <c r="C2362">
        <v>175</v>
      </c>
      <c r="D2362">
        <v>252.4</v>
      </c>
      <c r="E2362">
        <v>162.12</v>
      </c>
      <c r="F2362">
        <v>-0.76100000000000001</v>
      </c>
      <c r="G2362">
        <v>-1.4890000000000001</v>
      </c>
      <c r="H2362">
        <v>0.159</v>
      </c>
      <c r="I2362">
        <v>-2.181</v>
      </c>
    </row>
    <row r="2363" spans="1:9" x14ac:dyDescent="0.25">
      <c r="A2363" s="4">
        <v>1860</v>
      </c>
      <c r="B2363">
        <v>235.08</v>
      </c>
      <c r="C2363">
        <v>196.38</v>
      </c>
      <c r="D2363">
        <v>273.77999999999997</v>
      </c>
      <c r="E2363">
        <v>196.51</v>
      </c>
      <c r="F2363">
        <v>-0.56799999999999995</v>
      </c>
      <c r="G2363">
        <v>-1.2949999999999999</v>
      </c>
      <c r="H2363">
        <v>0.85399999999999998</v>
      </c>
      <c r="I2363">
        <v>0.23499999999999999</v>
      </c>
    </row>
    <row r="2364" spans="1:9" x14ac:dyDescent="0.25">
      <c r="A2364" s="4">
        <v>1861</v>
      </c>
      <c r="B2364">
        <v>232</v>
      </c>
      <c r="C2364">
        <v>193.3</v>
      </c>
      <c r="D2364">
        <v>270.69</v>
      </c>
      <c r="E2364">
        <v>229.58</v>
      </c>
      <c r="F2364">
        <v>0.127</v>
      </c>
      <c r="G2364">
        <v>-0.6</v>
      </c>
      <c r="H2364">
        <v>1.212</v>
      </c>
      <c r="I2364">
        <v>0.35299999999999998</v>
      </c>
    </row>
    <row r="2365" spans="1:9" x14ac:dyDescent="0.25">
      <c r="A2365" s="4">
        <v>1862</v>
      </c>
      <c r="B2365">
        <v>247.07</v>
      </c>
      <c r="C2365">
        <v>208.37</v>
      </c>
      <c r="D2365">
        <v>285.77</v>
      </c>
      <c r="E2365">
        <v>217.38</v>
      </c>
      <c r="F2365">
        <v>0.48399999999999999</v>
      </c>
      <c r="G2365">
        <v>-0.24299999999999999</v>
      </c>
      <c r="H2365">
        <v>1.46</v>
      </c>
      <c r="I2365">
        <v>0.22</v>
      </c>
    </row>
    <row r="2366" spans="1:9" x14ac:dyDescent="0.25">
      <c r="A2366" s="4">
        <v>1863</v>
      </c>
      <c r="B2366">
        <v>250.1</v>
      </c>
      <c r="C2366">
        <v>211.4</v>
      </c>
      <c r="D2366">
        <v>288.8</v>
      </c>
      <c r="E2366">
        <v>235.28</v>
      </c>
      <c r="F2366">
        <v>0.73199999999999998</v>
      </c>
      <c r="G2366">
        <v>5.0000000000000001E-3</v>
      </c>
      <c r="H2366">
        <v>1.0680000000000001</v>
      </c>
      <c r="I2366">
        <v>-0.57499999999999996</v>
      </c>
    </row>
    <row r="2367" spans="1:9" x14ac:dyDescent="0.25">
      <c r="A2367" s="4">
        <v>1864</v>
      </c>
      <c r="B2367">
        <v>229.36</v>
      </c>
      <c r="C2367">
        <v>190.66</v>
      </c>
      <c r="D2367">
        <v>268.06</v>
      </c>
      <c r="E2367">
        <v>215.51</v>
      </c>
      <c r="F2367">
        <v>0.34</v>
      </c>
      <c r="G2367">
        <v>-0.38700000000000001</v>
      </c>
      <c r="H2367">
        <v>0.71499999999999997</v>
      </c>
      <c r="I2367">
        <v>0.13200000000000001</v>
      </c>
    </row>
    <row r="2368" spans="1:9" x14ac:dyDescent="0.25">
      <c r="A2368" s="4">
        <v>1865</v>
      </c>
      <c r="B2368">
        <v>176.72</v>
      </c>
      <c r="C2368">
        <v>138.02000000000001</v>
      </c>
      <c r="D2368">
        <v>215.42</v>
      </c>
      <c r="E2368">
        <v>91.55</v>
      </c>
      <c r="F2368">
        <v>-1.2E-2</v>
      </c>
      <c r="G2368">
        <v>-0.73899999999999999</v>
      </c>
      <c r="H2368">
        <v>0.76</v>
      </c>
      <c r="I2368">
        <v>-1.415</v>
      </c>
    </row>
    <row r="2369" spans="1:9" x14ac:dyDescent="0.25">
      <c r="A2369" s="4">
        <v>1866</v>
      </c>
      <c r="B2369">
        <v>196.8</v>
      </c>
      <c r="C2369">
        <v>158.1</v>
      </c>
      <c r="D2369">
        <v>235.5</v>
      </c>
      <c r="E2369">
        <v>165.39</v>
      </c>
      <c r="F2369">
        <v>3.3000000000000002E-2</v>
      </c>
      <c r="G2369">
        <v>-0.69499999999999995</v>
      </c>
      <c r="H2369">
        <v>0.755</v>
      </c>
      <c r="I2369">
        <v>0.35299999999999998</v>
      </c>
    </row>
    <row r="2370" spans="1:9" x14ac:dyDescent="0.25">
      <c r="A2370" s="4">
        <v>1867</v>
      </c>
      <c r="B2370">
        <v>260.2</v>
      </c>
      <c r="C2370">
        <v>221.5</v>
      </c>
      <c r="D2370">
        <v>298.89</v>
      </c>
      <c r="E2370">
        <v>192.56</v>
      </c>
      <c r="F2370">
        <v>2.8000000000000001E-2</v>
      </c>
      <c r="G2370">
        <v>-0.7</v>
      </c>
      <c r="H2370">
        <v>0.77</v>
      </c>
      <c r="I2370">
        <v>1.016</v>
      </c>
    </row>
    <row r="2371" spans="1:9" x14ac:dyDescent="0.25">
      <c r="A2371" s="4">
        <v>1868</v>
      </c>
      <c r="B2371">
        <v>201.83</v>
      </c>
      <c r="C2371">
        <v>163.13</v>
      </c>
      <c r="D2371">
        <v>240.52</v>
      </c>
      <c r="E2371">
        <v>150.97999999999999</v>
      </c>
      <c r="F2371">
        <v>4.2999999999999997E-2</v>
      </c>
      <c r="G2371">
        <v>-0.68500000000000005</v>
      </c>
      <c r="H2371">
        <v>1.395</v>
      </c>
      <c r="I2371">
        <v>0.11700000000000001</v>
      </c>
    </row>
    <row r="2372" spans="1:9" x14ac:dyDescent="0.25">
      <c r="A2372" s="4">
        <v>1869</v>
      </c>
      <c r="B2372">
        <v>222.13</v>
      </c>
      <c r="C2372">
        <v>183.43</v>
      </c>
      <c r="D2372">
        <v>260.83</v>
      </c>
      <c r="E2372">
        <v>140.43</v>
      </c>
      <c r="F2372">
        <v>0.66800000000000004</v>
      </c>
      <c r="G2372">
        <v>-0.06</v>
      </c>
      <c r="H2372">
        <v>1.5940000000000001</v>
      </c>
      <c r="I2372">
        <v>-0.78100000000000003</v>
      </c>
    </row>
    <row r="2373" spans="1:9" x14ac:dyDescent="0.25">
      <c r="A2373" s="4">
        <v>1870</v>
      </c>
      <c r="B2373">
        <v>144.78</v>
      </c>
      <c r="C2373">
        <v>106.08</v>
      </c>
      <c r="D2373">
        <v>183.48</v>
      </c>
      <c r="E2373">
        <v>138.21</v>
      </c>
      <c r="F2373">
        <v>0.86599999999999999</v>
      </c>
      <c r="G2373">
        <v>0.13900000000000001</v>
      </c>
      <c r="H2373">
        <v>0.14499999999999999</v>
      </c>
      <c r="I2373">
        <v>-1.4999999999999999E-2</v>
      </c>
    </row>
    <row r="2374" spans="1:9" x14ac:dyDescent="0.25">
      <c r="A2374" s="4">
        <v>1871</v>
      </c>
      <c r="B2374">
        <v>244.44</v>
      </c>
      <c r="C2374">
        <v>205.74</v>
      </c>
      <c r="D2374">
        <v>283.13</v>
      </c>
      <c r="E2374">
        <v>213.38</v>
      </c>
      <c r="F2374">
        <v>-0.58299999999999996</v>
      </c>
      <c r="G2374">
        <v>-1.31</v>
      </c>
      <c r="H2374">
        <v>0.125</v>
      </c>
      <c r="I2374">
        <v>-0.443</v>
      </c>
    </row>
    <row r="2375" spans="1:9" x14ac:dyDescent="0.25">
      <c r="A2375" s="4">
        <v>1872</v>
      </c>
      <c r="B2375">
        <v>190.05</v>
      </c>
      <c r="C2375">
        <v>151.35</v>
      </c>
      <c r="D2375">
        <v>228.74</v>
      </c>
      <c r="E2375">
        <v>123.72</v>
      </c>
      <c r="F2375">
        <v>-0.60299999999999998</v>
      </c>
      <c r="G2375">
        <v>-1.33</v>
      </c>
      <c r="H2375">
        <v>0.88900000000000001</v>
      </c>
      <c r="I2375">
        <v>-0.251</v>
      </c>
    </row>
    <row r="2376" spans="1:9" x14ac:dyDescent="0.25">
      <c r="A2376" s="4">
        <v>1873</v>
      </c>
      <c r="B2376">
        <v>207.15</v>
      </c>
      <c r="C2376">
        <v>168.45</v>
      </c>
      <c r="D2376">
        <v>245.85</v>
      </c>
      <c r="E2376">
        <v>153.72</v>
      </c>
      <c r="F2376">
        <v>0.16200000000000001</v>
      </c>
      <c r="G2376">
        <v>-0.56599999999999995</v>
      </c>
      <c r="H2376">
        <v>1.752</v>
      </c>
      <c r="I2376">
        <v>-0.35399999999999998</v>
      </c>
    </row>
    <row r="2377" spans="1:9" x14ac:dyDescent="0.25">
      <c r="A2377" s="4">
        <v>1874</v>
      </c>
      <c r="B2377">
        <v>209.55</v>
      </c>
      <c r="C2377">
        <v>170.85</v>
      </c>
      <c r="D2377">
        <v>248.25</v>
      </c>
      <c r="E2377">
        <v>130.88999999999999</v>
      </c>
      <c r="F2377">
        <v>1.0249999999999999</v>
      </c>
      <c r="G2377">
        <v>0.29799999999999999</v>
      </c>
      <c r="H2377">
        <v>1.698</v>
      </c>
      <c r="I2377">
        <v>0.66200000000000003</v>
      </c>
    </row>
    <row r="2378" spans="1:9" x14ac:dyDescent="0.25">
      <c r="A2378" s="4">
        <v>1875</v>
      </c>
      <c r="B2378">
        <v>248.07</v>
      </c>
      <c r="C2378">
        <v>209.37</v>
      </c>
      <c r="D2378">
        <v>286.77</v>
      </c>
      <c r="E2378">
        <v>244.23</v>
      </c>
      <c r="F2378">
        <v>0.97099999999999997</v>
      </c>
      <c r="G2378">
        <v>0.24299999999999999</v>
      </c>
      <c r="H2378">
        <v>0.98299999999999998</v>
      </c>
      <c r="I2378">
        <v>-0.63400000000000001</v>
      </c>
    </row>
    <row r="2379" spans="1:9" x14ac:dyDescent="0.25">
      <c r="A2379" s="4">
        <v>1876</v>
      </c>
      <c r="B2379">
        <v>185.34</v>
      </c>
      <c r="C2379">
        <v>146.63999999999999</v>
      </c>
      <c r="D2379">
        <v>224.04</v>
      </c>
      <c r="E2379">
        <v>194.1</v>
      </c>
      <c r="F2379">
        <v>0.25600000000000001</v>
      </c>
      <c r="G2379">
        <v>-0.47099999999999997</v>
      </c>
      <c r="H2379">
        <v>0.81</v>
      </c>
      <c r="I2379">
        <v>0.22</v>
      </c>
    </row>
    <row r="2380" spans="1:9" x14ac:dyDescent="0.25">
      <c r="A2380" s="4">
        <v>1877</v>
      </c>
      <c r="B2380">
        <v>208.04</v>
      </c>
      <c r="C2380">
        <v>169.35</v>
      </c>
      <c r="D2380">
        <v>246.74</v>
      </c>
      <c r="E2380">
        <v>229.61</v>
      </c>
      <c r="F2380">
        <v>8.2000000000000003E-2</v>
      </c>
      <c r="G2380">
        <v>-0.64500000000000002</v>
      </c>
      <c r="H2380">
        <v>0.318</v>
      </c>
      <c r="I2380">
        <v>0.20599999999999999</v>
      </c>
    </row>
    <row r="2381" spans="1:9" x14ac:dyDescent="0.25">
      <c r="A2381" s="4">
        <v>1878</v>
      </c>
      <c r="B2381">
        <v>274.27999999999997</v>
      </c>
      <c r="C2381">
        <v>235.58</v>
      </c>
      <c r="D2381">
        <v>312.98</v>
      </c>
      <c r="E2381">
        <v>275.27</v>
      </c>
      <c r="F2381">
        <v>-0.40899999999999997</v>
      </c>
      <c r="G2381">
        <v>-1.1359999999999999</v>
      </c>
      <c r="H2381">
        <v>0.83399999999999996</v>
      </c>
      <c r="I2381">
        <v>-0.251</v>
      </c>
    </row>
    <row r="2382" spans="1:9" x14ac:dyDescent="0.25">
      <c r="A2382" s="4">
        <v>1879</v>
      </c>
      <c r="B2382">
        <v>292.06</v>
      </c>
      <c r="C2382">
        <v>253.36</v>
      </c>
      <c r="D2382">
        <v>330.76</v>
      </c>
      <c r="E2382">
        <v>261.87</v>
      </c>
      <c r="F2382">
        <v>0.107</v>
      </c>
      <c r="G2382">
        <v>-0.62</v>
      </c>
      <c r="H2382">
        <v>0.52200000000000002</v>
      </c>
      <c r="I2382">
        <v>-0.48699999999999999</v>
      </c>
    </row>
    <row r="2383" spans="1:9" x14ac:dyDescent="0.25">
      <c r="A2383" s="4">
        <v>1880</v>
      </c>
      <c r="B2383">
        <v>148.57</v>
      </c>
      <c r="C2383">
        <v>109.87</v>
      </c>
      <c r="D2383">
        <v>187.27</v>
      </c>
      <c r="E2383">
        <v>198.54</v>
      </c>
      <c r="F2383">
        <v>-0.20599999999999999</v>
      </c>
      <c r="G2383">
        <v>-0.93300000000000005</v>
      </c>
      <c r="H2383">
        <v>1.1919999999999999</v>
      </c>
      <c r="I2383">
        <v>-0.88500000000000001</v>
      </c>
    </row>
    <row r="2384" spans="1:9" x14ac:dyDescent="0.25">
      <c r="A2384" s="4">
        <v>1881</v>
      </c>
      <c r="B2384">
        <v>163.19999999999999</v>
      </c>
      <c r="C2384">
        <v>124.5</v>
      </c>
      <c r="D2384">
        <v>201.9</v>
      </c>
      <c r="E2384">
        <v>140.15</v>
      </c>
      <c r="F2384">
        <v>0.46400000000000002</v>
      </c>
      <c r="G2384">
        <v>-0.26300000000000001</v>
      </c>
      <c r="H2384">
        <v>0.26900000000000002</v>
      </c>
      <c r="I2384">
        <v>-1.3120000000000001</v>
      </c>
    </row>
    <row r="2385" spans="1:9" x14ac:dyDescent="0.25">
      <c r="A2385" s="4">
        <v>1882</v>
      </c>
      <c r="B2385">
        <v>187.16</v>
      </c>
      <c r="C2385">
        <v>148.46</v>
      </c>
      <c r="D2385">
        <v>225.86</v>
      </c>
      <c r="E2385">
        <v>268.27999999999997</v>
      </c>
      <c r="F2385">
        <v>-0.45900000000000002</v>
      </c>
      <c r="G2385">
        <v>-1.1859999999999999</v>
      </c>
      <c r="H2385">
        <v>0.86899999999999999</v>
      </c>
      <c r="I2385">
        <v>-0.97299999999999998</v>
      </c>
    </row>
    <row r="2386" spans="1:9" x14ac:dyDescent="0.25">
      <c r="A2386" s="4">
        <v>1883</v>
      </c>
      <c r="B2386">
        <v>179.68</v>
      </c>
      <c r="C2386">
        <v>140.97999999999999</v>
      </c>
      <c r="D2386">
        <v>218.38</v>
      </c>
      <c r="E2386">
        <v>174.71</v>
      </c>
      <c r="F2386">
        <v>0.14199999999999999</v>
      </c>
      <c r="G2386">
        <v>-0.58599999999999997</v>
      </c>
      <c r="H2386">
        <v>0.34300000000000003</v>
      </c>
      <c r="I2386">
        <v>-0.14799999999999999</v>
      </c>
    </row>
    <row r="2387" spans="1:9" x14ac:dyDescent="0.25">
      <c r="A2387" s="4">
        <v>1884</v>
      </c>
      <c r="B2387">
        <v>231.38</v>
      </c>
      <c r="C2387">
        <v>192.68</v>
      </c>
      <c r="D2387">
        <v>270.07</v>
      </c>
      <c r="E2387">
        <v>308.10000000000002</v>
      </c>
      <c r="F2387">
        <v>-0.38400000000000001</v>
      </c>
      <c r="G2387">
        <v>-1.1120000000000001</v>
      </c>
      <c r="H2387">
        <v>0.93400000000000005</v>
      </c>
      <c r="I2387">
        <v>0.53</v>
      </c>
    </row>
    <row r="2388" spans="1:9" x14ac:dyDescent="0.25">
      <c r="A2388" s="4">
        <v>1885</v>
      </c>
      <c r="B2388">
        <v>181.44</v>
      </c>
      <c r="C2388">
        <v>142.74</v>
      </c>
      <c r="D2388">
        <v>220.14</v>
      </c>
      <c r="E2388">
        <v>201.71</v>
      </c>
      <c r="F2388">
        <v>0.20599999999999999</v>
      </c>
      <c r="G2388">
        <v>-0.52100000000000002</v>
      </c>
      <c r="H2388">
        <v>0.20399999999999999</v>
      </c>
      <c r="I2388">
        <v>0.42699999999999999</v>
      </c>
    </row>
    <row r="2389" spans="1:9" x14ac:dyDescent="0.25">
      <c r="A2389" s="4">
        <v>1886</v>
      </c>
      <c r="B2389">
        <v>158.54</v>
      </c>
      <c r="C2389">
        <v>119.84</v>
      </c>
      <c r="D2389">
        <v>197.24</v>
      </c>
      <c r="E2389">
        <v>213.24</v>
      </c>
      <c r="F2389">
        <v>-0.52300000000000002</v>
      </c>
      <c r="G2389">
        <v>-1.2509999999999999</v>
      </c>
      <c r="H2389">
        <v>1.0629999999999999</v>
      </c>
      <c r="I2389">
        <v>-0.11799999999999999</v>
      </c>
    </row>
    <row r="2390" spans="1:9" x14ac:dyDescent="0.25">
      <c r="A2390" s="4">
        <v>1887</v>
      </c>
      <c r="B2390">
        <v>144.6</v>
      </c>
      <c r="C2390">
        <v>105.9</v>
      </c>
      <c r="D2390">
        <v>183.29</v>
      </c>
      <c r="E2390">
        <v>177.54</v>
      </c>
      <c r="F2390">
        <v>0.33500000000000002</v>
      </c>
      <c r="G2390">
        <v>-0.39200000000000002</v>
      </c>
      <c r="H2390">
        <v>0.04</v>
      </c>
      <c r="I2390">
        <v>-1.268</v>
      </c>
    </row>
    <row r="2391" spans="1:9" x14ac:dyDescent="0.25">
      <c r="A2391" s="4">
        <v>1888</v>
      </c>
      <c r="B2391">
        <v>158.59</v>
      </c>
      <c r="C2391">
        <v>119.89</v>
      </c>
      <c r="D2391">
        <v>197.28</v>
      </c>
      <c r="E2391">
        <v>200.47</v>
      </c>
      <c r="F2391">
        <v>-0.68700000000000006</v>
      </c>
      <c r="G2391">
        <v>-1.4139999999999999</v>
      </c>
      <c r="H2391">
        <v>0.86899999999999999</v>
      </c>
      <c r="I2391">
        <v>-0.94299999999999995</v>
      </c>
    </row>
    <row r="2392" spans="1:9" x14ac:dyDescent="0.25">
      <c r="A2392" s="4">
        <v>1889</v>
      </c>
      <c r="B2392">
        <v>184.67</v>
      </c>
      <c r="C2392">
        <v>145.97</v>
      </c>
      <c r="D2392">
        <v>223.37</v>
      </c>
      <c r="E2392">
        <v>156.18</v>
      </c>
      <c r="F2392">
        <v>0.14199999999999999</v>
      </c>
      <c r="G2392">
        <v>-0.58599999999999997</v>
      </c>
      <c r="H2392">
        <f>-0.466</f>
        <v>-0.46600000000000003</v>
      </c>
      <c r="I2392">
        <v>-1.194</v>
      </c>
    </row>
    <row r="2393" spans="1:9" x14ac:dyDescent="0.25">
      <c r="A2393" s="4">
        <v>1890</v>
      </c>
      <c r="B2393">
        <v>237.45</v>
      </c>
      <c r="C2393">
        <v>198.75</v>
      </c>
      <c r="D2393">
        <v>276.14999999999998</v>
      </c>
      <c r="E2393">
        <v>196.68</v>
      </c>
      <c r="F2393">
        <v>-1.1930000000000001</v>
      </c>
      <c r="G2393">
        <v>-1.92</v>
      </c>
      <c r="H2393">
        <f>-0.615</f>
        <v>-0.61499999999999999</v>
      </c>
      <c r="I2393">
        <v>-1.091</v>
      </c>
    </row>
    <row r="2394" spans="1:9" x14ac:dyDescent="0.25">
      <c r="A2394" s="4">
        <v>1891</v>
      </c>
      <c r="B2394">
        <v>275.56</v>
      </c>
      <c r="C2394">
        <v>236.86</v>
      </c>
      <c r="D2394">
        <v>314.26</v>
      </c>
      <c r="E2394">
        <v>210.66</v>
      </c>
      <c r="F2394">
        <v>-1.3420000000000001</v>
      </c>
      <c r="G2394">
        <v>-2.069</v>
      </c>
      <c r="H2394">
        <v>0.254</v>
      </c>
      <c r="I2394">
        <v>0.23499999999999999</v>
      </c>
    </row>
    <row r="2395" spans="1:9" x14ac:dyDescent="0.25">
      <c r="A2395" s="4">
        <v>1892</v>
      </c>
      <c r="B2395">
        <v>213.72</v>
      </c>
      <c r="C2395">
        <v>175.02</v>
      </c>
      <c r="D2395">
        <v>252.42</v>
      </c>
      <c r="E2395">
        <v>160.97999999999999</v>
      </c>
      <c r="F2395">
        <v>-0.47399999999999998</v>
      </c>
      <c r="G2395">
        <v>-1.2010000000000001</v>
      </c>
      <c r="H2395">
        <v>0.214</v>
      </c>
      <c r="I2395">
        <v>0.61799999999999999</v>
      </c>
    </row>
    <row r="2396" spans="1:9" x14ac:dyDescent="0.25">
      <c r="A2396" s="4">
        <v>1893</v>
      </c>
      <c r="B2396">
        <v>152.24</v>
      </c>
      <c r="C2396">
        <v>113.54</v>
      </c>
      <c r="D2396">
        <v>190.94</v>
      </c>
      <c r="E2396">
        <v>92.4</v>
      </c>
      <c r="F2396">
        <v>-0.51300000000000001</v>
      </c>
      <c r="G2396">
        <v>-1.2410000000000001</v>
      </c>
      <c r="H2396">
        <v>0.28899999999999998</v>
      </c>
      <c r="I2396">
        <v>-1.4999999999999999E-2</v>
      </c>
    </row>
    <row r="2397" spans="1:9" x14ac:dyDescent="0.25">
      <c r="A2397" s="4">
        <v>1894</v>
      </c>
      <c r="B2397">
        <v>256.8</v>
      </c>
      <c r="C2397">
        <v>218.1</v>
      </c>
      <c r="D2397">
        <v>295.5</v>
      </c>
      <c r="E2397">
        <v>205.46</v>
      </c>
      <c r="F2397">
        <v>-0.439</v>
      </c>
      <c r="G2397">
        <v>-1.1659999999999999</v>
      </c>
      <c r="H2397">
        <v>0.08</v>
      </c>
      <c r="I2397">
        <v>0.57399999999999995</v>
      </c>
    </row>
    <row r="2398" spans="1:9" x14ac:dyDescent="0.25">
      <c r="A2398" s="4">
        <v>1895</v>
      </c>
      <c r="B2398">
        <v>209.22</v>
      </c>
      <c r="C2398">
        <v>170.52</v>
      </c>
      <c r="D2398">
        <v>247.92</v>
      </c>
      <c r="E2398">
        <v>160.41</v>
      </c>
      <c r="F2398">
        <v>-0.64700000000000002</v>
      </c>
      <c r="G2398">
        <v>-1.375</v>
      </c>
      <c r="H2398">
        <f>-0.193</f>
        <v>-0.193</v>
      </c>
      <c r="I2398">
        <v>-1.6359999999999999</v>
      </c>
    </row>
    <row r="2399" spans="1:9" x14ac:dyDescent="0.25">
      <c r="A2399" s="4">
        <v>1896</v>
      </c>
      <c r="B2399">
        <v>230.78</v>
      </c>
      <c r="C2399">
        <v>192.08</v>
      </c>
      <c r="D2399">
        <v>269.47000000000003</v>
      </c>
      <c r="E2399">
        <v>215.78</v>
      </c>
      <c r="F2399">
        <v>-0.92</v>
      </c>
      <c r="G2399">
        <v>-1.6479999999999999</v>
      </c>
      <c r="H2399">
        <f>-0.456</f>
        <v>-0.45600000000000002</v>
      </c>
      <c r="I2399">
        <v>-0.06</v>
      </c>
    </row>
    <row r="2400" spans="1:9" x14ac:dyDescent="0.25">
      <c r="A2400" s="4">
        <v>1897</v>
      </c>
      <c r="B2400">
        <v>225.17</v>
      </c>
      <c r="C2400">
        <v>186.47</v>
      </c>
      <c r="D2400">
        <v>263.87</v>
      </c>
      <c r="E2400">
        <v>221.77</v>
      </c>
      <c r="F2400">
        <v>-1.1830000000000001</v>
      </c>
      <c r="G2400">
        <v>-1.911</v>
      </c>
      <c r="H2400">
        <v>-0.44600000000000001</v>
      </c>
      <c r="I2400">
        <v>0.60299999999999998</v>
      </c>
    </row>
    <row r="2401" spans="1:9" x14ac:dyDescent="0.25">
      <c r="A2401" s="4">
        <v>1898</v>
      </c>
      <c r="B2401">
        <v>224.18</v>
      </c>
      <c r="C2401">
        <v>185.48</v>
      </c>
      <c r="D2401">
        <v>262.87</v>
      </c>
      <c r="E2401">
        <v>220.83</v>
      </c>
      <c r="F2401">
        <v>-1.173</v>
      </c>
      <c r="G2401">
        <v>-1.901</v>
      </c>
      <c r="H2401">
        <v>-0.43099999999999999</v>
      </c>
      <c r="I2401">
        <v>0.51500000000000001</v>
      </c>
    </row>
    <row r="2402" spans="1:9" x14ac:dyDescent="0.25">
      <c r="A2402" s="4">
        <v>1899</v>
      </c>
      <c r="B2402">
        <v>244.74</v>
      </c>
      <c r="C2402">
        <v>206.05</v>
      </c>
      <c r="D2402">
        <v>283.44</v>
      </c>
      <c r="E2402">
        <v>213.23</v>
      </c>
      <c r="F2402">
        <v>-1.1579999999999999</v>
      </c>
      <c r="G2402">
        <v>-1.8859999999999999</v>
      </c>
      <c r="H2402">
        <v>6.5000000000000002E-2</v>
      </c>
      <c r="I2402">
        <v>0.76500000000000001</v>
      </c>
    </row>
    <row r="2403" spans="1:9" x14ac:dyDescent="0.25">
      <c r="A2403" s="4">
        <v>1900</v>
      </c>
      <c r="B2403">
        <v>221.65</v>
      </c>
      <c r="C2403">
        <v>182.95</v>
      </c>
      <c r="D2403">
        <v>260.35000000000002</v>
      </c>
      <c r="E2403">
        <v>233.1</v>
      </c>
      <c r="F2403">
        <v>-0.66200000000000003</v>
      </c>
      <c r="G2403">
        <v>-1.389</v>
      </c>
      <c r="H2403">
        <v>0.15</v>
      </c>
      <c r="I2403">
        <v>-0.14799999999999999</v>
      </c>
    </row>
    <row r="2404" spans="1:9" x14ac:dyDescent="0.25">
      <c r="A2404" s="4">
        <v>1901</v>
      </c>
      <c r="B2404">
        <v>197.93</v>
      </c>
      <c r="C2404">
        <v>159.24</v>
      </c>
      <c r="D2404">
        <v>236.63</v>
      </c>
      <c r="E2404">
        <v>161.81</v>
      </c>
      <c r="F2404">
        <v>-0.57799999999999996</v>
      </c>
      <c r="G2404">
        <v>-1.3049999999999999</v>
      </c>
      <c r="H2404">
        <v>0.1</v>
      </c>
      <c r="I2404">
        <v>-0.39800000000000002</v>
      </c>
    </row>
    <row r="2405" spans="1:9" x14ac:dyDescent="0.25">
      <c r="A2405" s="4">
        <v>1902</v>
      </c>
      <c r="B2405">
        <v>206.61</v>
      </c>
      <c r="C2405">
        <v>167.92</v>
      </c>
      <c r="D2405">
        <v>245.31</v>
      </c>
      <c r="E2405">
        <v>170.25</v>
      </c>
      <c r="F2405">
        <v>-0.627</v>
      </c>
      <c r="G2405">
        <v>-1.355</v>
      </c>
      <c r="H2405">
        <v>0.58599999999999997</v>
      </c>
      <c r="I2405">
        <v>0.11700000000000001</v>
      </c>
    </row>
    <row r="2406" spans="1:9" x14ac:dyDescent="0.25">
      <c r="A2406" s="4">
        <v>1903</v>
      </c>
      <c r="B2406">
        <v>197.1</v>
      </c>
      <c r="C2406">
        <v>158.4</v>
      </c>
      <c r="D2406">
        <v>235.8</v>
      </c>
      <c r="E2406">
        <v>241.15</v>
      </c>
      <c r="F2406">
        <v>-0.14099999999999999</v>
      </c>
      <c r="G2406">
        <v>-0.86799999999999999</v>
      </c>
      <c r="H2406">
        <v>1.7669999999999999</v>
      </c>
      <c r="I2406">
        <v>1.252</v>
      </c>
    </row>
    <row r="2407" spans="1:9" x14ac:dyDescent="0.25">
      <c r="A2407" s="4">
        <v>1904</v>
      </c>
      <c r="B2407">
        <v>173.86</v>
      </c>
      <c r="C2407">
        <v>135.16999999999999</v>
      </c>
      <c r="D2407">
        <v>212.56</v>
      </c>
      <c r="E2407">
        <v>208.12</v>
      </c>
      <c r="F2407">
        <v>1.04</v>
      </c>
      <c r="G2407">
        <v>0.313</v>
      </c>
      <c r="H2407">
        <v>1.097</v>
      </c>
      <c r="I2407">
        <v>0.25</v>
      </c>
    </row>
    <row r="2408" spans="1:9" x14ac:dyDescent="0.25">
      <c r="A2408" s="4">
        <v>1905</v>
      </c>
      <c r="B2408">
        <v>145.79</v>
      </c>
      <c r="C2408">
        <v>107.09</v>
      </c>
      <c r="D2408">
        <v>184.48</v>
      </c>
      <c r="E2408">
        <v>225.1</v>
      </c>
      <c r="F2408">
        <v>0.37</v>
      </c>
      <c r="G2408">
        <v>-0.35699999999999998</v>
      </c>
      <c r="H2408">
        <v>6.5000000000000002E-2</v>
      </c>
      <c r="I2408">
        <v>0.89800000000000002</v>
      </c>
    </row>
    <row r="2409" spans="1:9" x14ac:dyDescent="0.25">
      <c r="A2409" s="4">
        <v>1906</v>
      </c>
      <c r="B2409">
        <v>181.91</v>
      </c>
      <c r="C2409">
        <v>143.21</v>
      </c>
      <c r="D2409">
        <v>220.61</v>
      </c>
      <c r="E2409">
        <v>202.16</v>
      </c>
      <c r="F2409">
        <v>-0.66200000000000003</v>
      </c>
      <c r="G2409">
        <v>-1.389</v>
      </c>
      <c r="H2409">
        <v>0.63600000000000001</v>
      </c>
      <c r="I2409">
        <v>-7.3999999999999996E-2</v>
      </c>
    </row>
    <row r="2410" spans="1:9" x14ac:dyDescent="0.25">
      <c r="A2410" s="4">
        <v>1907</v>
      </c>
      <c r="B2410">
        <v>180.24</v>
      </c>
      <c r="C2410">
        <v>141.55000000000001</v>
      </c>
      <c r="D2410">
        <v>218.94</v>
      </c>
      <c r="E2410">
        <v>200.52</v>
      </c>
      <c r="F2410">
        <v>-9.0999999999999998E-2</v>
      </c>
      <c r="G2410">
        <v>-0.81899999999999995</v>
      </c>
      <c r="H2410">
        <v>1.38</v>
      </c>
      <c r="I2410">
        <v>-0.39800000000000002</v>
      </c>
    </row>
    <row r="2411" spans="1:9" x14ac:dyDescent="0.25">
      <c r="A2411" s="4">
        <v>1908</v>
      </c>
      <c r="B2411">
        <v>180.13</v>
      </c>
      <c r="C2411">
        <v>141.43</v>
      </c>
      <c r="D2411">
        <v>218.83</v>
      </c>
      <c r="E2411">
        <v>145.94999999999999</v>
      </c>
      <c r="F2411">
        <v>0.65300000000000002</v>
      </c>
      <c r="G2411">
        <v>-7.3999999999999996E-2</v>
      </c>
      <c r="H2411">
        <v>0.39800000000000002</v>
      </c>
      <c r="I2411">
        <v>-0.67800000000000005</v>
      </c>
    </row>
    <row r="2412" spans="1:9" x14ac:dyDescent="0.25">
      <c r="A2412" s="4">
        <v>1909</v>
      </c>
      <c r="B2412">
        <v>110.69</v>
      </c>
      <c r="C2412">
        <v>71.989999999999995</v>
      </c>
      <c r="D2412">
        <v>149.38999999999999</v>
      </c>
      <c r="E2412">
        <v>102.64</v>
      </c>
      <c r="F2412">
        <v>-0.33</v>
      </c>
      <c r="G2412">
        <v>-1.0569999999999999</v>
      </c>
      <c r="H2412">
        <f>-0.004</f>
        <v>-4.0000000000000001E-3</v>
      </c>
      <c r="I2412">
        <v>-1.4</v>
      </c>
    </row>
    <row r="2413" spans="1:9" x14ac:dyDescent="0.25">
      <c r="A2413" s="4">
        <v>1910</v>
      </c>
      <c r="B2413">
        <v>214.59</v>
      </c>
      <c r="C2413">
        <v>175.89</v>
      </c>
      <c r="D2413">
        <v>253.29</v>
      </c>
      <c r="E2413">
        <v>175.54</v>
      </c>
      <c r="F2413">
        <v>-0.73199999999999998</v>
      </c>
      <c r="G2413">
        <v>-1.4590000000000001</v>
      </c>
      <c r="H2413">
        <v>0.58099999999999996</v>
      </c>
      <c r="I2413">
        <v>1.2809999999999999</v>
      </c>
    </row>
    <row r="2414" spans="1:9" x14ac:dyDescent="0.25">
      <c r="A2414" s="4">
        <v>1911</v>
      </c>
      <c r="B2414">
        <v>171.52</v>
      </c>
      <c r="C2414">
        <v>132.83000000000001</v>
      </c>
      <c r="D2414">
        <v>210.22</v>
      </c>
      <c r="E2414">
        <v>135.84</v>
      </c>
      <c r="F2414">
        <v>-0.14599999999999999</v>
      </c>
      <c r="G2414">
        <v>-0.873</v>
      </c>
      <c r="H2414">
        <v>0.68100000000000005</v>
      </c>
      <c r="I2414">
        <v>-3.3889999999999998</v>
      </c>
    </row>
    <row r="2415" spans="1:9" x14ac:dyDescent="0.25">
      <c r="A2415" s="4">
        <v>1912</v>
      </c>
      <c r="B2415">
        <v>210.22</v>
      </c>
      <c r="C2415">
        <v>171.52</v>
      </c>
      <c r="D2415">
        <v>248.91</v>
      </c>
      <c r="E2415">
        <v>180.43</v>
      </c>
      <c r="F2415">
        <v>-4.7E-2</v>
      </c>
      <c r="G2415">
        <v>-0.77400000000000002</v>
      </c>
      <c r="H2415">
        <f>-1.558</f>
        <v>-1.5580000000000001</v>
      </c>
      <c r="I2415">
        <v>-1.444</v>
      </c>
    </row>
    <row r="2416" spans="1:9" x14ac:dyDescent="0.25">
      <c r="A2416" s="4">
        <v>1913</v>
      </c>
      <c r="B2416">
        <v>192.64</v>
      </c>
      <c r="C2416">
        <v>153.94</v>
      </c>
      <c r="D2416">
        <v>231.34</v>
      </c>
      <c r="E2416">
        <v>228.51</v>
      </c>
      <c r="F2416">
        <v>-2.2850000000000001</v>
      </c>
      <c r="G2416">
        <v>-3.012</v>
      </c>
      <c r="H2416">
        <f>-0.635</f>
        <v>-0.63500000000000001</v>
      </c>
      <c r="I2416">
        <v>-1.1639999999999999</v>
      </c>
    </row>
    <row r="2417" spans="1:9" x14ac:dyDescent="0.25">
      <c r="A2417" s="4">
        <v>1914</v>
      </c>
      <c r="B2417">
        <v>248.31</v>
      </c>
      <c r="C2417">
        <v>209.62</v>
      </c>
      <c r="D2417">
        <v>287.01</v>
      </c>
      <c r="E2417">
        <v>281.07</v>
      </c>
      <c r="F2417">
        <v>-1.3620000000000001</v>
      </c>
      <c r="G2417">
        <v>-2.089</v>
      </c>
      <c r="H2417">
        <f>-0.635</f>
        <v>-0.63500000000000001</v>
      </c>
      <c r="I2417">
        <v>-1.238</v>
      </c>
    </row>
    <row r="2418" spans="1:9" x14ac:dyDescent="0.25">
      <c r="A2418" s="4">
        <v>1915</v>
      </c>
      <c r="B2418">
        <v>137.16</v>
      </c>
      <c r="C2418">
        <v>98.46</v>
      </c>
      <c r="D2418">
        <v>175.86</v>
      </c>
      <c r="E2418">
        <v>135.13999999999999</v>
      </c>
      <c r="F2418">
        <v>-1.3620000000000001</v>
      </c>
      <c r="G2418">
        <v>-2.089</v>
      </c>
      <c r="H2418">
        <f>-1.076</f>
        <v>-1.0760000000000001</v>
      </c>
      <c r="I2418">
        <v>-1.1200000000000001</v>
      </c>
    </row>
    <row r="2419" spans="1:9" x14ac:dyDescent="0.25">
      <c r="A2419" s="4">
        <v>1916</v>
      </c>
      <c r="B2419">
        <v>194.94</v>
      </c>
      <c r="C2419">
        <v>156.24</v>
      </c>
      <c r="D2419">
        <v>233.64</v>
      </c>
      <c r="E2419">
        <v>204.53</v>
      </c>
      <c r="F2419">
        <v>-1.804</v>
      </c>
      <c r="G2419">
        <v>-2.5310000000000001</v>
      </c>
      <c r="H2419">
        <v>0.47699999999999998</v>
      </c>
      <c r="I2419">
        <v>0.29399999999999998</v>
      </c>
    </row>
    <row r="2420" spans="1:9" x14ac:dyDescent="0.25">
      <c r="A2420" s="4">
        <v>1917</v>
      </c>
      <c r="B2420">
        <v>185.43</v>
      </c>
      <c r="C2420">
        <v>146.72999999999999</v>
      </c>
      <c r="D2420">
        <v>224.12</v>
      </c>
      <c r="E2420">
        <v>164.65</v>
      </c>
      <c r="F2420">
        <v>-0.25</v>
      </c>
      <c r="G2420">
        <v>-0.97799999999999998</v>
      </c>
      <c r="H2420">
        <f>-0.937</f>
        <v>-0.93700000000000006</v>
      </c>
      <c r="I2420">
        <v>-0.33900000000000002</v>
      </c>
    </row>
    <row r="2421" spans="1:9" x14ac:dyDescent="0.25">
      <c r="A2421" s="4">
        <v>1918</v>
      </c>
      <c r="B2421">
        <v>191.87</v>
      </c>
      <c r="C2421">
        <v>153.18</v>
      </c>
      <c r="D2421">
        <v>230.57</v>
      </c>
      <c r="E2421">
        <v>172.33</v>
      </c>
      <c r="F2421">
        <v>-1.665</v>
      </c>
      <c r="G2421">
        <v>-2.3919999999999999</v>
      </c>
      <c r="H2421">
        <v>-0.56000000000000005</v>
      </c>
      <c r="I2421">
        <v>0.27900000000000003</v>
      </c>
    </row>
    <row r="2422" spans="1:9" x14ac:dyDescent="0.25">
      <c r="A2422" s="4">
        <v>1919</v>
      </c>
      <c r="B2422">
        <v>162.05000000000001</v>
      </c>
      <c r="C2422">
        <v>123.35</v>
      </c>
      <c r="D2422">
        <v>200.75</v>
      </c>
      <c r="E2422">
        <v>188.33</v>
      </c>
      <c r="F2422">
        <v>-1.2869999999999999</v>
      </c>
      <c r="G2422">
        <v>-2.0150000000000001</v>
      </c>
      <c r="H2422">
        <v>-1.1659999999999999</v>
      </c>
      <c r="I2422">
        <v>0.45600000000000002</v>
      </c>
    </row>
    <row r="2423" spans="1:9" x14ac:dyDescent="0.25">
      <c r="A2423" s="4">
        <v>1920</v>
      </c>
      <c r="B2423">
        <v>161.99</v>
      </c>
      <c r="C2423">
        <v>123.29</v>
      </c>
      <c r="D2423">
        <v>200.69</v>
      </c>
      <c r="E2423">
        <v>170.54</v>
      </c>
      <c r="F2423">
        <v>-1.893</v>
      </c>
      <c r="G2423">
        <v>-2.62</v>
      </c>
      <c r="H2423">
        <v>0.23400000000000001</v>
      </c>
      <c r="I2423">
        <v>1.119</v>
      </c>
    </row>
    <row r="2424" spans="1:9" x14ac:dyDescent="0.25">
      <c r="A2424" s="4">
        <v>1921</v>
      </c>
      <c r="B2424">
        <v>106.65</v>
      </c>
      <c r="C2424">
        <v>67.95</v>
      </c>
      <c r="D2424">
        <v>145.35</v>
      </c>
      <c r="E2424">
        <v>159.55000000000001</v>
      </c>
      <c r="F2424">
        <v>-0.49299999999999999</v>
      </c>
      <c r="G2424">
        <v>-1.2210000000000001</v>
      </c>
      <c r="H2424">
        <v>0.06</v>
      </c>
      <c r="I2424">
        <v>-0.752</v>
      </c>
    </row>
    <row r="2425" spans="1:9" x14ac:dyDescent="0.25">
      <c r="A2425" s="4">
        <v>1922</v>
      </c>
      <c r="B2425">
        <v>152.97999999999999</v>
      </c>
      <c r="C2425">
        <v>114.28</v>
      </c>
      <c r="D2425">
        <v>191.68</v>
      </c>
      <c r="E2425">
        <v>180.25</v>
      </c>
      <c r="F2425">
        <v>-0.66700000000000004</v>
      </c>
      <c r="G2425">
        <v>-1.3939999999999999</v>
      </c>
      <c r="H2425">
        <v>0.16900000000000001</v>
      </c>
      <c r="I2425">
        <v>8.7999999999999995E-2</v>
      </c>
    </row>
    <row r="2426" spans="1:9" x14ac:dyDescent="0.25">
      <c r="A2426" s="4">
        <v>1923</v>
      </c>
      <c r="B2426">
        <v>167.28</v>
      </c>
      <c r="C2426">
        <v>128.58000000000001</v>
      </c>
      <c r="D2426">
        <v>205.98</v>
      </c>
      <c r="E2426">
        <v>177.8</v>
      </c>
      <c r="F2426">
        <v>-0.55800000000000005</v>
      </c>
      <c r="G2426">
        <v>-1.2849999999999999</v>
      </c>
      <c r="H2426">
        <v>0.83899999999999997</v>
      </c>
      <c r="I2426">
        <v>-0.56000000000000005</v>
      </c>
    </row>
    <row r="2427" spans="1:9" x14ac:dyDescent="0.25">
      <c r="A2427" s="4">
        <v>1924</v>
      </c>
      <c r="B2427">
        <v>217.15</v>
      </c>
      <c r="C2427">
        <v>178.45</v>
      </c>
      <c r="D2427">
        <v>255.85</v>
      </c>
      <c r="E2427">
        <v>244.97</v>
      </c>
      <c r="F2427">
        <v>0.112</v>
      </c>
      <c r="G2427">
        <v>-0.61499999999999999</v>
      </c>
      <c r="H2427">
        <v>0.219</v>
      </c>
      <c r="I2427">
        <v>-0.502</v>
      </c>
    </row>
    <row r="2428" spans="1:9" x14ac:dyDescent="0.25">
      <c r="A2428" s="4">
        <v>1925</v>
      </c>
      <c r="B2428">
        <v>174.37</v>
      </c>
      <c r="C2428">
        <v>135.66999999999999</v>
      </c>
      <c r="D2428">
        <v>213.07</v>
      </c>
      <c r="E2428">
        <v>175.2</v>
      </c>
      <c r="F2428">
        <v>-0.50800000000000001</v>
      </c>
      <c r="G2428">
        <v>-1.236</v>
      </c>
      <c r="H2428">
        <v>-0.92200000000000004</v>
      </c>
      <c r="I2428">
        <v>0.35299999999999998</v>
      </c>
    </row>
    <row r="2429" spans="1:9" x14ac:dyDescent="0.25">
      <c r="A2429" s="4">
        <v>1926</v>
      </c>
      <c r="B2429">
        <v>174.73</v>
      </c>
      <c r="C2429">
        <v>136.03</v>
      </c>
      <c r="D2429">
        <v>213.43</v>
      </c>
      <c r="E2429">
        <v>166.08</v>
      </c>
      <c r="F2429">
        <v>-1.65</v>
      </c>
      <c r="G2429">
        <v>-2.3769999999999998</v>
      </c>
      <c r="H2429">
        <v>0.81</v>
      </c>
      <c r="I2429">
        <v>-0.23599999999999999</v>
      </c>
    </row>
    <row r="2430" spans="1:9" x14ac:dyDescent="0.25">
      <c r="A2430" s="4">
        <v>1927</v>
      </c>
      <c r="B2430">
        <v>246.83</v>
      </c>
      <c r="C2430">
        <v>208.13</v>
      </c>
      <c r="D2430">
        <v>285.52999999999997</v>
      </c>
      <c r="E2430">
        <v>232.08</v>
      </c>
      <c r="F2430">
        <v>8.2000000000000003E-2</v>
      </c>
      <c r="G2430">
        <v>-0.64500000000000002</v>
      </c>
      <c r="H2430">
        <v>1.018</v>
      </c>
      <c r="I2430">
        <v>1.8109999999999999</v>
      </c>
    </row>
    <row r="2431" spans="1:9" x14ac:dyDescent="0.25">
      <c r="A2431" s="4">
        <v>1928</v>
      </c>
      <c r="B2431">
        <v>168</v>
      </c>
      <c r="C2431">
        <v>129.30000000000001</v>
      </c>
      <c r="D2431">
        <v>206.7</v>
      </c>
      <c r="E2431">
        <v>187.83</v>
      </c>
      <c r="F2431">
        <v>0.29099999999999998</v>
      </c>
      <c r="G2431">
        <v>-0.437</v>
      </c>
      <c r="H2431">
        <v>1.0029999999999999</v>
      </c>
      <c r="I2431">
        <v>1.2070000000000001</v>
      </c>
    </row>
    <row r="2432" spans="1:9" x14ac:dyDescent="0.25">
      <c r="A2432" s="4">
        <v>1929</v>
      </c>
      <c r="B2432">
        <v>150.07</v>
      </c>
      <c r="C2432">
        <v>111.38</v>
      </c>
      <c r="D2432">
        <v>188.77</v>
      </c>
      <c r="E2432">
        <v>165.61</v>
      </c>
      <c r="F2432">
        <v>0.27600000000000002</v>
      </c>
      <c r="G2432">
        <v>-0.45200000000000001</v>
      </c>
      <c r="H2432">
        <v>0.36299999999999999</v>
      </c>
      <c r="I2432">
        <v>0.35299999999999998</v>
      </c>
    </row>
    <row r="2433" spans="1:9" x14ac:dyDescent="0.25">
      <c r="A2433" s="4">
        <v>1930</v>
      </c>
      <c r="B2433">
        <v>150.81</v>
      </c>
      <c r="C2433">
        <v>112.12</v>
      </c>
      <c r="D2433">
        <v>189.51</v>
      </c>
      <c r="E2433">
        <v>193.51</v>
      </c>
      <c r="F2433">
        <v>-0.36399999999999999</v>
      </c>
      <c r="G2433">
        <v>-1.0920000000000001</v>
      </c>
      <c r="H2433">
        <v>1.5740000000000001</v>
      </c>
      <c r="I2433">
        <v>-0.53100000000000003</v>
      </c>
    </row>
    <row r="2434" spans="1:9" x14ac:dyDescent="0.25">
      <c r="A2434" s="4">
        <v>1931</v>
      </c>
      <c r="B2434">
        <v>270.64</v>
      </c>
      <c r="C2434">
        <v>231.94</v>
      </c>
      <c r="D2434">
        <v>309.33999999999997</v>
      </c>
      <c r="E2434">
        <v>249.9</v>
      </c>
      <c r="F2434">
        <v>0.84599999999999997</v>
      </c>
      <c r="G2434">
        <v>0.11899999999999999</v>
      </c>
      <c r="H2434">
        <v>1.083</v>
      </c>
      <c r="I2434">
        <v>1.31</v>
      </c>
    </row>
    <row r="2435" spans="1:9" x14ac:dyDescent="0.25">
      <c r="A2435" s="4">
        <v>1932</v>
      </c>
      <c r="B2435">
        <v>275.87</v>
      </c>
      <c r="C2435">
        <v>237.18</v>
      </c>
      <c r="D2435">
        <v>314.57</v>
      </c>
      <c r="E2435">
        <v>223.98</v>
      </c>
      <c r="F2435">
        <v>0.35499999999999998</v>
      </c>
      <c r="G2435">
        <v>-0.372</v>
      </c>
      <c r="H2435">
        <v>0.05</v>
      </c>
      <c r="I2435">
        <v>0.79500000000000004</v>
      </c>
    </row>
    <row r="2436" spans="1:9" x14ac:dyDescent="0.25">
      <c r="A2436" s="4">
        <v>1933</v>
      </c>
      <c r="B2436">
        <v>221.04</v>
      </c>
      <c r="C2436">
        <v>182.34</v>
      </c>
      <c r="D2436">
        <v>259.74</v>
      </c>
      <c r="E2436">
        <v>215.96</v>
      </c>
      <c r="F2436">
        <v>-0.67700000000000005</v>
      </c>
      <c r="G2436">
        <v>-1.4039999999999999</v>
      </c>
      <c r="H2436">
        <v>0.04</v>
      </c>
      <c r="I2436">
        <v>0.89800000000000002</v>
      </c>
    </row>
    <row r="2437" spans="1:9" x14ac:dyDescent="0.25">
      <c r="A2437" s="4">
        <v>1934</v>
      </c>
      <c r="B2437">
        <v>133.62</v>
      </c>
      <c r="C2437">
        <v>94.92</v>
      </c>
      <c r="D2437">
        <v>172.32</v>
      </c>
      <c r="E2437">
        <v>125.19</v>
      </c>
      <c r="F2437">
        <v>-0.68700000000000006</v>
      </c>
      <c r="G2437">
        <v>-1.4139999999999999</v>
      </c>
      <c r="H2437">
        <v>0.92400000000000004</v>
      </c>
      <c r="I2437">
        <v>0.78</v>
      </c>
    </row>
    <row r="2438" spans="1:9" x14ac:dyDescent="0.25">
      <c r="A2438" s="4">
        <v>1935</v>
      </c>
      <c r="B2438">
        <v>177.85</v>
      </c>
      <c r="C2438">
        <v>139.15</v>
      </c>
      <c r="D2438">
        <v>216.55</v>
      </c>
      <c r="E2438">
        <v>175.12</v>
      </c>
      <c r="F2438">
        <v>0.19600000000000001</v>
      </c>
      <c r="G2438">
        <v>-0.53100000000000003</v>
      </c>
      <c r="H2438">
        <v>0.65100000000000002</v>
      </c>
      <c r="I2438">
        <v>0.191</v>
      </c>
    </row>
    <row r="2439" spans="1:9" x14ac:dyDescent="0.25">
      <c r="A2439" s="4">
        <v>1936</v>
      </c>
      <c r="B2439">
        <v>209.44</v>
      </c>
      <c r="C2439">
        <v>170.74</v>
      </c>
      <c r="D2439">
        <v>248.14</v>
      </c>
      <c r="E2439">
        <v>222.6</v>
      </c>
      <c r="F2439">
        <v>-7.6999999999999999E-2</v>
      </c>
      <c r="G2439">
        <v>-0.80400000000000005</v>
      </c>
      <c r="H2439">
        <v>0.55700000000000005</v>
      </c>
      <c r="I2439">
        <v>0.38200000000000001</v>
      </c>
    </row>
    <row r="2440" spans="1:9" x14ac:dyDescent="0.25">
      <c r="A2440" s="4">
        <v>1937</v>
      </c>
      <c r="B2440">
        <v>217.14</v>
      </c>
      <c r="C2440">
        <v>178.44</v>
      </c>
      <c r="D2440">
        <v>255.84</v>
      </c>
      <c r="E2440">
        <v>196.24</v>
      </c>
      <c r="F2440">
        <v>-0.17100000000000001</v>
      </c>
      <c r="G2440">
        <v>-0.89800000000000002</v>
      </c>
      <c r="H2440">
        <v>1.1919999999999999</v>
      </c>
      <c r="I2440">
        <v>-0.56000000000000005</v>
      </c>
    </row>
    <row r="2441" spans="1:9" x14ac:dyDescent="0.25">
      <c r="A2441" s="4">
        <v>1938</v>
      </c>
      <c r="B2441">
        <v>227.55</v>
      </c>
      <c r="C2441">
        <v>188.85</v>
      </c>
      <c r="D2441">
        <v>266.24</v>
      </c>
      <c r="E2441">
        <v>206.45</v>
      </c>
      <c r="F2441">
        <v>0.46400000000000002</v>
      </c>
      <c r="G2441">
        <v>-0.26300000000000001</v>
      </c>
      <c r="H2441">
        <v>0.85899999999999999</v>
      </c>
      <c r="I2441">
        <v>-0.28100000000000003</v>
      </c>
    </row>
    <row r="2442" spans="1:9" x14ac:dyDescent="0.25">
      <c r="A2442" s="4">
        <v>1939</v>
      </c>
      <c r="B2442">
        <v>198.65</v>
      </c>
      <c r="C2442">
        <v>159.94999999999999</v>
      </c>
      <c r="D2442">
        <v>237.35</v>
      </c>
      <c r="E2442">
        <v>200.83</v>
      </c>
      <c r="F2442">
        <v>0.13200000000000001</v>
      </c>
      <c r="G2442">
        <v>-0.59499999999999997</v>
      </c>
      <c r="H2442">
        <v>0.12</v>
      </c>
      <c r="I2442">
        <v>-0.42799999999999999</v>
      </c>
    </row>
    <row r="2443" spans="1:9" x14ac:dyDescent="0.25">
      <c r="A2443" s="4">
        <v>1940</v>
      </c>
      <c r="B2443">
        <v>124.38</v>
      </c>
      <c r="C2443">
        <v>85.68</v>
      </c>
      <c r="D2443">
        <v>163.08000000000001</v>
      </c>
      <c r="E2443">
        <v>160.77000000000001</v>
      </c>
      <c r="F2443">
        <v>-0.60799999999999998</v>
      </c>
      <c r="G2443">
        <v>-1.335</v>
      </c>
      <c r="H2443">
        <v>0.22900000000000001</v>
      </c>
      <c r="I2443">
        <v>-0.26600000000000001</v>
      </c>
    </row>
    <row r="2444" spans="1:9" x14ac:dyDescent="0.25">
      <c r="A2444" s="4">
        <v>1941</v>
      </c>
      <c r="B2444">
        <v>147.31</v>
      </c>
      <c r="C2444">
        <v>108.61</v>
      </c>
      <c r="D2444">
        <v>186.01</v>
      </c>
      <c r="E2444">
        <v>149.36000000000001</v>
      </c>
      <c r="F2444">
        <v>-0.498</v>
      </c>
      <c r="G2444">
        <v>-1.226</v>
      </c>
      <c r="H2444">
        <v>0.13500000000000001</v>
      </c>
      <c r="I2444">
        <v>1.1479999999999999</v>
      </c>
    </row>
    <row r="2445" spans="1:9" x14ac:dyDescent="0.25">
      <c r="A2445" s="4">
        <v>1942</v>
      </c>
      <c r="B2445">
        <v>143.13999999999999</v>
      </c>
      <c r="C2445">
        <v>104.44</v>
      </c>
      <c r="D2445">
        <v>181.84</v>
      </c>
      <c r="E2445">
        <v>138.16</v>
      </c>
      <c r="F2445">
        <v>-0.59299999999999997</v>
      </c>
      <c r="G2445">
        <v>-1.32</v>
      </c>
      <c r="H2445">
        <v>0.86899999999999999</v>
      </c>
      <c r="I2445">
        <v>1.738</v>
      </c>
    </row>
    <row r="2446" spans="1:9" x14ac:dyDescent="0.25">
      <c r="A2446" s="4">
        <v>1943</v>
      </c>
      <c r="B2446">
        <v>247.57</v>
      </c>
      <c r="C2446">
        <v>208.88</v>
      </c>
      <c r="D2446">
        <v>286.27</v>
      </c>
      <c r="E2446">
        <v>170.15</v>
      </c>
      <c r="F2446">
        <v>0.14199999999999999</v>
      </c>
      <c r="G2446">
        <v>-0.58599999999999997</v>
      </c>
      <c r="H2446">
        <v>0.97799999999999998</v>
      </c>
      <c r="I2446">
        <v>0.76500000000000001</v>
      </c>
    </row>
    <row r="2447" spans="1:9" x14ac:dyDescent="0.25">
      <c r="A2447" s="4">
        <v>1944</v>
      </c>
      <c r="B2447">
        <v>230.75</v>
      </c>
      <c r="C2447">
        <v>192.05</v>
      </c>
      <c r="D2447">
        <v>269.45</v>
      </c>
      <c r="E2447">
        <v>270.45</v>
      </c>
      <c r="F2447">
        <v>0.251</v>
      </c>
      <c r="G2447">
        <v>-0.47599999999999998</v>
      </c>
      <c r="H2447">
        <v>0.626</v>
      </c>
      <c r="I2447">
        <v>1.5609999999999999</v>
      </c>
    </row>
    <row r="2448" spans="1:9" x14ac:dyDescent="0.25">
      <c r="A2448" s="4">
        <v>1945</v>
      </c>
      <c r="B2448">
        <v>205.8</v>
      </c>
      <c r="C2448">
        <v>167.1</v>
      </c>
      <c r="D2448">
        <v>244.5</v>
      </c>
      <c r="E2448">
        <v>173.77</v>
      </c>
      <c r="F2448">
        <v>-0.10100000000000001</v>
      </c>
      <c r="G2448">
        <v>-0.82899999999999996</v>
      </c>
      <c r="H2448">
        <v>1.0429999999999999</v>
      </c>
      <c r="I2448">
        <v>0.38200000000000001</v>
      </c>
    </row>
    <row r="2449" spans="1:9" x14ac:dyDescent="0.25">
      <c r="A2449" s="4">
        <v>1946</v>
      </c>
      <c r="B2449">
        <v>283.54000000000002</v>
      </c>
      <c r="C2449">
        <v>244.84</v>
      </c>
      <c r="D2449">
        <v>322.24</v>
      </c>
      <c r="E2449">
        <v>269.77</v>
      </c>
      <c r="F2449">
        <v>0.315</v>
      </c>
      <c r="G2449">
        <v>-0.41199999999999998</v>
      </c>
      <c r="H2449">
        <v>1.623</v>
      </c>
      <c r="I2449">
        <v>1.605</v>
      </c>
    </row>
    <row r="2450" spans="1:9" x14ac:dyDescent="0.25">
      <c r="A2450" s="4">
        <v>1947</v>
      </c>
      <c r="B2450">
        <v>162.34</v>
      </c>
      <c r="C2450">
        <v>123.65</v>
      </c>
      <c r="D2450">
        <v>201.04</v>
      </c>
      <c r="E2450">
        <v>138.61000000000001</v>
      </c>
      <c r="F2450">
        <v>0.89600000000000002</v>
      </c>
      <c r="G2450">
        <v>0.16900000000000001</v>
      </c>
      <c r="H2450">
        <f>-0.163</f>
        <v>-0.16300000000000001</v>
      </c>
      <c r="I2450">
        <v>-0.78100000000000003</v>
      </c>
    </row>
    <row r="2451" spans="1:9" x14ac:dyDescent="0.25">
      <c r="A2451" s="4">
        <v>1948</v>
      </c>
      <c r="B2451">
        <v>163.99</v>
      </c>
      <c r="C2451">
        <v>125.29</v>
      </c>
      <c r="D2451">
        <v>202.69</v>
      </c>
      <c r="E2451">
        <v>162.62</v>
      </c>
      <c r="F2451">
        <v>-0.89</v>
      </c>
      <c r="G2451">
        <v>-1.6180000000000001</v>
      </c>
      <c r="H2451">
        <v>1.4850000000000001</v>
      </c>
      <c r="I2451">
        <v>1.369</v>
      </c>
    </row>
    <row r="2452" spans="1:9" x14ac:dyDescent="0.25">
      <c r="A2452" s="4">
        <v>1949</v>
      </c>
      <c r="B2452">
        <v>212.1</v>
      </c>
      <c r="C2452">
        <v>173.4</v>
      </c>
      <c r="D2452">
        <v>250.79</v>
      </c>
      <c r="E2452">
        <v>214.37</v>
      </c>
      <c r="F2452">
        <v>0.75700000000000001</v>
      </c>
      <c r="G2452">
        <v>0.03</v>
      </c>
      <c r="H2452">
        <v>1.6679999999999999</v>
      </c>
      <c r="I2452">
        <v>0.95699999999999996</v>
      </c>
    </row>
    <row r="2453" spans="1:9" x14ac:dyDescent="0.25">
      <c r="A2453" s="4">
        <v>1950</v>
      </c>
      <c r="B2453">
        <v>210.64</v>
      </c>
      <c r="C2453">
        <v>171.94</v>
      </c>
      <c r="D2453">
        <v>249.33</v>
      </c>
      <c r="E2453">
        <v>188.98</v>
      </c>
      <c r="F2453">
        <v>0.94099999999999995</v>
      </c>
      <c r="G2453">
        <v>0.21299999999999999</v>
      </c>
      <c r="H2453">
        <v>2.343</v>
      </c>
      <c r="I2453">
        <v>0.751</v>
      </c>
    </row>
    <row r="2454" spans="1:9" x14ac:dyDescent="0.25">
      <c r="A2454" s="4">
        <v>1951</v>
      </c>
      <c r="B2454">
        <v>268.52999999999997</v>
      </c>
      <c r="C2454">
        <v>229.83</v>
      </c>
      <c r="D2454">
        <v>307.23</v>
      </c>
      <c r="E2454">
        <v>219.61</v>
      </c>
      <c r="F2454">
        <v>1.6160000000000001</v>
      </c>
      <c r="G2454">
        <v>0.88800000000000001</v>
      </c>
      <c r="H2454">
        <v>2.343</v>
      </c>
      <c r="I2454">
        <v>1.708</v>
      </c>
    </row>
    <row r="2455" spans="1:9" x14ac:dyDescent="0.25">
      <c r="A2455" s="4">
        <v>1952</v>
      </c>
      <c r="B2455">
        <v>198.86</v>
      </c>
      <c r="C2455">
        <v>160.16</v>
      </c>
      <c r="D2455">
        <v>237.56</v>
      </c>
      <c r="E2455">
        <v>215.73</v>
      </c>
      <c r="F2455">
        <v>1.6160000000000001</v>
      </c>
      <c r="G2455">
        <v>0.88800000000000001</v>
      </c>
      <c r="H2455">
        <v>0.88400000000000001</v>
      </c>
      <c r="I2455">
        <v>0.72099999999999997</v>
      </c>
    </row>
    <row r="2456" spans="1:9" x14ac:dyDescent="0.25">
      <c r="A2456" s="4">
        <v>1953</v>
      </c>
      <c r="B2456">
        <v>197.82</v>
      </c>
      <c r="C2456">
        <v>159.12</v>
      </c>
      <c r="D2456">
        <v>236.51</v>
      </c>
      <c r="E2456">
        <v>235.39</v>
      </c>
      <c r="F2456">
        <v>0.157</v>
      </c>
      <c r="G2456">
        <v>-0.57099999999999995</v>
      </c>
      <c r="H2456">
        <v>0.8</v>
      </c>
      <c r="I2456">
        <v>-1.1639999999999999</v>
      </c>
    </row>
    <row r="2457" spans="1:9" x14ac:dyDescent="0.25">
      <c r="A2457" s="4">
        <v>1954</v>
      </c>
      <c r="B2457">
        <v>171.18</v>
      </c>
      <c r="C2457">
        <v>132.47999999999999</v>
      </c>
      <c r="D2457">
        <v>209.88</v>
      </c>
      <c r="E2457">
        <v>188.25</v>
      </c>
      <c r="F2457">
        <v>7.1999999999999995E-2</v>
      </c>
      <c r="G2457">
        <v>-0.65500000000000003</v>
      </c>
      <c r="H2457">
        <v>0.105</v>
      </c>
      <c r="I2457">
        <v>-0.67800000000000005</v>
      </c>
    </row>
    <row r="2458" spans="1:9" x14ac:dyDescent="0.25">
      <c r="A2458" s="4">
        <v>1955</v>
      </c>
      <c r="B2458">
        <v>248.85</v>
      </c>
      <c r="C2458">
        <v>210.15</v>
      </c>
      <c r="D2458">
        <v>287.55</v>
      </c>
      <c r="E2458">
        <v>233.51</v>
      </c>
      <c r="F2458">
        <v>-0.622</v>
      </c>
      <c r="G2458">
        <v>-1.35</v>
      </c>
      <c r="H2458">
        <f>-0.401</f>
        <v>-0.40100000000000002</v>
      </c>
      <c r="I2458">
        <v>-1.135</v>
      </c>
    </row>
    <row r="2459" spans="1:9" x14ac:dyDescent="0.25">
      <c r="A2459" s="4">
        <v>1956</v>
      </c>
      <c r="B2459">
        <v>163.87</v>
      </c>
      <c r="C2459">
        <v>125.17</v>
      </c>
      <c r="D2459">
        <v>202.57</v>
      </c>
      <c r="E2459">
        <v>169.6</v>
      </c>
      <c r="F2459">
        <v>-1.129</v>
      </c>
      <c r="G2459">
        <v>-1.8560000000000001</v>
      </c>
      <c r="H2459">
        <f>-0.649</f>
        <v>-0.64900000000000002</v>
      </c>
      <c r="I2459">
        <v>-0.78100000000000003</v>
      </c>
    </row>
    <row r="2460" spans="1:9" x14ac:dyDescent="0.25">
      <c r="A2460" s="4">
        <v>1957</v>
      </c>
      <c r="B2460">
        <v>152.6</v>
      </c>
      <c r="C2460">
        <v>113.9</v>
      </c>
      <c r="D2460">
        <v>191.3</v>
      </c>
      <c r="E2460">
        <v>166.92</v>
      </c>
      <c r="F2460">
        <v>-1.377</v>
      </c>
      <c r="G2460">
        <v>-2.1040000000000001</v>
      </c>
      <c r="H2460">
        <v>0.86899999999999999</v>
      </c>
      <c r="I2460">
        <v>1.163</v>
      </c>
    </row>
    <row r="2461" spans="1:9" x14ac:dyDescent="0.25">
      <c r="A2461" s="4">
        <v>1958</v>
      </c>
      <c r="B2461">
        <v>226.15</v>
      </c>
      <c r="C2461">
        <v>187.45</v>
      </c>
      <c r="D2461">
        <v>264.85000000000002</v>
      </c>
      <c r="E2461">
        <v>245.23</v>
      </c>
      <c r="F2461">
        <v>0.14199999999999999</v>
      </c>
      <c r="G2461">
        <v>-0.58599999999999997</v>
      </c>
      <c r="H2461">
        <v>0.03</v>
      </c>
      <c r="I2461">
        <v>1.119</v>
      </c>
    </row>
    <row r="2462" spans="1:9" x14ac:dyDescent="0.25">
      <c r="A2462" s="4">
        <v>1959</v>
      </c>
      <c r="B2462">
        <v>161.65</v>
      </c>
      <c r="C2462">
        <v>122.95</v>
      </c>
      <c r="D2462">
        <v>200.35</v>
      </c>
      <c r="E2462">
        <v>137.88</v>
      </c>
      <c r="F2462">
        <v>-0.69699999999999995</v>
      </c>
      <c r="G2462">
        <v>-1.4239999999999999</v>
      </c>
      <c r="H2462">
        <f>-0.133</f>
        <v>-0.13300000000000001</v>
      </c>
      <c r="I2462">
        <v>-0.32500000000000001</v>
      </c>
    </row>
    <row r="2463" spans="1:9" x14ac:dyDescent="0.25">
      <c r="A2463" s="4">
        <v>1960</v>
      </c>
      <c r="B2463">
        <v>173.07</v>
      </c>
      <c r="C2463">
        <v>134.37</v>
      </c>
      <c r="D2463">
        <v>211.77</v>
      </c>
      <c r="E2463">
        <v>167.39</v>
      </c>
      <c r="F2463">
        <v>-0.86099999999999999</v>
      </c>
      <c r="G2463">
        <v>-1.5880000000000001</v>
      </c>
      <c r="H2463">
        <f>-0.233</f>
        <v>-0.23300000000000001</v>
      </c>
      <c r="I2463">
        <v>-0.17699999999999999</v>
      </c>
    </row>
    <row r="2464" spans="1:9" x14ac:dyDescent="0.25">
      <c r="A2464" s="4">
        <v>1961</v>
      </c>
      <c r="B2464">
        <v>222.74</v>
      </c>
      <c r="C2464">
        <v>184.05</v>
      </c>
      <c r="D2464">
        <v>261.44</v>
      </c>
      <c r="E2464">
        <v>210.62</v>
      </c>
      <c r="F2464">
        <v>-0.96</v>
      </c>
      <c r="G2464">
        <v>-1.6870000000000001</v>
      </c>
      <c r="H2464">
        <v>0.46700000000000003</v>
      </c>
      <c r="I2464">
        <v>0.61799999999999999</v>
      </c>
    </row>
    <row r="2465" spans="1:9" x14ac:dyDescent="0.25">
      <c r="A2465" s="4">
        <v>1962</v>
      </c>
      <c r="B2465">
        <v>202.44</v>
      </c>
      <c r="C2465">
        <v>163.74</v>
      </c>
      <c r="D2465">
        <v>241.14</v>
      </c>
      <c r="E2465">
        <v>241.04</v>
      </c>
      <c r="F2465">
        <v>-0.26</v>
      </c>
      <c r="G2465">
        <v>-0.98799999999999999</v>
      </c>
      <c r="H2465">
        <f>-0.357</f>
        <v>-0.35699999999999998</v>
      </c>
      <c r="I2465">
        <v>-1.002</v>
      </c>
    </row>
    <row r="2466" spans="1:9" x14ac:dyDescent="0.25">
      <c r="A2466" s="4">
        <v>1963</v>
      </c>
      <c r="B2466">
        <v>200.37</v>
      </c>
      <c r="C2466">
        <v>161.68</v>
      </c>
      <c r="D2466">
        <v>239.07</v>
      </c>
      <c r="E2466">
        <v>211.43</v>
      </c>
      <c r="F2466">
        <v>-1.0840000000000001</v>
      </c>
      <c r="G2466">
        <v>-1.8109999999999999</v>
      </c>
      <c r="H2466">
        <f>-0.064</f>
        <v>-6.4000000000000001E-2</v>
      </c>
      <c r="I2466">
        <v>-0.39800000000000002</v>
      </c>
    </row>
    <row r="2467" spans="1:9" x14ac:dyDescent="0.25">
      <c r="A2467" s="4">
        <v>1964</v>
      </c>
      <c r="B2467">
        <v>166.31</v>
      </c>
      <c r="C2467">
        <v>127.61</v>
      </c>
      <c r="D2467">
        <v>205</v>
      </c>
      <c r="E2467">
        <v>196.01</v>
      </c>
      <c r="F2467">
        <v>-0.79100000000000004</v>
      </c>
      <c r="G2467">
        <v>-1.5189999999999999</v>
      </c>
      <c r="H2467">
        <f>-0.421</f>
        <v>-0.42099999999999999</v>
      </c>
      <c r="I2467">
        <v>-2.7109999999999999</v>
      </c>
    </row>
    <row r="2468" spans="1:9" x14ac:dyDescent="0.25">
      <c r="A2468" s="4">
        <v>1965</v>
      </c>
      <c r="B2468">
        <v>240.12</v>
      </c>
      <c r="C2468">
        <v>201.42</v>
      </c>
      <c r="D2468">
        <v>278.82</v>
      </c>
      <c r="E2468">
        <v>217.99</v>
      </c>
      <c r="F2468">
        <v>-1.1479999999999999</v>
      </c>
      <c r="G2468">
        <v>-1.8759999999999999</v>
      </c>
      <c r="H2468">
        <f>-0.262</f>
        <v>-0.26200000000000001</v>
      </c>
      <c r="I2468">
        <v>-0.72199999999999998</v>
      </c>
    </row>
    <row r="2469" spans="1:9" x14ac:dyDescent="0.25">
      <c r="A2469" s="4">
        <v>1966</v>
      </c>
      <c r="B2469">
        <v>204.83</v>
      </c>
      <c r="C2469">
        <v>166.13</v>
      </c>
      <c r="D2469">
        <v>243.52</v>
      </c>
      <c r="E2469">
        <v>256.2</v>
      </c>
      <c r="F2469">
        <v>-0.99</v>
      </c>
      <c r="G2469">
        <v>-1.7170000000000001</v>
      </c>
      <c r="H2469">
        <v>0.70499999999999996</v>
      </c>
      <c r="I2469">
        <v>-0.79600000000000004</v>
      </c>
    </row>
    <row r="2470" spans="1:9" x14ac:dyDescent="0.25">
      <c r="A2470" s="4">
        <v>1967</v>
      </c>
      <c r="B2470">
        <v>231.75</v>
      </c>
      <c r="C2470">
        <v>193.05</v>
      </c>
      <c r="D2470">
        <v>270.44</v>
      </c>
      <c r="E2470">
        <v>249.51</v>
      </c>
      <c r="F2470">
        <v>-2.1999999999999999E-2</v>
      </c>
      <c r="G2470">
        <v>-0.749</v>
      </c>
      <c r="H2470">
        <v>0.55700000000000005</v>
      </c>
      <c r="I2470">
        <v>-0.98799999999999999</v>
      </c>
    </row>
    <row r="2471" spans="1:9" x14ac:dyDescent="0.25">
      <c r="A2471" s="4">
        <v>1968</v>
      </c>
      <c r="B2471">
        <v>219.96</v>
      </c>
      <c r="C2471">
        <v>181.26</v>
      </c>
      <c r="D2471">
        <v>258.66000000000003</v>
      </c>
      <c r="E2471">
        <v>178.51</v>
      </c>
      <c r="F2471">
        <v>-0.17100000000000001</v>
      </c>
      <c r="G2471">
        <v>-0.89800000000000002</v>
      </c>
      <c r="H2471">
        <v>1.708</v>
      </c>
      <c r="I2471">
        <v>-0.61899999999999999</v>
      </c>
    </row>
    <row r="2472" spans="1:9" x14ac:dyDescent="0.25">
      <c r="A2472" s="4">
        <v>1969</v>
      </c>
      <c r="B2472">
        <v>228.46</v>
      </c>
      <c r="C2472">
        <v>189.76</v>
      </c>
      <c r="D2472">
        <v>267.16000000000003</v>
      </c>
      <c r="E2472">
        <v>191.3</v>
      </c>
      <c r="F2472">
        <v>0.98</v>
      </c>
      <c r="G2472">
        <v>0.253</v>
      </c>
      <c r="H2472">
        <v>1.554</v>
      </c>
      <c r="I2472">
        <v>-0.16300000000000001</v>
      </c>
    </row>
    <row r="2473" spans="1:9" x14ac:dyDescent="0.25">
      <c r="A2473" s="4">
        <v>1970</v>
      </c>
      <c r="B2473">
        <v>192.72</v>
      </c>
      <c r="C2473">
        <v>154.02000000000001</v>
      </c>
      <c r="D2473">
        <v>231.42</v>
      </c>
      <c r="E2473">
        <v>205.93</v>
      </c>
      <c r="F2473">
        <v>0.82699999999999996</v>
      </c>
      <c r="G2473">
        <v>9.9000000000000005E-2</v>
      </c>
      <c r="H2473">
        <v>1.7769999999999999</v>
      </c>
      <c r="I2473">
        <v>0.57399999999999995</v>
      </c>
    </row>
    <row r="2474" spans="1:9" x14ac:dyDescent="0.25">
      <c r="A2474" s="4">
        <v>1971</v>
      </c>
      <c r="B2474">
        <v>213.49</v>
      </c>
      <c r="C2474">
        <v>174.8</v>
      </c>
      <c r="D2474">
        <v>252.19</v>
      </c>
      <c r="E2474">
        <v>199.26</v>
      </c>
      <c r="F2474">
        <v>1.05</v>
      </c>
      <c r="G2474">
        <v>0.32300000000000001</v>
      </c>
      <c r="H2474">
        <v>0.36299999999999999</v>
      </c>
      <c r="I2474">
        <v>-2.1219999999999999</v>
      </c>
    </row>
    <row r="2475" spans="1:9" x14ac:dyDescent="0.25">
      <c r="A2475" s="4">
        <v>1972</v>
      </c>
      <c r="B2475">
        <v>204.78</v>
      </c>
      <c r="C2475">
        <v>166.08</v>
      </c>
      <c r="D2475">
        <v>243.47</v>
      </c>
      <c r="E2475">
        <v>250.44</v>
      </c>
      <c r="F2475">
        <v>-0.36399999999999999</v>
      </c>
      <c r="G2475">
        <v>-1.0920000000000001</v>
      </c>
      <c r="H2475">
        <f>-0.009</f>
        <v>-8.9999999999999993E-3</v>
      </c>
      <c r="I2475">
        <v>-0.98799999999999999</v>
      </c>
    </row>
    <row r="2476" spans="1:9" x14ac:dyDescent="0.25">
      <c r="A2476" s="4">
        <v>1973</v>
      </c>
      <c r="B2476">
        <v>210.47</v>
      </c>
      <c r="C2476">
        <v>171.77</v>
      </c>
      <c r="D2476">
        <v>249.17</v>
      </c>
      <c r="E2476">
        <v>147.28</v>
      </c>
      <c r="F2476">
        <v>-0.73699999999999999</v>
      </c>
      <c r="G2476">
        <v>-1.464</v>
      </c>
      <c r="H2476">
        <f>-0.064</f>
        <v>-6.4000000000000001E-2</v>
      </c>
      <c r="I2476">
        <v>-1.2529999999999999</v>
      </c>
    </row>
    <row r="2477" spans="1:9" x14ac:dyDescent="0.25">
      <c r="A2477" s="4">
        <v>1974</v>
      </c>
      <c r="B2477">
        <v>169.27</v>
      </c>
      <c r="C2477">
        <v>130.57</v>
      </c>
      <c r="D2477">
        <v>207.97</v>
      </c>
      <c r="E2477">
        <v>186.63</v>
      </c>
      <c r="F2477">
        <v>-0.79100000000000004</v>
      </c>
      <c r="G2477">
        <v>-1.5189999999999999</v>
      </c>
      <c r="H2477">
        <f>-1.508</f>
        <v>-1.508</v>
      </c>
      <c r="I2477">
        <v>-2.6520000000000001</v>
      </c>
    </row>
    <row r="2478" spans="1:9" x14ac:dyDescent="0.25">
      <c r="A2478" s="4">
        <v>1975</v>
      </c>
      <c r="B2478">
        <v>221.33</v>
      </c>
      <c r="C2478">
        <v>182.63</v>
      </c>
      <c r="D2478">
        <v>260.02999999999997</v>
      </c>
      <c r="E2478">
        <v>157.75</v>
      </c>
      <c r="F2478">
        <v>-2.2349999999999999</v>
      </c>
      <c r="G2478">
        <v>-2.9630000000000001</v>
      </c>
      <c r="H2478">
        <v>0.115</v>
      </c>
      <c r="I2478">
        <v>-1.4890000000000001</v>
      </c>
    </row>
    <row r="2479" spans="1:9" x14ac:dyDescent="0.25">
      <c r="A2479" s="4">
        <v>1976</v>
      </c>
      <c r="B2479">
        <v>114.04</v>
      </c>
      <c r="C2479">
        <v>75.34</v>
      </c>
      <c r="D2479">
        <v>152.72999999999999</v>
      </c>
      <c r="E2479">
        <v>107.85</v>
      </c>
      <c r="F2479">
        <v>-0.61299999999999999</v>
      </c>
      <c r="G2479">
        <v>-1.34</v>
      </c>
      <c r="H2479">
        <v>1.0999999999999999E-2</v>
      </c>
      <c r="I2479">
        <v>-1.474</v>
      </c>
    </row>
    <row r="2480" spans="1:9" x14ac:dyDescent="0.25">
      <c r="A2480" s="4">
        <v>1977</v>
      </c>
      <c r="B2480">
        <v>186.81</v>
      </c>
      <c r="C2480">
        <v>148.11000000000001</v>
      </c>
      <c r="D2480">
        <v>225.5</v>
      </c>
      <c r="E2480">
        <v>187.26</v>
      </c>
      <c r="F2480">
        <v>-0.71699999999999997</v>
      </c>
      <c r="G2480">
        <v>-1.444</v>
      </c>
      <c r="H2480">
        <f>-0.079</f>
        <v>-7.9000000000000001E-2</v>
      </c>
      <c r="I2480">
        <v>-1.798</v>
      </c>
    </row>
    <row r="2481" spans="1:9" x14ac:dyDescent="0.25">
      <c r="A2481" s="4">
        <v>1978</v>
      </c>
      <c r="B2481">
        <v>184.4</v>
      </c>
      <c r="C2481">
        <v>145.69999999999999</v>
      </c>
      <c r="D2481">
        <v>223.1</v>
      </c>
      <c r="E2481">
        <v>191.14</v>
      </c>
      <c r="F2481">
        <v>-0.80600000000000005</v>
      </c>
      <c r="G2481">
        <v>-1.5329999999999999</v>
      </c>
      <c r="H2481">
        <v>0.32300000000000001</v>
      </c>
      <c r="I2481">
        <v>-1E-3</v>
      </c>
    </row>
    <row r="2482" spans="1:9" x14ac:dyDescent="0.25">
      <c r="A2482" s="4">
        <v>1979</v>
      </c>
      <c r="B2482">
        <v>233.91</v>
      </c>
      <c r="C2482">
        <v>195.21</v>
      </c>
      <c r="D2482">
        <v>272.60000000000002</v>
      </c>
      <c r="E2482">
        <v>204.34</v>
      </c>
      <c r="F2482">
        <v>-0.40400000000000003</v>
      </c>
      <c r="G2482">
        <v>-1.131</v>
      </c>
      <c r="H2482">
        <v>0.04</v>
      </c>
      <c r="I2482">
        <v>-0.87</v>
      </c>
    </row>
    <row r="2483" spans="1:9" x14ac:dyDescent="0.25">
      <c r="A2483" s="4">
        <v>1980</v>
      </c>
      <c r="B2483">
        <v>199.09</v>
      </c>
      <c r="C2483">
        <v>160.38999999999999</v>
      </c>
      <c r="D2483">
        <v>237.78</v>
      </c>
      <c r="E2483">
        <v>226.66</v>
      </c>
      <c r="F2483">
        <v>-0.68700000000000006</v>
      </c>
      <c r="G2483">
        <v>-1.4139999999999999</v>
      </c>
      <c r="H2483">
        <f>-0.014</f>
        <v>-1.4E-2</v>
      </c>
      <c r="I2483">
        <v>-1.002</v>
      </c>
    </row>
    <row r="2484" spans="1:9" x14ac:dyDescent="0.25">
      <c r="A2484" s="4">
        <v>1981</v>
      </c>
      <c r="B2484">
        <v>154.63999999999999</v>
      </c>
      <c r="C2484">
        <v>115.94</v>
      </c>
      <c r="D2484">
        <v>193.34</v>
      </c>
      <c r="E2484">
        <v>203.59</v>
      </c>
      <c r="F2484">
        <v>-0.74199999999999999</v>
      </c>
      <c r="G2484">
        <v>-1.4690000000000001</v>
      </c>
      <c r="H2484">
        <v>1.772</v>
      </c>
      <c r="I2484">
        <v>-0.35399999999999998</v>
      </c>
    </row>
    <row r="2485" spans="1:9" x14ac:dyDescent="0.25">
      <c r="A2485" s="4">
        <v>1982</v>
      </c>
      <c r="B2485">
        <v>226.1</v>
      </c>
      <c r="C2485">
        <v>187.41</v>
      </c>
      <c r="D2485">
        <v>264.8</v>
      </c>
      <c r="E2485">
        <v>192.55</v>
      </c>
      <c r="F2485">
        <v>1.0449999999999999</v>
      </c>
      <c r="G2485">
        <v>0.318</v>
      </c>
      <c r="H2485">
        <v>1.7030000000000001</v>
      </c>
      <c r="I2485">
        <v>0.48499999999999999</v>
      </c>
    </row>
    <row r="2486" spans="1:9" x14ac:dyDescent="0.25">
      <c r="A2486" s="4">
        <v>1983</v>
      </c>
      <c r="B2486">
        <v>167.32</v>
      </c>
      <c r="C2486">
        <v>128.63</v>
      </c>
      <c r="D2486">
        <v>206.02</v>
      </c>
      <c r="E2486">
        <v>159.22999999999999</v>
      </c>
      <c r="F2486">
        <v>0.97599999999999998</v>
      </c>
      <c r="G2486">
        <v>0.248</v>
      </c>
      <c r="H2486">
        <v>0.72</v>
      </c>
      <c r="I2486">
        <v>-1.474</v>
      </c>
    </row>
    <row r="2487" spans="1:9" x14ac:dyDescent="0.25">
      <c r="A2487" s="4">
        <v>1984</v>
      </c>
      <c r="B2487">
        <v>222.15</v>
      </c>
      <c r="C2487">
        <v>183.45</v>
      </c>
      <c r="D2487">
        <v>260.85000000000002</v>
      </c>
      <c r="E2487">
        <v>208.22</v>
      </c>
      <c r="F2487">
        <v>-7.0000000000000001E-3</v>
      </c>
      <c r="G2487">
        <v>-0.73399999999999999</v>
      </c>
      <c r="H2487">
        <v>1.2609999999999999</v>
      </c>
      <c r="I2487">
        <v>5.8000000000000003E-2</v>
      </c>
    </row>
    <row r="2488" spans="1:9" x14ac:dyDescent="0.25">
      <c r="A2488" s="4">
        <v>1985</v>
      </c>
      <c r="B2488">
        <v>205.01</v>
      </c>
      <c r="C2488">
        <v>166.32</v>
      </c>
      <c r="D2488">
        <v>243.71</v>
      </c>
      <c r="E2488">
        <v>218.17</v>
      </c>
      <c r="F2488">
        <v>0.53400000000000003</v>
      </c>
      <c r="G2488">
        <v>-0.193</v>
      </c>
      <c r="H2488">
        <v>1.1519999999999999</v>
      </c>
      <c r="I2488">
        <v>0.11700000000000001</v>
      </c>
    </row>
    <row r="2489" spans="1:9" x14ac:dyDescent="0.25">
      <c r="A2489" s="4">
        <v>1986</v>
      </c>
      <c r="B2489">
        <v>220.36</v>
      </c>
      <c r="C2489">
        <v>181.66</v>
      </c>
      <c r="D2489">
        <v>259.06</v>
      </c>
      <c r="E2489">
        <v>196.66</v>
      </c>
      <c r="F2489">
        <v>0.42499999999999999</v>
      </c>
      <c r="G2489">
        <v>-0.30299999999999999</v>
      </c>
      <c r="H2489">
        <v>1.0129999999999999</v>
      </c>
      <c r="I2489">
        <v>-1E-3</v>
      </c>
    </row>
    <row r="2490" spans="1:9" x14ac:dyDescent="0.25">
      <c r="A2490" s="4">
        <v>1987</v>
      </c>
      <c r="B2490">
        <v>184.22</v>
      </c>
      <c r="C2490">
        <v>145.53</v>
      </c>
      <c r="D2490">
        <v>222.92</v>
      </c>
      <c r="E2490">
        <v>170.56</v>
      </c>
      <c r="F2490">
        <v>0.28599999999999998</v>
      </c>
      <c r="G2490">
        <v>-0.442</v>
      </c>
      <c r="H2490">
        <v>2.0499999999999998</v>
      </c>
      <c r="I2490">
        <v>0.69199999999999995</v>
      </c>
    </row>
    <row r="2491" spans="1:9" x14ac:dyDescent="0.25">
      <c r="A2491" s="4">
        <v>1988</v>
      </c>
      <c r="B2491">
        <v>220.8</v>
      </c>
      <c r="C2491">
        <v>182.1</v>
      </c>
      <c r="D2491">
        <v>259.49</v>
      </c>
      <c r="E2491">
        <v>140.97999999999999</v>
      </c>
      <c r="F2491">
        <v>1.323</v>
      </c>
      <c r="G2491">
        <v>0.59599999999999997</v>
      </c>
      <c r="H2491">
        <v>0.69499999999999995</v>
      </c>
      <c r="I2491">
        <v>0.72099999999999997</v>
      </c>
    </row>
    <row r="2492" spans="1:9" x14ac:dyDescent="0.25">
      <c r="A2492" s="4">
        <v>1989</v>
      </c>
      <c r="B2492">
        <v>184.29</v>
      </c>
      <c r="C2492">
        <v>145.59</v>
      </c>
      <c r="D2492">
        <v>222.99</v>
      </c>
      <c r="E2492">
        <v>148.32</v>
      </c>
      <c r="F2492">
        <v>-3.2000000000000001E-2</v>
      </c>
      <c r="G2492">
        <v>-0.75900000000000001</v>
      </c>
      <c r="H2492">
        <v>0.66600000000000004</v>
      </c>
      <c r="I2492">
        <v>0.81</v>
      </c>
    </row>
    <row r="2493" spans="1:9" x14ac:dyDescent="0.25">
      <c r="A2493" s="4">
        <v>1990</v>
      </c>
      <c r="B2493">
        <v>245.77</v>
      </c>
      <c r="C2493">
        <v>207.07</v>
      </c>
      <c r="D2493">
        <v>284.45999999999998</v>
      </c>
      <c r="E2493">
        <v>204.89</v>
      </c>
      <c r="F2493">
        <v>-6.2E-2</v>
      </c>
      <c r="G2493">
        <v>-0.78900000000000003</v>
      </c>
      <c r="H2493">
        <v>1.38</v>
      </c>
      <c r="I2493">
        <v>1.0449999999999999</v>
      </c>
    </row>
    <row r="2494" spans="1:9" x14ac:dyDescent="0.25">
      <c r="A2494" s="4">
        <v>1991</v>
      </c>
      <c r="B2494">
        <v>221.06</v>
      </c>
      <c r="C2494">
        <v>182.36</v>
      </c>
      <c r="D2494">
        <v>259.76</v>
      </c>
      <c r="E2494">
        <v>184.86</v>
      </c>
      <c r="F2494">
        <v>0.65300000000000002</v>
      </c>
      <c r="G2494">
        <v>-7.3999999999999996E-2</v>
      </c>
      <c r="H2494">
        <v>1.5740000000000001</v>
      </c>
      <c r="I2494">
        <v>0.88300000000000001</v>
      </c>
    </row>
    <row r="2495" spans="1:9" x14ac:dyDescent="0.25">
      <c r="A2495" s="4">
        <v>1992</v>
      </c>
      <c r="B2495">
        <v>175.61</v>
      </c>
      <c r="C2495">
        <v>136.91</v>
      </c>
      <c r="D2495">
        <v>214.31</v>
      </c>
      <c r="E2495">
        <v>222.78</v>
      </c>
      <c r="F2495">
        <v>0.84599999999999997</v>
      </c>
      <c r="G2495">
        <v>0.11899999999999999</v>
      </c>
      <c r="H2495">
        <v>1.8320000000000001</v>
      </c>
      <c r="I2495">
        <v>0.76500000000000001</v>
      </c>
    </row>
    <row r="2496" spans="1:9" x14ac:dyDescent="0.25">
      <c r="A2496" s="4">
        <v>1993</v>
      </c>
      <c r="B2496">
        <v>174.71</v>
      </c>
      <c r="C2496">
        <v>136.01</v>
      </c>
      <c r="D2496">
        <v>213.41</v>
      </c>
      <c r="E2496">
        <v>167.18</v>
      </c>
      <c r="F2496">
        <v>1.105</v>
      </c>
      <c r="G2496">
        <v>0.377</v>
      </c>
      <c r="H2496">
        <v>2.69</v>
      </c>
      <c r="I2496">
        <v>1.1930000000000001</v>
      </c>
    </row>
    <row r="2497" spans="1:9" x14ac:dyDescent="0.25">
      <c r="A2497" s="4">
        <v>1994</v>
      </c>
      <c r="B2497">
        <v>247.1</v>
      </c>
      <c r="C2497">
        <v>208.4</v>
      </c>
      <c r="D2497">
        <v>285.8</v>
      </c>
      <c r="E2497">
        <v>234.37</v>
      </c>
      <c r="F2497">
        <v>1.9630000000000001</v>
      </c>
      <c r="G2497">
        <v>1.236</v>
      </c>
      <c r="H2497">
        <v>2.5609999999999999</v>
      </c>
      <c r="I2497">
        <v>-0.41299999999999998</v>
      </c>
    </row>
    <row r="2498" spans="1:9" x14ac:dyDescent="0.25">
      <c r="A2498" s="4">
        <v>1995</v>
      </c>
      <c r="B2498">
        <v>165.4</v>
      </c>
      <c r="C2498">
        <v>126.71</v>
      </c>
      <c r="D2498">
        <v>204.1</v>
      </c>
      <c r="E2498">
        <v>170.69</v>
      </c>
      <c r="F2498">
        <v>1.8340000000000001</v>
      </c>
      <c r="G2498">
        <v>1.107</v>
      </c>
      <c r="H2498">
        <v>0.76</v>
      </c>
      <c r="I2498">
        <v>7.2999999999999995E-2</v>
      </c>
    </row>
    <row r="2499" spans="1:9" x14ac:dyDescent="0.25">
      <c r="A2499" s="4">
        <v>1996</v>
      </c>
      <c r="B2499">
        <v>96.27</v>
      </c>
      <c r="C2499">
        <v>57.57</v>
      </c>
      <c r="D2499">
        <v>134.97</v>
      </c>
      <c r="E2499">
        <v>94.15</v>
      </c>
      <c r="F2499">
        <v>3.3000000000000002E-2</v>
      </c>
      <c r="G2499">
        <v>-0.69499999999999995</v>
      </c>
      <c r="H2499">
        <v>0.66100000000000003</v>
      </c>
      <c r="I2499">
        <v>0.36799999999999999</v>
      </c>
    </row>
    <row r="2500" spans="1:9" x14ac:dyDescent="0.25">
      <c r="A2500" s="4">
        <v>1997</v>
      </c>
      <c r="B2500">
        <v>184.26</v>
      </c>
      <c r="C2500">
        <v>145.57</v>
      </c>
      <c r="D2500">
        <v>222.96</v>
      </c>
      <c r="E2500">
        <v>139.36000000000001</v>
      </c>
      <c r="F2500">
        <v>-6.7000000000000004E-2</v>
      </c>
      <c r="G2500">
        <v>-0.79400000000000004</v>
      </c>
      <c r="H2500">
        <v>3.415</v>
      </c>
      <c r="I2500">
        <v>1.1479999999999999</v>
      </c>
    </row>
    <row r="2501" spans="1:9" x14ac:dyDescent="0.25">
      <c r="A2501" s="4">
        <v>1998</v>
      </c>
      <c r="B2501">
        <v>156.87</v>
      </c>
      <c r="C2501">
        <v>118.17</v>
      </c>
      <c r="D2501">
        <v>195.56</v>
      </c>
      <c r="E2501">
        <v>160.47999999999999</v>
      </c>
      <c r="F2501">
        <v>2.6880000000000002</v>
      </c>
      <c r="G2501">
        <v>1.96</v>
      </c>
      <c r="H2501">
        <v>2.0009999999999999</v>
      </c>
      <c r="I2501">
        <v>1.0009999999999999</v>
      </c>
    </row>
    <row r="2502" spans="1:9" x14ac:dyDescent="0.25">
      <c r="A2502" s="4">
        <v>1999</v>
      </c>
      <c r="B2502">
        <v>215.67</v>
      </c>
      <c r="C2502">
        <v>176.97</v>
      </c>
      <c r="D2502">
        <v>254.36</v>
      </c>
      <c r="E2502">
        <v>228.25</v>
      </c>
      <c r="F2502">
        <v>1.2729999999999999</v>
      </c>
      <c r="G2502">
        <v>0.54600000000000004</v>
      </c>
      <c r="H2502">
        <v>2.3580000000000001</v>
      </c>
      <c r="I2502">
        <v>0.48499999999999999</v>
      </c>
    </row>
    <row r="2503" spans="1:9" x14ac:dyDescent="0.25">
      <c r="A2503" s="4">
        <v>2000</v>
      </c>
      <c r="B2503">
        <v>174.12</v>
      </c>
      <c r="C2503">
        <v>135.43</v>
      </c>
      <c r="D2503">
        <v>212.82</v>
      </c>
      <c r="E2503">
        <v>198.12</v>
      </c>
      <c r="F2503">
        <v>1.631</v>
      </c>
      <c r="G2503">
        <v>0.90300000000000002</v>
      </c>
      <c r="H2503">
        <v>3.6230000000000002</v>
      </c>
      <c r="I2503">
        <v>-0.23599999999999999</v>
      </c>
    </row>
    <row r="2504" spans="1:9" x14ac:dyDescent="0.25">
      <c r="A2504" s="4">
        <v>2001</v>
      </c>
      <c r="B2504">
        <v>258.60000000000002</v>
      </c>
      <c r="C2504">
        <v>219.9</v>
      </c>
      <c r="D2504">
        <v>297.3</v>
      </c>
      <c r="E2504">
        <v>224.45</v>
      </c>
      <c r="F2504">
        <v>2.8959999999999999</v>
      </c>
      <c r="G2504">
        <v>2.169</v>
      </c>
      <c r="H2504">
        <v>2.8540000000000001</v>
      </c>
      <c r="I2504">
        <v>0.57399999999999995</v>
      </c>
    </row>
    <row r="2505" spans="1:9" x14ac:dyDescent="0.25">
      <c r="A2505" s="4">
        <v>2002</v>
      </c>
      <c r="B2505">
        <v>223.67</v>
      </c>
      <c r="C2505">
        <v>184.97</v>
      </c>
      <c r="D2505">
        <v>262.37</v>
      </c>
      <c r="E2505">
        <v>263.99</v>
      </c>
      <c r="F2505">
        <v>2.1269999999999998</v>
      </c>
      <c r="G2505">
        <v>1.4</v>
      </c>
      <c r="H2505">
        <v>4.7350000000000003</v>
      </c>
      <c r="I2505">
        <v>1.9730000000000001</v>
      </c>
    </row>
    <row r="2506" spans="1:9" x14ac:dyDescent="0.25">
      <c r="A2506" s="4">
        <v>2003</v>
      </c>
      <c r="B2506">
        <v>176.33</v>
      </c>
      <c r="C2506">
        <v>137.63</v>
      </c>
      <c r="D2506">
        <v>215.02</v>
      </c>
      <c r="E2506">
        <v>208.72</v>
      </c>
      <c r="F2506">
        <v>4.008</v>
      </c>
      <c r="G2506">
        <v>3.28</v>
      </c>
      <c r="H2506">
        <v>0.54400000000000004</v>
      </c>
    </row>
    <row r="2507" spans="1:9" x14ac:dyDescent="0.25">
      <c r="A2507" s="4">
        <v>2004</v>
      </c>
      <c r="B2507">
        <v>158.87</v>
      </c>
      <c r="C2507">
        <v>120.17</v>
      </c>
      <c r="D2507">
        <v>197.57</v>
      </c>
      <c r="E2507">
        <v>209.89</v>
      </c>
    </row>
    <row r="2508" spans="1:9" x14ac:dyDescent="0.25">
      <c r="A2508" s="4">
        <v>2005</v>
      </c>
      <c r="B2508">
        <v>172.02</v>
      </c>
      <c r="C2508">
        <v>133.32</v>
      </c>
      <c r="D2508">
        <v>210.72</v>
      </c>
      <c r="E2508">
        <v>196.32</v>
      </c>
    </row>
    <row r="2509" spans="1:9" x14ac:dyDescent="0.25">
      <c r="A2509" s="4">
        <v>2006</v>
      </c>
      <c r="B2509">
        <v>226.52</v>
      </c>
      <c r="C2509">
        <v>187.82</v>
      </c>
      <c r="D2509">
        <v>265.22000000000003</v>
      </c>
    </row>
    <row r="2510" spans="1:9" x14ac:dyDescent="0.25">
      <c r="A2510" s="4">
        <v>2007</v>
      </c>
      <c r="B2510">
        <v>265.52</v>
      </c>
      <c r="C2510">
        <v>226.82</v>
      </c>
      <c r="D2510">
        <v>304.22000000000003</v>
      </c>
    </row>
    <row r="2511" spans="1:9" x14ac:dyDescent="0.25">
      <c r="A2511" s="4">
        <v>2008</v>
      </c>
      <c r="B2511">
        <v>246.97</v>
      </c>
      <c r="C2511">
        <v>208.27</v>
      </c>
      <c r="D2511">
        <v>285.67</v>
      </c>
    </row>
  </sheetData>
  <mergeCells count="1">
    <mergeCell ref="A1:D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64CC-C301-4BB8-9A5E-FFEB83F5A704}">
  <dimension ref="A1:O8"/>
  <sheetViews>
    <sheetView zoomScale="90" zoomScaleNormal="90" workbookViewId="0">
      <selection activeCell="B12" sqref="B12"/>
    </sheetView>
  </sheetViews>
  <sheetFormatPr defaultRowHeight="15" x14ac:dyDescent="0.25"/>
  <cols>
    <col min="3" max="3" width="18.5703125" bestFit="1" customWidth="1"/>
    <col min="4" max="5" width="16.85546875" bestFit="1" customWidth="1"/>
    <col min="6" max="7" width="17.85546875" bestFit="1" customWidth="1"/>
    <col min="8" max="8" width="18.42578125" bestFit="1" customWidth="1"/>
    <col min="9" max="9" width="23" bestFit="1" customWidth="1"/>
    <col min="12" max="12" width="18.5703125" bestFit="1" customWidth="1"/>
    <col min="13" max="13" width="18.85546875" bestFit="1" customWidth="1"/>
    <col min="14" max="14" width="17.85546875" bestFit="1" customWidth="1"/>
  </cols>
  <sheetData>
    <row r="1" spans="1:15" x14ac:dyDescent="0.25">
      <c r="A1" t="s">
        <v>26</v>
      </c>
      <c r="C1" s="6" t="s">
        <v>27</v>
      </c>
      <c r="D1" t="s">
        <v>28</v>
      </c>
      <c r="E1" t="s">
        <v>28</v>
      </c>
      <c r="F1" s="6" t="s">
        <v>29</v>
      </c>
      <c r="G1" s="6" t="s">
        <v>30</v>
      </c>
      <c r="H1" s="6" t="s">
        <v>30</v>
      </c>
      <c r="L1" t="s">
        <v>27</v>
      </c>
      <c r="M1" t="s">
        <v>31</v>
      </c>
      <c r="N1" t="s">
        <v>29</v>
      </c>
      <c r="O1" t="s">
        <v>48</v>
      </c>
    </row>
    <row r="2" spans="1:15" x14ac:dyDescent="0.25">
      <c r="C2" t="s">
        <v>32</v>
      </c>
      <c r="D2" s="5" t="s">
        <v>33</v>
      </c>
      <c r="E2" s="5" t="s">
        <v>34</v>
      </c>
      <c r="F2" t="s">
        <v>35</v>
      </c>
      <c r="G2" t="s">
        <v>36</v>
      </c>
      <c r="H2" t="s">
        <v>37</v>
      </c>
      <c r="I2" t="s">
        <v>48</v>
      </c>
      <c r="L2" t="s">
        <v>38</v>
      </c>
      <c r="M2" t="s">
        <v>39</v>
      </c>
      <c r="N2" t="s">
        <v>40</v>
      </c>
    </row>
    <row r="3" spans="1:15" x14ac:dyDescent="0.25">
      <c r="B3">
        <v>0</v>
      </c>
      <c r="C3">
        <f>0.0106*B3</f>
        <v>0</v>
      </c>
      <c r="D3">
        <f>0.8505*B3</f>
        <v>0</v>
      </c>
      <c r="E3">
        <f>0.6854*B3</f>
        <v>0</v>
      </c>
      <c r="F3">
        <f>0.0021*B3</f>
        <v>0</v>
      </c>
      <c r="G3">
        <f>0.0028*B3</f>
        <v>0</v>
      </c>
      <c r="H3">
        <f>0.0046*B3</f>
        <v>0</v>
      </c>
      <c r="I3">
        <f>AVERAGE(F3:H3,C3)</f>
        <v>0</v>
      </c>
      <c r="K3">
        <v>0</v>
      </c>
      <c r="L3">
        <f>-0.0604*K3</f>
        <v>0</v>
      </c>
      <c r="M3">
        <f>-0.0515*K3</f>
        <v>0</v>
      </c>
      <c r="N3">
        <f>0.0559*K3</f>
        <v>0</v>
      </c>
      <c r="O3">
        <f>AVERAGE(L3:N3)</f>
        <v>0</v>
      </c>
    </row>
    <row r="4" spans="1:15" x14ac:dyDescent="0.25">
      <c r="B4">
        <v>1</v>
      </c>
      <c r="C4">
        <f t="shared" ref="C4:C8" si="0">0.0106*B4</f>
        <v>1.06E-2</v>
      </c>
      <c r="D4">
        <f t="shared" ref="D4:D8" si="1">0.8505*B4</f>
        <v>0.85050000000000003</v>
      </c>
      <c r="E4">
        <f t="shared" ref="E4:E8" si="2">0.6854*B4</f>
        <v>0.68540000000000001</v>
      </c>
      <c r="F4">
        <f t="shared" ref="F4:F8" si="3">0.0021*B4</f>
        <v>2.0999999999999999E-3</v>
      </c>
      <c r="G4">
        <f t="shared" ref="G4:G8" si="4">0.0028*B4</f>
        <v>2.8E-3</v>
      </c>
      <c r="H4">
        <f t="shared" ref="H4:H8" si="5">0.0046*B4</f>
        <v>4.5999999999999999E-3</v>
      </c>
      <c r="I4" s="7">
        <f t="shared" ref="I4:I8" si="6">AVERAGE(F4:H4,C4)</f>
        <v>5.025E-3</v>
      </c>
      <c r="K4">
        <v>1</v>
      </c>
      <c r="L4">
        <f t="shared" ref="L4:L8" si="7">-0.0604*K4</f>
        <v>-6.0400000000000002E-2</v>
      </c>
      <c r="M4">
        <f t="shared" ref="M4:M8" si="8">-0.0515*K4</f>
        <v>-5.1499999999999997E-2</v>
      </c>
      <c r="N4">
        <f t="shared" ref="N4:N8" si="9">0.0559*K4</f>
        <v>5.5899999999999998E-2</v>
      </c>
      <c r="O4" s="8">
        <f t="shared" ref="O4:O8" si="10">AVERAGE(L4:N4)</f>
        <v>-1.8666666666666668E-2</v>
      </c>
    </row>
    <row r="5" spans="1:15" x14ac:dyDescent="0.25">
      <c r="B5">
        <v>2</v>
      </c>
      <c r="C5">
        <f t="shared" si="0"/>
        <v>2.12E-2</v>
      </c>
      <c r="D5">
        <f t="shared" si="1"/>
        <v>1.7010000000000001</v>
      </c>
      <c r="E5">
        <f t="shared" si="2"/>
        <v>1.3708</v>
      </c>
      <c r="F5">
        <f t="shared" si="3"/>
        <v>4.1999999999999997E-3</v>
      </c>
      <c r="G5">
        <f t="shared" si="4"/>
        <v>5.5999999999999999E-3</v>
      </c>
      <c r="H5">
        <f t="shared" si="5"/>
        <v>9.1999999999999998E-3</v>
      </c>
      <c r="I5" s="7">
        <f t="shared" si="6"/>
        <v>1.005E-2</v>
      </c>
      <c r="K5">
        <v>2</v>
      </c>
      <c r="L5">
        <f t="shared" si="7"/>
        <v>-0.1208</v>
      </c>
      <c r="M5">
        <f t="shared" si="8"/>
        <v>-0.10299999999999999</v>
      </c>
      <c r="N5">
        <f t="shared" si="9"/>
        <v>0.1118</v>
      </c>
      <c r="O5" s="8">
        <f t="shared" si="10"/>
        <v>-3.7333333333333336E-2</v>
      </c>
    </row>
    <row r="6" spans="1:15" x14ac:dyDescent="0.25">
      <c r="B6">
        <v>3</v>
      </c>
      <c r="C6">
        <f t="shared" si="0"/>
        <v>3.1800000000000002E-2</v>
      </c>
      <c r="D6">
        <f t="shared" si="1"/>
        <v>2.5514999999999999</v>
      </c>
      <c r="E6">
        <f t="shared" si="2"/>
        <v>2.0562</v>
      </c>
      <c r="F6">
        <f t="shared" si="3"/>
        <v>6.3E-3</v>
      </c>
      <c r="G6">
        <f t="shared" si="4"/>
        <v>8.3999999999999995E-3</v>
      </c>
      <c r="H6">
        <f t="shared" si="5"/>
        <v>1.38E-2</v>
      </c>
      <c r="I6" s="7">
        <f t="shared" si="6"/>
        <v>1.5075E-2</v>
      </c>
      <c r="K6">
        <v>3</v>
      </c>
      <c r="L6">
        <f t="shared" si="7"/>
        <v>-0.1812</v>
      </c>
      <c r="M6">
        <f t="shared" si="8"/>
        <v>-0.1545</v>
      </c>
      <c r="N6">
        <f t="shared" si="9"/>
        <v>0.16769999999999999</v>
      </c>
      <c r="O6" s="8">
        <f t="shared" si="10"/>
        <v>-5.6000000000000001E-2</v>
      </c>
    </row>
    <row r="7" spans="1:15" x14ac:dyDescent="0.25">
      <c r="B7">
        <v>4</v>
      </c>
      <c r="C7">
        <f t="shared" si="0"/>
        <v>4.24E-2</v>
      </c>
      <c r="D7">
        <f t="shared" si="1"/>
        <v>3.4020000000000001</v>
      </c>
      <c r="E7">
        <f t="shared" si="2"/>
        <v>2.7416</v>
      </c>
      <c r="F7">
        <f t="shared" si="3"/>
        <v>8.3999999999999995E-3</v>
      </c>
      <c r="G7">
        <f t="shared" si="4"/>
        <v>1.12E-2</v>
      </c>
      <c r="H7">
        <f t="shared" si="5"/>
        <v>1.84E-2</v>
      </c>
      <c r="I7" s="7">
        <f t="shared" si="6"/>
        <v>2.01E-2</v>
      </c>
      <c r="K7">
        <v>4</v>
      </c>
      <c r="L7">
        <f t="shared" si="7"/>
        <v>-0.24160000000000001</v>
      </c>
      <c r="M7">
        <f t="shared" si="8"/>
        <v>-0.20599999999999999</v>
      </c>
      <c r="N7">
        <f t="shared" si="9"/>
        <v>0.22359999999999999</v>
      </c>
      <c r="O7" s="8">
        <f t="shared" si="10"/>
        <v>-7.4666666666666673E-2</v>
      </c>
    </row>
    <row r="8" spans="1:15" x14ac:dyDescent="0.25">
      <c r="B8">
        <v>5</v>
      </c>
      <c r="C8">
        <f t="shared" si="0"/>
        <v>5.2999999999999999E-2</v>
      </c>
      <c r="D8">
        <f t="shared" si="1"/>
        <v>4.2525000000000004</v>
      </c>
      <c r="E8">
        <f t="shared" si="2"/>
        <v>3.427</v>
      </c>
      <c r="F8">
        <f t="shared" si="3"/>
        <v>1.0499999999999999E-2</v>
      </c>
      <c r="G8">
        <f t="shared" si="4"/>
        <v>1.4E-2</v>
      </c>
      <c r="H8">
        <f t="shared" si="5"/>
        <v>2.3E-2</v>
      </c>
      <c r="I8" s="7">
        <f t="shared" si="6"/>
        <v>2.5125000000000001E-2</v>
      </c>
      <c r="K8">
        <v>5</v>
      </c>
      <c r="L8">
        <f t="shared" si="7"/>
        <v>-0.30199999999999999</v>
      </c>
      <c r="M8">
        <f t="shared" si="8"/>
        <v>-0.25750000000000001</v>
      </c>
      <c r="N8">
        <f t="shared" si="9"/>
        <v>0.27949999999999997</v>
      </c>
      <c r="O8" s="8">
        <f t="shared" si="10"/>
        <v>-9.3333333333333338E-2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70CB-3EDC-43D8-AFE1-B529C1841A68}">
  <dimension ref="A2:Y2006"/>
  <sheetViews>
    <sheetView zoomScale="90" zoomScaleNormal="90" workbookViewId="0">
      <selection activeCell="F6" sqref="F6"/>
    </sheetView>
  </sheetViews>
  <sheetFormatPr defaultRowHeight="15" x14ac:dyDescent="0.25"/>
  <cols>
    <col min="2" max="2" width="11.5703125" bestFit="1" customWidth="1"/>
    <col min="8" max="8" width="13.7109375" bestFit="1" customWidth="1"/>
    <col min="22" max="22" width="17.5703125" bestFit="1" customWidth="1"/>
  </cols>
  <sheetData>
    <row r="2" spans="1:25" x14ac:dyDescent="0.25">
      <c r="A2" t="s">
        <v>41</v>
      </c>
      <c r="B2" t="s">
        <v>42</v>
      </c>
      <c r="C2" t="s">
        <v>43</v>
      </c>
      <c r="D2" t="s">
        <v>44</v>
      </c>
      <c r="F2" t="s">
        <v>45</v>
      </c>
      <c r="G2" t="s">
        <v>46</v>
      </c>
      <c r="H2" t="s">
        <v>47</v>
      </c>
      <c r="U2" t="s">
        <v>49</v>
      </c>
      <c r="V2" t="s">
        <v>50</v>
      </c>
      <c r="W2" t="s">
        <v>51</v>
      </c>
      <c r="Y2" t="s">
        <v>51</v>
      </c>
    </row>
    <row r="3" spans="1:25" x14ac:dyDescent="0.25">
      <c r="A3">
        <v>1</v>
      </c>
      <c r="B3">
        <v>580</v>
      </c>
      <c r="C3">
        <v>48</v>
      </c>
      <c r="D3">
        <f>2014-B3</f>
        <v>1434</v>
      </c>
      <c r="F3" s="4">
        <v>0</v>
      </c>
      <c r="G3">
        <v>-0.30299999999999999</v>
      </c>
      <c r="U3">
        <v>2008</v>
      </c>
      <c r="V3">
        <v>440.63499999999999</v>
      </c>
      <c r="Y3" s="6">
        <v>1434</v>
      </c>
    </row>
    <row r="4" spans="1:25" x14ac:dyDescent="0.25">
      <c r="A4">
        <v>2</v>
      </c>
      <c r="B4">
        <v>538</v>
      </c>
      <c r="C4">
        <v>11</v>
      </c>
      <c r="D4">
        <f t="shared" ref="D4:D16" si="0">2014-B4</f>
        <v>1476</v>
      </c>
      <c r="F4" s="4">
        <v>1</v>
      </c>
      <c r="G4">
        <v>-1.216</v>
      </c>
      <c r="U4">
        <v>2007</v>
      </c>
      <c r="V4">
        <v>505.64499999999998</v>
      </c>
      <c r="Y4" s="6">
        <v>1476</v>
      </c>
    </row>
    <row r="5" spans="1:25" x14ac:dyDescent="0.25">
      <c r="A5">
        <v>3</v>
      </c>
      <c r="B5">
        <v>530</v>
      </c>
      <c r="C5">
        <v>19</v>
      </c>
      <c r="D5">
        <f t="shared" si="0"/>
        <v>1484</v>
      </c>
      <c r="F5" s="4">
        <v>2</v>
      </c>
      <c r="G5">
        <v>-2.5409999999999999</v>
      </c>
      <c r="U5">
        <v>2006</v>
      </c>
      <c r="V5">
        <v>501.62700000000001</v>
      </c>
      <c r="Y5" s="6">
        <v>1484</v>
      </c>
    </row>
    <row r="6" spans="1:25" x14ac:dyDescent="0.25">
      <c r="A6">
        <v>4</v>
      </c>
      <c r="B6">
        <v>468</v>
      </c>
      <c r="C6">
        <v>23</v>
      </c>
      <c r="D6">
        <f t="shared" si="0"/>
        <v>1546</v>
      </c>
      <c r="F6" s="4">
        <v>3</v>
      </c>
      <c r="G6">
        <v>-3.1259999999999999</v>
      </c>
      <c r="U6">
        <v>2005</v>
      </c>
      <c r="V6">
        <v>461.08600000000001</v>
      </c>
      <c r="Y6" s="6">
        <v>1546</v>
      </c>
    </row>
    <row r="7" spans="1:25" x14ac:dyDescent="0.25">
      <c r="A7">
        <v>5</v>
      </c>
      <c r="B7">
        <v>373</v>
      </c>
      <c r="C7">
        <v>23</v>
      </c>
      <c r="D7">
        <f t="shared" si="0"/>
        <v>1641</v>
      </c>
      <c r="F7" s="4">
        <v>4</v>
      </c>
      <c r="G7">
        <v>-2.2530000000000001</v>
      </c>
      <c r="U7">
        <v>2004</v>
      </c>
      <c r="V7">
        <v>447.62599999999998</v>
      </c>
      <c r="Y7" s="6">
        <v>1641</v>
      </c>
    </row>
    <row r="8" spans="1:25" x14ac:dyDescent="0.25">
      <c r="A8">
        <v>6</v>
      </c>
      <c r="B8">
        <v>353</v>
      </c>
      <c r="C8">
        <v>34</v>
      </c>
      <c r="D8">
        <f t="shared" si="0"/>
        <v>1661</v>
      </c>
      <c r="F8" s="4">
        <v>5</v>
      </c>
      <c r="G8">
        <v>-1.32</v>
      </c>
      <c r="U8">
        <v>2003</v>
      </c>
      <c r="V8">
        <v>507.57299999999998</v>
      </c>
      <c r="Y8" s="6">
        <v>1661</v>
      </c>
    </row>
    <row r="9" spans="1:25" x14ac:dyDescent="0.25">
      <c r="A9">
        <v>7</v>
      </c>
      <c r="B9">
        <v>313</v>
      </c>
      <c r="C9">
        <v>8</v>
      </c>
      <c r="D9">
        <f t="shared" si="0"/>
        <v>1701</v>
      </c>
      <c r="F9" s="4">
        <v>6</v>
      </c>
      <c r="G9">
        <v>-0.878</v>
      </c>
      <c r="U9">
        <v>2002</v>
      </c>
      <c r="V9">
        <v>431.51499999999999</v>
      </c>
      <c r="Y9" s="6">
        <v>1701</v>
      </c>
    </row>
    <row r="10" spans="1:25" x14ac:dyDescent="0.25">
      <c r="A10">
        <v>8</v>
      </c>
      <c r="B10">
        <v>278</v>
      </c>
      <c r="C10">
        <v>11</v>
      </c>
      <c r="D10">
        <f t="shared" si="0"/>
        <v>1736</v>
      </c>
      <c r="F10" s="4">
        <v>7</v>
      </c>
      <c r="G10">
        <v>-0.159</v>
      </c>
      <c r="U10">
        <v>2001</v>
      </c>
      <c r="V10">
        <v>487.72500000000002</v>
      </c>
      <c r="Y10" s="6">
        <v>1736</v>
      </c>
    </row>
    <row r="11" spans="1:25" x14ac:dyDescent="0.25">
      <c r="A11">
        <v>9</v>
      </c>
      <c r="B11">
        <v>264</v>
      </c>
      <c r="C11">
        <v>18</v>
      </c>
      <c r="D11">
        <f t="shared" si="0"/>
        <v>1750</v>
      </c>
      <c r="F11" s="4">
        <v>8</v>
      </c>
      <c r="G11">
        <v>-0.189</v>
      </c>
      <c r="U11">
        <v>2000</v>
      </c>
      <c r="V11">
        <v>551.12699999999995</v>
      </c>
      <c r="Y11" s="6">
        <v>1750</v>
      </c>
    </row>
    <row r="12" spans="1:25" x14ac:dyDescent="0.25">
      <c r="A12">
        <v>10</v>
      </c>
      <c r="B12">
        <v>245</v>
      </c>
      <c r="C12">
        <v>23</v>
      </c>
      <c r="D12">
        <f t="shared" si="0"/>
        <v>1769</v>
      </c>
      <c r="F12" s="4">
        <v>9</v>
      </c>
      <c r="G12">
        <v>-0.76400000000000001</v>
      </c>
      <c r="U12">
        <v>1999</v>
      </c>
      <c r="V12">
        <v>512.07299999999998</v>
      </c>
      <c r="Y12" s="6">
        <v>1769</v>
      </c>
    </row>
    <row r="13" spans="1:25" x14ac:dyDescent="0.25">
      <c r="A13">
        <v>11</v>
      </c>
      <c r="B13">
        <v>200</v>
      </c>
      <c r="C13">
        <v>26</v>
      </c>
      <c r="D13">
        <f t="shared" si="0"/>
        <v>1814</v>
      </c>
      <c r="F13" s="4">
        <v>10</v>
      </c>
      <c r="G13">
        <v>-0.95799999999999996</v>
      </c>
      <c r="U13">
        <v>1998</v>
      </c>
      <c r="V13">
        <v>528.024</v>
      </c>
      <c r="Y13" s="6">
        <v>1814</v>
      </c>
    </row>
    <row r="14" spans="1:25" x14ac:dyDescent="0.25">
      <c r="A14">
        <v>12</v>
      </c>
      <c r="B14">
        <v>192</v>
      </c>
      <c r="C14">
        <v>22</v>
      </c>
      <c r="D14">
        <f t="shared" si="0"/>
        <v>1822</v>
      </c>
      <c r="F14" s="4">
        <v>11</v>
      </c>
      <c r="G14">
        <v>-1.1559999999999999</v>
      </c>
      <c r="U14">
        <v>1997</v>
      </c>
      <c r="V14">
        <v>553.9</v>
      </c>
      <c r="Y14" s="6">
        <v>1822</v>
      </c>
    </row>
    <row r="15" spans="1:25" x14ac:dyDescent="0.25">
      <c r="A15">
        <v>13</v>
      </c>
      <c r="B15">
        <v>191</v>
      </c>
      <c r="C15">
        <v>7</v>
      </c>
      <c r="D15">
        <f t="shared" si="0"/>
        <v>1823</v>
      </c>
      <c r="F15" s="4">
        <v>12</v>
      </c>
      <c r="G15">
        <v>-0.184</v>
      </c>
      <c r="U15">
        <v>1996</v>
      </c>
      <c r="V15">
        <v>543.41300000000001</v>
      </c>
      <c r="Y15" s="6">
        <v>1823</v>
      </c>
    </row>
    <row r="16" spans="1:25" x14ac:dyDescent="0.25">
      <c r="A16">
        <v>14</v>
      </c>
      <c r="B16">
        <v>140</v>
      </c>
      <c r="C16">
        <v>34</v>
      </c>
      <c r="D16">
        <f t="shared" si="0"/>
        <v>1874</v>
      </c>
      <c r="F16" s="4">
        <v>13</v>
      </c>
      <c r="G16">
        <v>-0.749</v>
      </c>
      <c r="U16">
        <v>1995</v>
      </c>
      <c r="V16">
        <v>464.34100000000001</v>
      </c>
      <c r="Y16" s="6">
        <v>1874</v>
      </c>
    </row>
    <row r="17" spans="6:22" x14ac:dyDescent="0.25">
      <c r="F17" s="4">
        <v>14</v>
      </c>
      <c r="G17">
        <v>-0.72399999999999998</v>
      </c>
      <c r="U17">
        <v>1994</v>
      </c>
      <c r="V17">
        <v>475.952</v>
      </c>
    </row>
    <row r="18" spans="6:22" x14ac:dyDescent="0.25">
      <c r="F18" s="4">
        <v>15</v>
      </c>
      <c r="G18">
        <v>-0.68</v>
      </c>
      <c r="U18">
        <v>1993</v>
      </c>
      <c r="V18">
        <v>489.89499999999998</v>
      </c>
    </row>
    <row r="19" spans="6:22" x14ac:dyDescent="0.25">
      <c r="F19" s="4">
        <v>16</v>
      </c>
      <c r="G19">
        <v>-2.7050000000000001</v>
      </c>
      <c r="U19">
        <v>1992</v>
      </c>
      <c r="V19">
        <v>506.16699999999997</v>
      </c>
    </row>
    <row r="20" spans="6:22" x14ac:dyDescent="0.25">
      <c r="F20" s="4">
        <v>17</v>
      </c>
      <c r="G20">
        <v>-0.22800000000000001</v>
      </c>
      <c r="U20">
        <v>1991</v>
      </c>
      <c r="V20">
        <v>482.08</v>
      </c>
    </row>
    <row r="21" spans="6:22" x14ac:dyDescent="0.25">
      <c r="F21" s="4">
        <v>18</v>
      </c>
      <c r="G21">
        <v>-0.82899999999999996</v>
      </c>
      <c r="U21">
        <v>1990</v>
      </c>
      <c r="V21">
        <v>466.79199999999997</v>
      </c>
    </row>
    <row r="22" spans="6:22" x14ac:dyDescent="0.25">
      <c r="F22" s="4">
        <v>19</v>
      </c>
      <c r="G22">
        <v>-1.8660000000000001</v>
      </c>
      <c r="U22">
        <v>1989</v>
      </c>
      <c r="V22">
        <v>536.221</v>
      </c>
    </row>
    <row r="23" spans="6:22" x14ac:dyDescent="0.25">
      <c r="F23" s="4">
        <v>20</v>
      </c>
      <c r="G23">
        <v>-2.65</v>
      </c>
      <c r="U23">
        <v>1988</v>
      </c>
      <c r="V23">
        <v>534.57399999999996</v>
      </c>
    </row>
    <row r="24" spans="6:22" x14ac:dyDescent="0.25">
      <c r="F24" s="4">
        <v>21</v>
      </c>
      <c r="G24">
        <v>-2.625</v>
      </c>
      <c r="U24">
        <v>1987</v>
      </c>
      <c r="V24">
        <v>485.47500000000002</v>
      </c>
    </row>
    <row r="25" spans="6:22" x14ac:dyDescent="0.25">
      <c r="F25" s="4">
        <v>22</v>
      </c>
      <c r="G25">
        <v>-2.387</v>
      </c>
      <c r="U25">
        <v>1986</v>
      </c>
      <c r="V25">
        <v>490.779</v>
      </c>
    </row>
    <row r="26" spans="6:22" x14ac:dyDescent="0.25">
      <c r="F26" s="4">
        <v>23</v>
      </c>
      <c r="G26">
        <v>-2.0299999999999998</v>
      </c>
      <c r="U26">
        <v>1985</v>
      </c>
      <c r="V26">
        <v>573.50699999999995</v>
      </c>
    </row>
    <row r="27" spans="6:22" x14ac:dyDescent="0.25">
      <c r="F27" s="4">
        <v>24</v>
      </c>
      <c r="G27">
        <v>-3.0920000000000001</v>
      </c>
      <c r="U27">
        <v>1984</v>
      </c>
      <c r="V27">
        <v>687.01300000000003</v>
      </c>
    </row>
    <row r="28" spans="6:22" x14ac:dyDescent="0.25">
      <c r="F28" s="4">
        <v>25</v>
      </c>
      <c r="G28">
        <v>-1.891</v>
      </c>
      <c r="U28">
        <v>1983</v>
      </c>
      <c r="V28">
        <v>550.20299999999997</v>
      </c>
    </row>
    <row r="29" spans="6:22" x14ac:dyDescent="0.25">
      <c r="F29" s="4">
        <v>26</v>
      </c>
      <c r="G29">
        <v>-2.3130000000000002</v>
      </c>
      <c r="U29">
        <v>1982</v>
      </c>
      <c r="V29">
        <v>602.19500000000005</v>
      </c>
    </row>
    <row r="30" spans="6:22" x14ac:dyDescent="0.25">
      <c r="F30" s="4">
        <v>27</v>
      </c>
      <c r="G30">
        <v>-1.657</v>
      </c>
      <c r="U30">
        <v>1981</v>
      </c>
      <c r="V30">
        <v>531.68100000000004</v>
      </c>
    </row>
    <row r="31" spans="6:22" x14ac:dyDescent="0.25">
      <c r="F31" s="4">
        <v>28</v>
      </c>
      <c r="G31">
        <v>-1.841</v>
      </c>
      <c r="U31">
        <v>1980</v>
      </c>
      <c r="V31">
        <v>582.66800000000001</v>
      </c>
    </row>
    <row r="32" spans="6:22" x14ac:dyDescent="0.25">
      <c r="F32" s="4">
        <v>29</v>
      </c>
      <c r="G32">
        <v>-3.33</v>
      </c>
      <c r="U32">
        <v>1979</v>
      </c>
      <c r="V32">
        <v>504.84100000000001</v>
      </c>
    </row>
    <row r="33" spans="6:22" x14ac:dyDescent="0.25">
      <c r="F33" s="4">
        <v>30</v>
      </c>
      <c r="G33">
        <v>-2.1880000000000002</v>
      </c>
      <c r="U33">
        <v>1978</v>
      </c>
      <c r="V33">
        <v>511.67200000000003</v>
      </c>
    </row>
    <row r="34" spans="6:22" x14ac:dyDescent="0.25">
      <c r="F34" s="4">
        <v>31</v>
      </c>
      <c r="G34">
        <v>-2.7149999999999999</v>
      </c>
      <c r="U34">
        <v>1977</v>
      </c>
      <c r="V34">
        <v>539.596</v>
      </c>
    </row>
    <row r="35" spans="6:22" x14ac:dyDescent="0.25">
      <c r="F35" s="4">
        <v>32</v>
      </c>
      <c r="G35">
        <v>-1.474</v>
      </c>
      <c r="U35">
        <v>1976</v>
      </c>
      <c r="V35">
        <v>478.28300000000002</v>
      </c>
    </row>
    <row r="36" spans="6:22" x14ac:dyDescent="0.25">
      <c r="F36" s="4">
        <v>33</v>
      </c>
      <c r="G36">
        <v>-1.2310000000000001</v>
      </c>
      <c r="U36">
        <v>1975</v>
      </c>
      <c r="V36">
        <v>465.74700000000001</v>
      </c>
    </row>
    <row r="37" spans="6:22" x14ac:dyDescent="0.25">
      <c r="F37" s="4">
        <v>34</v>
      </c>
      <c r="G37">
        <v>-0.754</v>
      </c>
      <c r="U37">
        <v>1974</v>
      </c>
      <c r="V37">
        <v>508.53800000000001</v>
      </c>
    </row>
    <row r="38" spans="6:22" x14ac:dyDescent="0.25">
      <c r="F38" s="4">
        <v>35</v>
      </c>
      <c r="G38">
        <v>0.44700000000000001</v>
      </c>
      <c r="U38">
        <v>1973</v>
      </c>
      <c r="V38">
        <v>494.13299999999998</v>
      </c>
    </row>
    <row r="39" spans="6:22" x14ac:dyDescent="0.25">
      <c r="F39" s="4">
        <v>36</v>
      </c>
      <c r="G39">
        <v>-0.78900000000000003</v>
      </c>
      <c r="U39">
        <v>1972</v>
      </c>
      <c r="V39">
        <v>470.40800000000002</v>
      </c>
    </row>
    <row r="40" spans="6:22" x14ac:dyDescent="0.25">
      <c r="F40" s="4">
        <v>37</v>
      </c>
      <c r="G40">
        <v>-0.24299999999999999</v>
      </c>
      <c r="U40">
        <v>1971</v>
      </c>
      <c r="V40">
        <v>473.14</v>
      </c>
    </row>
    <row r="41" spans="6:22" x14ac:dyDescent="0.25">
      <c r="F41" s="4">
        <v>38</v>
      </c>
      <c r="G41">
        <v>-0.01</v>
      </c>
      <c r="U41">
        <v>1970</v>
      </c>
      <c r="V41">
        <v>454.33600000000001</v>
      </c>
    </row>
    <row r="42" spans="6:22" x14ac:dyDescent="0.25">
      <c r="F42" s="4">
        <v>39</v>
      </c>
      <c r="G42">
        <v>0.60499999999999998</v>
      </c>
      <c r="U42">
        <v>1969</v>
      </c>
      <c r="V42">
        <v>448.67099999999999</v>
      </c>
    </row>
    <row r="43" spans="6:22" x14ac:dyDescent="0.25">
      <c r="F43" s="4">
        <v>40</v>
      </c>
      <c r="G43">
        <v>-0.53600000000000003</v>
      </c>
      <c r="U43">
        <v>1968</v>
      </c>
      <c r="V43">
        <v>441.11700000000002</v>
      </c>
    </row>
    <row r="44" spans="6:22" x14ac:dyDescent="0.25">
      <c r="F44" s="4">
        <v>41</v>
      </c>
      <c r="G44">
        <v>-0.318</v>
      </c>
      <c r="U44">
        <v>1967</v>
      </c>
      <c r="V44">
        <v>529.75199999999995</v>
      </c>
    </row>
    <row r="45" spans="6:22" x14ac:dyDescent="0.25">
      <c r="F45" s="4">
        <v>42</v>
      </c>
      <c r="G45">
        <v>0.35199999999999998</v>
      </c>
      <c r="U45">
        <v>1966</v>
      </c>
      <c r="V45">
        <v>449.03300000000002</v>
      </c>
    </row>
    <row r="46" spans="6:22" x14ac:dyDescent="0.25">
      <c r="F46" s="4">
        <v>43</v>
      </c>
      <c r="G46">
        <v>-4.4999999999999998E-2</v>
      </c>
      <c r="U46">
        <v>1965</v>
      </c>
      <c r="V46">
        <v>478.685</v>
      </c>
    </row>
    <row r="47" spans="6:22" x14ac:dyDescent="0.25">
      <c r="F47" s="4">
        <v>44</v>
      </c>
      <c r="G47">
        <v>-0.223</v>
      </c>
      <c r="U47">
        <v>1964</v>
      </c>
      <c r="V47">
        <v>444.33199999999999</v>
      </c>
    </row>
    <row r="48" spans="6:22" x14ac:dyDescent="0.25">
      <c r="F48" s="4">
        <v>45</v>
      </c>
      <c r="G48">
        <v>-0.39700000000000002</v>
      </c>
      <c r="U48">
        <v>1963</v>
      </c>
      <c r="V48">
        <v>545.18100000000004</v>
      </c>
    </row>
    <row r="49" spans="6:22" x14ac:dyDescent="0.25">
      <c r="F49" s="4">
        <v>46</v>
      </c>
      <c r="G49">
        <v>0.625</v>
      </c>
      <c r="U49">
        <v>1962</v>
      </c>
      <c r="V49">
        <v>457.22899999999998</v>
      </c>
    </row>
    <row r="50" spans="6:22" x14ac:dyDescent="0.25">
      <c r="F50" s="4">
        <v>47</v>
      </c>
      <c r="G50">
        <v>1.2310000000000001</v>
      </c>
      <c r="U50">
        <v>1961</v>
      </c>
      <c r="V50">
        <v>436.899</v>
      </c>
    </row>
    <row r="51" spans="6:22" x14ac:dyDescent="0.25">
      <c r="F51" s="4">
        <v>48</v>
      </c>
      <c r="G51">
        <v>0.67</v>
      </c>
      <c r="U51">
        <v>1960</v>
      </c>
      <c r="V51">
        <v>452.44799999999998</v>
      </c>
    </row>
    <row r="52" spans="6:22" x14ac:dyDescent="0.25">
      <c r="F52" s="4">
        <v>49</v>
      </c>
      <c r="G52">
        <v>-0.81899999999999995</v>
      </c>
      <c r="U52">
        <v>1959</v>
      </c>
      <c r="V52">
        <v>545.18100000000004</v>
      </c>
    </row>
    <row r="53" spans="6:22" x14ac:dyDescent="0.25">
      <c r="F53" s="4">
        <v>50</v>
      </c>
      <c r="G53">
        <v>-0.36699999999999999</v>
      </c>
      <c r="U53">
        <v>1958</v>
      </c>
      <c r="V53">
        <v>510.30599999999998</v>
      </c>
    </row>
    <row r="54" spans="6:22" x14ac:dyDescent="0.25">
      <c r="F54" s="4">
        <v>51</v>
      </c>
      <c r="G54">
        <v>-0.32300000000000001</v>
      </c>
      <c r="U54">
        <v>1957</v>
      </c>
      <c r="V54">
        <v>518.02</v>
      </c>
    </row>
    <row r="55" spans="6:22" x14ac:dyDescent="0.25">
      <c r="F55" s="4">
        <v>52</v>
      </c>
      <c r="G55">
        <v>1.4999999999999999E-2</v>
      </c>
      <c r="U55">
        <v>1956</v>
      </c>
      <c r="V55">
        <v>574.11</v>
      </c>
    </row>
    <row r="56" spans="6:22" x14ac:dyDescent="0.25">
      <c r="F56" s="4">
        <v>53</v>
      </c>
      <c r="G56">
        <v>-8.4000000000000005E-2</v>
      </c>
      <c r="U56">
        <v>1955</v>
      </c>
      <c r="V56">
        <v>481.29599999999999</v>
      </c>
    </row>
    <row r="57" spans="6:22" x14ac:dyDescent="0.25">
      <c r="F57" s="4">
        <v>54</v>
      </c>
      <c r="G57">
        <v>-0.54100000000000004</v>
      </c>
      <c r="U57">
        <v>1954</v>
      </c>
      <c r="V57">
        <v>521.91700000000003</v>
      </c>
    </row>
    <row r="58" spans="6:22" x14ac:dyDescent="0.25">
      <c r="F58" s="4">
        <v>55</v>
      </c>
      <c r="G58">
        <v>0.46200000000000002</v>
      </c>
      <c r="U58">
        <v>1953</v>
      </c>
      <c r="V58">
        <v>510.30599999999998</v>
      </c>
    </row>
    <row r="59" spans="6:22" x14ac:dyDescent="0.25">
      <c r="F59" s="4">
        <v>56</v>
      </c>
      <c r="G59">
        <v>-1.3149999999999999</v>
      </c>
      <c r="U59">
        <v>1952</v>
      </c>
      <c r="V59">
        <v>535.37699999999995</v>
      </c>
    </row>
    <row r="60" spans="6:22" x14ac:dyDescent="0.25">
      <c r="F60" s="4">
        <v>57</v>
      </c>
      <c r="G60">
        <v>-2.1240000000000001</v>
      </c>
      <c r="U60">
        <v>1951</v>
      </c>
      <c r="V60">
        <v>502.55099999999999</v>
      </c>
    </row>
    <row r="61" spans="6:22" x14ac:dyDescent="0.25">
      <c r="F61" s="4">
        <v>58</v>
      </c>
      <c r="G61">
        <v>-0.33200000000000002</v>
      </c>
      <c r="U61">
        <v>1950</v>
      </c>
      <c r="V61">
        <v>492.90800000000002</v>
      </c>
    </row>
    <row r="62" spans="6:22" x14ac:dyDescent="0.25">
      <c r="F62" s="4">
        <v>59</v>
      </c>
      <c r="G62">
        <v>-1.5780000000000001</v>
      </c>
      <c r="U62">
        <v>1949</v>
      </c>
      <c r="V62">
        <v>494.83699999999999</v>
      </c>
    </row>
    <row r="63" spans="6:22" x14ac:dyDescent="0.25">
      <c r="F63" s="4">
        <v>60</v>
      </c>
      <c r="G63">
        <v>-0.218</v>
      </c>
      <c r="U63">
        <v>1948</v>
      </c>
      <c r="V63">
        <v>502.55099999999999</v>
      </c>
    </row>
    <row r="64" spans="6:22" x14ac:dyDescent="0.25">
      <c r="F64" s="4">
        <v>61</v>
      </c>
      <c r="G64">
        <v>0.61</v>
      </c>
      <c r="U64">
        <v>1947</v>
      </c>
      <c r="V64">
        <v>508.37700000000001</v>
      </c>
    </row>
    <row r="65" spans="6:22" x14ac:dyDescent="0.25">
      <c r="F65" s="4">
        <v>62</v>
      </c>
      <c r="G65">
        <v>-0.68</v>
      </c>
      <c r="U65">
        <v>1946</v>
      </c>
      <c r="V65">
        <v>458.19299999999998</v>
      </c>
    </row>
    <row r="66" spans="6:22" x14ac:dyDescent="0.25">
      <c r="F66" s="4">
        <v>63</v>
      </c>
      <c r="G66">
        <v>-0.80400000000000005</v>
      </c>
      <c r="U66">
        <v>1945</v>
      </c>
      <c r="V66">
        <v>441.358</v>
      </c>
    </row>
    <row r="67" spans="6:22" x14ac:dyDescent="0.25">
      <c r="F67" s="4">
        <v>64</v>
      </c>
      <c r="G67">
        <v>-0.68</v>
      </c>
      <c r="U67">
        <v>1944</v>
      </c>
      <c r="V67">
        <v>444.01</v>
      </c>
    </row>
    <row r="68" spans="6:22" x14ac:dyDescent="0.25">
      <c r="F68" s="4">
        <v>65</v>
      </c>
      <c r="G68">
        <v>-0.85399999999999998</v>
      </c>
      <c r="U68">
        <v>1943</v>
      </c>
      <c r="V68">
        <v>465.74700000000001</v>
      </c>
    </row>
    <row r="69" spans="6:22" x14ac:dyDescent="0.25">
      <c r="F69" s="4">
        <v>66</v>
      </c>
      <c r="G69">
        <v>-8.4000000000000005E-2</v>
      </c>
      <c r="U69">
        <v>1942</v>
      </c>
      <c r="V69">
        <v>447.22500000000002</v>
      </c>
    </row>
    <row r="70" spans="6:22" x14ac:dyDescent="0.25">
      <c r="F70" s="4">
        <v>67</v>
      </c>
      <c r="G70">
        <v>0.82899999999999996</v>
      </c>
      <c r="U70">
        <v>1941</v>
      </c>
      <c r="V70">
        <v>460.16199999999998</v>
      </c>
    </row>
    <row r="71" spans="6:22" x14ac:dyDescent="0.25">
      <c r="F71" s="4">
        <v>68</v>
      </c>
      <c r="G71">
        <v>-5.5E-2</v>
      </c>
      <c r="U71">
        <v>1940</v>
      </c>
      <c r="V71">
        <v>485.95699999999999</v>
      </c>
    </row>
    <row r="72" spans="6:22" x14ac:dyDescent="0.25">
      <c r="F72" s="4">
        <v>69</v>
      </c>
      <c r="G72">
        <v>-0.46100000000000002</v>
      </c>
      <c r="U72">
        <v>1939</v>
      </c>
      <c r="V72">
        <v>446.50099999999998</v>
      </c>
    </row>
    <row r="73" spans="6:22" x14ac:dyDescent="0.25">
      <c r="F73" s="4">
        <v>70</v>
      </c>
      <c r="G73">
        <v>-0.74399999999999999</v>
      </c>
      <c r="U73">
        <v>1938</v>
      </c>
      <c r="V73">
        <v>452.28699999999998</v>
      </c>
    </row>
    <row r="74" spans="6:22" x14ac:dyDescent="0.25">
      <c r="F74" s="4">
        <v>71</v>
      </c>
      <c r="G74">
        <v>-1.107</v>
      </c>
      <c r="U74">
        <v>1937</v>
      </c>
      <c r="V74">
        <v>450.358</v>
      </c>
    </row>
    <row r="75" spans="6:22" x14ac:dyDescent="0.25">
      <c r="F75" s="4">
        <v>72</v>
      </c>
      <c r="G75">
        <v>-0.64</v>
      </c>
      <c r="U75">
        <v>1936</v>
      </c>
      <c r="V75">
        <v>461.93</v>
      </c>
    </row>
    <row r="76" spans="6:22" x14ac:dyDescent="0.25">
      <c r="F76" s="4">
        <v>73</v>
      </c>
      <c r="G76">
        <v>-0.45200000000000001</v>
      </c>
      <c r="U76">
        <v>1935</v>
      </c>
      <c r="V76">
        <v>506.44799999999998</v>
      </c>
    </row>
    <row r="77" spans="6:22" x14ac:dyDescent="0.25">
      <c r="F77" s="4">
        <v>74</v>
      </c>
      <c r="G77">
        <v>-1.32</v>
      </c>
      <c r="U77">
        <v>1934</v>
      </c>
      <c r="V77">
        <v>458.07299999999998</v>
      </c>
    </row>
    <row r="78" spans="6:22" x14ac:dyDescent="0.25">
      <c r="F78" s="4">
        <v>75</v>
      </c>
      <c r="G78">
        <v>-0.754</v>
      </c>
      <c r="U78">
        <v>1933</v>
      </c>
      <c r="V78">
        <v>465.827</v>
      </c>
    </row>
    <row r="79" spans="6:22" x14ac:dyDescent="0.25">
      <c r="F79" s="4">
        <v>76</v>
      </c>
      <c r="G79">
        <v>-1.1559999999999999</v>
      </c>
      <c r="U79">
        <v>1932</v>
      </c>
      <c r="V79">
        <v>465.54599999999999</v>
      </c>
    </row>
    <row r="80" spans="6:22" x14ac:dyDescent="0.25">
      <c r="F80" s="4">
        <v>77</v>
      </c>
      <c r="G80">
        <v>-1.623</v>
      </c>
      <c r="U80">
        <v>1931</v>
      </c>
      <c r="V80">
        <v>556.06899999999996</v>
      </c>
    </row>
    <row r="81" spans="6:22" x14ac:dyDescent="0.25">
      <c r="F81" s="4">
        <v>78</v>
      </c>
      <c r="G81">
        <v>-1.8660000000000001</v>
      </c>
      <c r="U81">
        <v>1930</v>
      </c>
      <c r="V81">
        <v>448.149</v>
      </c>
    </row>
    <row r="82" spans="6:22" x14ac:dyDescent="0.25">
      <c r="F82" s="4">
        <v>79</v>
      </c>
      <c r="G82">
        <v>-1.6819999999999999</v>
      </c>
      <c r="U82">
        <v>1929</v>
      </c>
      <c r="V82">
        <v>522.68100000000004</v>
      </c>
    </row>
    <row r="83" spans="6:22" x14ac:dyDescent="0.25">
      <c r="F83" s="4">
        <v>80</v>
      </c>
      <c r="G83">
        <v>-1.9159999999999999</v>
      </c>
      <c r="U83">
        <v>1928</v>
      </c>
      <c r="V83">
        <v>601.51199999999994</v>
      </c>
    </row>
    <row r="84" spans="6:22" x14ac:dyDescent="0.25">
      <c r="F84" s="4">
        <v>81</v>
      </c>
      <c r="G84">
        <v>-2.3820000000000001</v>
      </c>
      <c r="U84">
        <v>1927</v>
      </c>
      <c r="V84">
        <v>640.32500000000005</v>
      </c>
    </row>
    <row r="85" spans="6:22" x14ac:dyDescent="0.25">
      <c r="F85" s="4">
        <v>82</v>
      </c>
      <c r="G85">
        <v>-1.012</v>
      </c>
      <c r="U85">
        <v>1926</v>
      </c>
      <c r="V85">
        <v>536.34199999999998</v>
      </c>
    </row>
    <row r="86" spans="6:22" x14ac:dyDescent="0.25">
      <c r="F86" s="4">
        <v>83</v>
      </c>
      <c r="G86">
        <v>-1.4339999999999999</v>
      </c>
      <c r="U86">
        <v>1925</v>
      </c>
      <c r="V86">
        <v>496.88600000000002</v>
      </c>
    </row>
    <row r="87" spans="6:22" x14ac:dyDescent="0.25">
      <c r="F87" s="4">
        <v>84</v>
      </c>
      <c r="G87">
        <v>-2.2029999999999998</v>
      </c>
      <c r="U87">
        <v>1924</v>
      </c>
      <c r="V87">
        <v>520.59100000000001</v>
      </c>
    </row>
    <row r="88" spans="6:22" x14ac:dyDescent="0.25">
      <c r="F88" s="4">
        <v>85</v>
      </c>
      <c r="G88">
        <v>-0.70499999999999996</v>
      </c>
      <c r="U88">
        <v>1923</v>
      </c>
      <c r="V88">
        <v>593.55600000000004</v>
      </c>
    </row>
    <row r="89" spans="6:22" x14ac:dyDescent="0.25">
      <c r="F89" s="4">
        <v>86</v>
      </c>
      <c r="G89">
        <v>-0.64500000000000002</v>
      </c>
      <c r="U89">
        <v>1922</v>
      </c>
      <c r="V89">
        <v>458.31400000000002</v>
      </c>
    </row>
    <row r="90" spans="6:22" x14ac:dyDescent="0.25">
      <c r="F90" s="4">
        <v>87</v>
      </c>
      <c r="G90">
        <v>-0.496</v>
      </c>
      <c r="U90">
        <v>1921</v>
      </c>
      <c r="V90">
        <v>477.15800000000002</v>
      </c>
    </row>
    <row r="91" spans="6:22" x14ac:dyDescent="0.25">
      <c r="F91" s="4">
        <v>88</v>
      </c>
      <c r="G91">
        <v>0.41199999999999998</v>
      </c>
      <c r="U91">
        <v>1920</v>
      </c>
      <c r="V91">
        <v>506.77</v>
      </c>
    </row>
    <row r="92" spans="6:22" x14ac:dyDescent="0.25">
      <c r="F92" s="4">
        <v>89</v>
      </c>
      <c r="G92">
        <v>0.39700000000000002</v>
      </c>
      <c r="U92">
        <v>1919</v>
      </c>
      <c r="V92">
        <v>470.36799999999999</v>
      </c>
    </row>
    <row r="93" spans="6:22" x14ac:dyDescent="0.25">
      <c r="F93" s="4">
        <v>90</v>
      </c>
      <c r="G93">
        <v>-1.7070000000000001</v>
      </c>
      <c r="U93">
        <v>1918</v>
      </c>
      <c r="V93">
        <v>560.12800000000004</v>
      </c>
    </row>
    <row r="94" spans="6:22" x14ac:dyDescent="0.25">
      <c r="F94" s="4">
        <v>91</v>
      </c>
      <c r="G94">
        <v>-0.57099999999999995</v>
      </c>
      <c r="U94">
        <v>1917</v>
      </c>
      <c r="V94">
        <v>554.101</v>
      </c>
    </row>
    <row r="95" spans="6:22" x14ac:dyDescent="0.25">
      <c r="F95" s="4">
        <v>92</v>
      </c>
      <c r="G95">
        <v>-0.61499999999999999</v>
      </c>
      <c r="U95">
        <v>1916</v>
      </c>
      <c r="V95">
        <v>558.07799999999997</v>
      </c>
    </row>
    <row r="96" spans="6:22" x14ac:dyDescent="0.25">
      <c r="F96" s="4">
        <v>93</v>
      </c>
      <c r="G96">
        <v>-1.5089999999999999</v>
      </c>
      <c r="U96">
        <v>1915</v>
      </c>
      <c r="V96">
        <v>487.60399999999998</v>
      </c>
    </row>
    <row r="97" spans="6:22" x14ac:dyDescent="0.25">
      <c r="F97" s="4">
        <v>94</v>
      </c>
      <c r="G97">
        <v>-2.923</v>
      </c>
      <c r="U97">
        <v>1914</v>
      </c>
      <c r="V97">
        <v>548.07399999999996</v>
      </c>
    </row>
    <row r="98" spans="6:22" x14ac:dyDescent="0.25">
      <c r="F98" s="4">
        <v>95</v>
      </c>
      <c r="G98">
        <v>-2.2730000000000001</v>
      </c>
      <c r="U98">
        <v>1913</v>
      </c>
      <c r="V98">
        <v>672.46799999999996</v>
      </c>
    </row>
    <row r="99" spans="6:22" x14ac:dyDescent="0.25">
      <c r="F99" s="4">
        <v>96</v>
      </c>
      <c r="G99">
        <v>-1.4890000000000001</v>
      </c>
      <c r="U99">
        <v>1912</v>
      </c>
      <c r="V99">
        <v>503.51499999999999</v>
      </c>
    </row>
    <row r="100" spans="6:22" x14ac:dyDescent="0.25">
      <c r="F100" s="4">
        <v>97</v>
      </c>
      <c r="G100">
        <v>-0.89300000000000002</v>
      </c>
      <c r="U100">
        <v>1911</v>
      </c>
      <c r="V100">
        <v>571.86</v>
      </c>
    </row>
    <row r="101" spans="6:22" x14ac:dyDescent="0.25">
      <c r="F101" s="4">
        <v>98</v>
      </c>
      <c r="G101">
        <v>-1.365</v>
      </c>
      <c r="U101">
        <v>1910</v>
      </c>
      <c r="V101">
        <v>532.48400000000004</v>
      </c>
    </row>
    <row r="102" spans="6:22" x14ac:dyDescent="0.25">
      <c r="F102" s="4">
        <v>99</v>
      </c>
      <c r="G102">
        <v>-1.5189999999999999</v>
      </c>
      <c r="U102">
        <v>1909</v>
      </c>
      <c r="V102">
        <v>554.14099999999996</v>
      </c>
    </row>
    <row r="103" spans="6:22" x14ac:dyDescent="0.25">
      <c r="F103" s="4">
        <v>100</v>
      </c>
      <c r="G103">
        <v>-1.7370000000000001</v>
      </c>
      <c r="U103">
        <v>1908</v>
      </c>
      <c r="V103">
        <v>477.19799999999998</v>
      </c>
    </row>
    <row r="104" spans="6:22" x14ac:dyDescent="0.25">
      <c r="F104" s="4">
        <v>101</v>
      </c>
      <c r="G104">
        <v>0.13400000000000001</v>
      </c>
      <c r="U104">
        <v>1907</v>
      </c>
      <c r="V104">
        <v>508.73899999999998</v>
      </c>
    </row>
    <row r="105" spans="6:22" x14ac:dyDescent="0.25">
      <c r="F105" s="4">
        <v>102</v>
      </c>
      <c r="G105">
        <v>-0.34699999999999998</v>
      </c>
      <c r="U105">
        <v>1906</v>
      </c>
      <c r="V105">
        <v>455.46100000000001</v>
      </c>
    </row>
    <row r="106" spans="6:22" x14ac:dyDescent="0.25">
      <c r="F106" s="4">
        <v>103</v>
      </c>
      <c r="G106">
        <v>-0.63500000000000001</v>
      </c>
      <c r="U106">
        <v>1905</v>
      </c>
      <c r="V106">
        <v>538.30999999999995</v>
      </c>
    </row>
    <row r="107" spans="6:22" x14ac:dyDescent="0.25">
      <c r="F107" s="4">
        <v>104</v>
      </c>
      <c r="G107">
        <v>-1.0069999999999999</v>
      </c>
      <c r="U107">
        <v>1904</v>
      </c>
      <c r="V107">
        <v>569.24800000000005</v>
      </c>
    </row>
    <row r="108" spans="6:22" x14ac:dyDescent="0.25">
      <c r="F108" s="4">
        <v>105</v>
      </c>
      <c r="G108">
        <v>8.8999999999999996E-2</v>
      </c>
      <c r="U108">
        <v>1903</v>
      </c>
      <c r="V108">
        <v>492.988</v>
      </c>
    </row>
    <row r="109" spans="6:22" x14ac:dyDescent="0.25">
      <c r="F109" s="4">
        <v>106</v>
      </c>
      <c r="G109">
        <v>-1.246</v>
      </c>
      <c r="U109">
        <v>1902</v>
      </c>
      <c r="V109">
        <v>459.47899999999998</v>
      </c>
    </row>
    <row r="110" spans="6:22" x14ac:dyDescent="0.25">
      <c r="F110" s="4">
        <v>107</v>
      </c>
      <c r="G110">
        <v>-1.0720000000000001</v>
      </c>
      <c r="U110">
        <v>1901</v>
      </c>
      <c r="V110">
        <v>569.89099999999996</v>
      </c>
    </row>
    <row r="111" spans="6:22" x14ac:dyDescent="0.25">
      <c r="F111" s="4">
        <v>108</v>
      </c>
      <c r="G111">
        <v>-0.67500000000000004</v>
      </c>
      <c r="U111">
        <v>1900</v>
      </c>
      <c r="V111">
        <v>585.68100000000004</v>
      </c>
    </row>
    <row r="112" spans="6:22" x14ac:dyDescent="0.25">
      <c r="F112" s="4">
        <v>109</v>
      </c>
      <c r="G112">
        <v>-1.6870000000000001</v>
      </c>
      <c r="U112">
        <v>1899</v>
      </c>
      <c r="V112">
        <v>547.30999999999995</v>
      </c>
    </row>
    <row r="113" spans="6:22" x14ac:dyDescent="0.25">
      <c r="F113" s="4">
        <v>110</v>
      </c>
      <c r="G113">
        <v>-0.92300000000000004</v>
      </c>
      <c r="U113">
        <v>1898</v>
      </c>
      <c r="V113">
        <v>483.10399999999998</v>
      </c>
    </row>
    <row r="114" spans="6:22" x14ac:dyDescent="0.25">
      <c r="F114" s="4">
        <v>111</v>
      </c>
      <c r="G114">
        <v>-0.873</v>
      </c>
      <c r="U114">
        <v>1897</v>
      </c>
      <c r="V114">
        <v>492.50599999999997</v>
      </c>
    </row>
    <row r="115" spans="6:22" x14ac:dyDescent="0.25">
      <c r="F115" s="4">
        <v>112</v>
      </c>
      <c r="G115">
        <v>-1.0620000000000001</v>
      </c>
      <c r="U115">
        <v>1896</v>
      </c>
      <c r="V115">
        <v>467.51499999999999</v>
      </c>
    </row>
    <row r="116" spans="6:22" x14ac:dyDescent="0.25">
      <c r="F116" s="4">
        <v>113</v>
      </c>
      <c r="G116">
        <v>-1.786</v>
      </c>
      <c r="U116">
        <v>1895</v>
      </c>
      <c r="V116">
        <v>479.12700000000001</v>
      </c>
    </row>
    <row r="117" spans="6:22" x14ac:dyDescent="0.25">
      <c r="F117" s="4">
        <v>114</v>
      </c>
      <c r="G117">
        <v>0.01</v>
      </c>
      <c r="U117">
        <v>1894</v>
      </c>
      <c r="V117">
        <v>552.13199999999995</v>
      </c>
    </row>
    <row r="118" spans="6:22" x14ac:dyDescent="0.25">
      <c r="F118" s="4">
        <v>115</v>
      </c>
      <c r="G118">
        <v>-0.55100000000000005</v>
      </c>
      <c r="U118">
        <v>1893</v>
      </c>
      <c r="V118">
        <v>449.55500000000001</v>
      </c>
    </row>
    <row r="119" spans="6:22" x14ac:dyDescent="0.25">
      <c r="F119" s="4">
        <v>116</v>
      </c>
      <c r="G119">
        <v>-1.0669999999999999</v>
      </c>
      <c r="U119">
        <v>1892</v>
      </c>
      <c r="V119">
        <v>463.37599999999998</v>
      </c>
    </row>
    <row r="120" spans="6:22" x14ac:dyDescent="0.25">
      <c r="F120" s="4">
        <v>117</v>
      </c>
      <c r="G120">
        <v>-0.6</v>
      </c>
      <c r="U120">
        <v>1891</v>
      </c>
      <c r="V120">
        <v>449.67500000000001</v>
      </c>
    </row>
    <row r="121" spans="6:22" x14ac:dyDescent="0.25">
      <c r="F121" s="4">
        <v>118</v>
      </c>
      <c r="G121">
        <v>-1.603</v>
      </c>
      <c r="U121">
        <v>1890</v>
      </c>
      <c r="V121">
        <v>509.02</v>
      </c>
    </row>
    <row r="122" spans="6:22" x14ac:dyDescent="0.25">
      <c r="F122" s="4">
        <v>119</v>
      </c>
      <c r="G122">
        <v>-1.33</v>
      </c>
      <c r="U122">
        <v>1889</v>
      </c>
      <c r="V122">
        <v>502.10899999999998</v>
      </c>
    </row>
    <row r="123" spans="6:22" x14ac:dyDescent="0.25">
      <c r="F123" s="4">
        <v>120</v>
      </c>
      <c r="G123">
        <v>-0.48099999999999998</v>
      </c>
      <c r="U123">
        <v>1888</v>
      </c>
      <c r="V123">
        <v>487.04199999999997</v>
      </c>
    </row>
    <row r="124" spans="6:22" x14ac:dyDescent="0.25">
      <c r="F124" s="4">
        <v>121</v>
      </c>
      <c r="G124">
        <v>-0.96299999999999997</v>
      </c>
      <c r="U124">
        <v>1887</v>
      </c>
      <c r="V124">
        <v>530.47500000000002</v>
      </c>
    </row>
    <row r="125" spans="6:22" x14ac:dyDescent="0.25">
      <c r="F125" s="4">
        <v>122</v>
      </c>
      <c r="G125">
        <v>-0.71499999999999997</v>
      </c>
      <c r="U125">
        <v>1886</v>
      </c>
      <c r="V125">
        <v>518.58199999999999</v>
      </c>
    </row>
    <row r="126" spans="6:22" x14ac:dyDescent="0.25">
      <c r="F126" s="4">
        <v>123</v>
      </c>
      <c r="G126">
        <v>-1.806</v>
      </c>
      <c r="U126">
        <v>1885</v>
      </c>
      <c r="V126">
        <v>496.88600000000002</v>
      </c>
    </row>
    <row r="127" spans="6:22" x14ac:dyDescent="0.25">
      <c r="F127" s="4">
        <v>124</v>
      </c>
      <c r="G127">
        <v>-1.712</v>
      </c>
      <c r="U127">
        <v>1884</v>
      </c>
      <c r="V127">
        <v>441.68</v>
      </c>
    </row>
    <row r="128" spans="6:22" x14ac:dyDescent="0.25">
      <c r="F128" s="4">
        <v>125</v>
      </c>
      <c r="G128">
        <v>-0.94799999999999995</v>
      </c>
      <c r="U128">
        <v>1883</v>
      </c>
      <c r="V128">
        <v>518.62300000000005</v>
      </c>
    </row>
    <row r="129" spans="6:23" x14ac:dyDescent="0.25">
      <c r="F129" s="4">
        <v>126</v>
      </c>
      <c r="G129">
        <v>-1.2310000000000001</v>
      </c>
      <c r="U129">
        <v>1882</v>
      </c>
      <c r="V129">
        <v>455.50099999999998</v>
      </c>
    </row>
    <row r="130" spans="6:23" x14ac:dyDescent="0.25">
      <c r="F130" s="4">
        <v>127</v>
      </c>
      <c r="G130">
        <v>-0.89800000000000002</v>
      </c>
      <c r="U130">
        <v>1881</v>
      </c>
      <c r="V130">
        <v>483.10399999999998</v>
      </c>
    </row>
    <row r="131" spans="6:23" x14ac:dyDescent="0.25">
      <c r="F131" s="4">
        <v>128</v>
      </c>
      <c r="G131">
        <v>-1.151</v>
      </c>
      <c r="U131">
        <v>1880</v>
      </c>
      <c r="V131">
        <v>523.404</v>
      </c>
    </row>
    <row r="132" spans="6:23" x14ac:dyDescent="0.25">
      <c r="F132" s="4">
        <v>129</v>
      </c>
      <c r="G132">
        <v>-0.48599999999999999</v>
      </c>
      <c r="U132">
        <v>1879</v>
      </c>
      <c r="V132">
        <v>463.577</v>
      </c>
    </row>
    <row r="133" spans="6:23" x14ac:dyDescent="0.25">
      <c r="F133" s="4">
        <v>130</v>
      </c>
      <c r="G133">
        <v>-1.9159999999999999</v>
      </c>
      <c r="U133">
        <v>1878</v>
      </c>
      <c r="V133">
        <v>553.73900000000003</v>
      </c>
    </row>
    <row r="134" spans="6:23" x14ac:dyDescent="0.25">
      <c r="F134" s="4">
        <v>131</v>
      </c>
      <c r="G134">
        <v>-0.64500000000000002</v>
      </c>
      <c r="U134">
        <v>1877</v>
      </c>
      <c r="V134">
        <v>538.10900000000004</v>
      </c>
    </row>
    <row r="135" spans="6:23" x14ac:dyDescent="0.25">
      <c r="F135" s="4">
        <v>132</v>
      </c>
      <c r="G135">
        <v>-1.2549999999999999</v>
      </c>
      <c r="U135">
        <v>1876</v>
      </c>
      <c r="V135">
        <v>526.49800000000005</v>
      </c>
    </row>
    <row r="136" spans="6:23" x14ac:dyDescent="0.25">
      <c r="F136" s="4">
        <v>133</v>
      </c>
      <c r="G136">
        <v>-1.1859999999999999</v>
      </c>
      <c r="U136">
        <v>1875</v>
      </c>
      <c r="V136">
        <v>552.13199999999995</v>
      </c>
    </row>
    <row r="137" spans="6:23" x14ac:dyDescent="0.25">
      <c r="F137" s="4">
        <v>134</v>
      </c>
      <c r="G137">
        <v>-0.36199999999999999</v>
      </c>
      <c r="U137">
        <v>1874</v>
      </c>
      <c r="V137">
        <v>502.31</v>
      </c>
      <c r="W137" s="9">
        <v>502.31</v>
      </c>
    </row>
    <row r="138" spans="6:23" x14ac:dyDescent="0.25">
      <c r="F138" s="4">
        <v>135</v>
      </c>
      <c r="G138">
        <v>-0.501</v>
      </c>
      <c r="U138">
        <v>1873</v>
      </c>
      <c r="V138">
        <v>476.67599999999999</v>
      </c>
    </row>
    <row r="139" spans="6:23" x14ac:dyDescent="0.25">
      <c r="F139" s="4">
        <v>136</v>
      </c>
      <c r="G139">
        <v>-1.657</v>
      </c>
      <c r="U139">
        <v>1872</v>
      </c>
      <c r="V139">
        <v>526.096</v>
      </c>
    </row>
    <row r="140" spans="6:23" x14ac:dyDescent="0.25">
      <c r="F140" s="4">
        <v>137</v>
      </c>
      <c r="G140">
        <v>-0.94799999999999995</v>
      </c>
      <c r="U140">
        <v>1871</v>
      </c>
      <c r="V140">
        <v>688.25800000000004</v>
      </c>
    </row>
    <row r="141" spans="6:23" x14ac:dyDescent="0.25">
      <c r="F141" s="4">
        <v>138</v>
      </c>
      <c r="G141">
        <v>-1.7170000000000001</v>
      </c>
      <c r="U141">
        <v>1870</v>
      </c>
      <c r="V141">
        <v>534.37300000000005</v>
      </c>
    </row>
    <row r="142" spans="6:23" x14ac:dyDescent="0.25">
      <c r="F142" s="4">
        <v>139</v>
      </c>
      <c r="G142">
        <v>-0.39700000000000002</v>
      </c>
      <c r="U142">
        <v>1869</v>
      </c>
      <c r="V142">
        <v>562.01599999999996</v>
      </c>
    </row>
    <row r="143" spans="6:23" x14ac:dyDescent="0.25">
      <c r="F143" s="4">
        <v>140</v>
      </c>
      <c r="G143">
        <v>-0.23799999999999999</v>
      </c>
      <c r="U143">
        <v>1868</v>
      </c>
      <c r="V143">
        <v>436.29599999999999</v>
      </c>
    </row>
    <row r="144" spans="6:23" x14ac:dyDescent="0.25">
      <c r="F144" s="4">
        <v>141</v>
      </c>
      <c r="G144">
        <v>-0.63</v>
      </c>
      <c r="U144">
        <v>1867</v>
      </c>
      <c r="V144">
        <v>455.50099999999998</v>
      </c>
    </row>
    <row r="145" spans="6:22" x14ac:dyDescent="0.25">
      <c r="F145" s="4">
        <v>142</v>
      </c>
      <c r="G145">
        <v>-0.93300000000000005</v>
      </c>
      <c r="U145">
        <v>1866</v>
      </c>
      <c r="V145">
        <v>522.55999999999995</v>
      </c>
    </row>
    <row r="146" spans="6:22" x14ac:dyDescent="0.25">
      <c r="F146" s="4">
        <v>143</v>
      </c>
      <c r="G146">
        <v>-0.77400000000000002</v>
      </c>
      <c r="U146">
        <v>1865</v>
      </c>
      <c r="V146">
        <v>479.12700000000001</v>
      </c>
    </row>
    <row r="147" spans="6:22" x14ac:dyDescent="0.25">
      <c r="F147" s="4">
        <v>144</v>
      </c>
      <c r="G147">
        <v>-1.464</v>
      </c>
      <c r="U147">
        <v>1864</v>
      </c>
      <c r="V147">
        <v>504.96199999999999</v>
      </c>
    </row>
    <row r="148" spans="6:22" x14ac:dyDescent="0.25">
      <c r="F148" s="4">
        <v>145</v>
      </c>
      <c r="G148">
        <v>-0.81399999999999995</v>
      </c>
      <c r="U148">
        <v>1863</v>
      </c>
      <c r="V148">
        <v>530.03300000000002</v>
      </c>
    </row>
    <row r="149" spans="6:22" x14ac:dyDescent="0.25">
      <c r="F149" s="4">
        <v>146</v>
      </c>
      <c r="G149">
        <v>-1.653</v>
      </c>
      <c r="U149">
        <v>1862</v>
      </c>
      <c r="V149">
        <v>494.91699999999997</v>
      </c>
    </row>
    <row r="150" spans="6:22" x14ac:dyDescent="0.25">
      <c r="F150" s="4">
        <v>147</v>
      </c>
      <c r="G150">
        <v>0.223</v>
      </c>
      <c r="U150">
        <v>1861</v>
      </c>
      <c r="V150">
        <v>467.47500000000002</v>
      </c>
    </row>
    <row r="151" spans="6:22" x14ac:dyDescent="0.25">
      <c r="F151" s="4">
        <v>148</v>
      </c>
      <c r="G151">
        <v>-1.677</v>
      </c>
      <c r="U151">
        <v>1860</v>
      </c>
      <c r="V151">
        <v>469.84500000000003</v>
      </c>
    </row>
    <row r="152" spans="6:22" x14ac:dyDescent="0.25">
      <c r="F152" s="4">
        <v>149</v>
      </c>
      <c r="G152">
        <v>-1.2010000000000001</v>
      </c>
      <c r="U152">
        <v>1859</v>
      </c>
      <c r="V152">
        <v>478.00200000000001</v>
      </c>
    </row>
    <row r="153" spans="6:22" x14ac:dyDescent="0.25">
      <c r="F153" s="4">
        <v>150</v>
      </c>
      <c r="G153">
        <v>-1.9450000000000001</v>
      </c>
      <c r="U153">
        <v>1858</v>
      </c>
      <c r="V153">
        <v>480.97500000000002</v>
      </c>
    </row>
    <row r="154" spans="6:22" x14ac:dyDescent="0.25">
      <c r="F154" s="4">
        <v>151</v>
      </c>
      <c r="G154">
        <v>-1.042</v>
      </c>
      <c r="U154">
        <v>1857</v>
      </c>
      <c r="V154">
        <v>496.685</v>
      </c>
    </row>
    <row r="155" spans="6:22" x14ac:dyDescent="0.25">
      <c r="F155" s="4">
        <v>152</v>
      </c>
      <c r="G155">
        <v>-1.657</v>
      </c>
      <c r="U155">
        <v>1856</v>
      </c>
      <c r="V155">
        <v>504.31900000000002</v>
      </c>
    </row>
    <row r="156" spans="6:22" x14ac:dyDescent="0.25">
      <c r="F156" s="4">
        <v>153</v>
      </c>
      <c r="G156">
        <v>-0.98799999999999999</v>
      </c>
      <c r="U156">
        <v>1855</v>
      </c>
      <c r="V156">
        <v>475.59100000000001</v>
      </c>
    </row>
    <row r="157" spans="6:22" x14ac:dyDescent="0.25">
      <c r="F157" s="4">
        <v>154</v>
      </c>
      <c r="G157">
        <v>-1.171</v>
      </c>
      <c r="U157">
        <v>1854</v>
      </c>
      <c r="V157">
        <v>501.06400000000002</v>
      </c>
    </row>
    <row r="158" spans="6:22" x14ac:dyDescent="0.25">
      <c r="F158" s="4">
        <v>155</v>
      </c>
      <c r="G158">
        <v>-1.891</v>
      </c>
      <c r="U158">
        <v>1853</v>
      </c>
      <c r="V158">
        <v>465.34500000000003</v>
      </c>
    </row>
    <row r="159" spans="6:22" x14ac:dyDescent="0.25">
      <c r="F159" s="4">
        <v>156</v>
      </c>
      <c r="G159">
        <v>-2.1840000000000002</v>
      </c>
      <c r="U159">
        <v>1852</v>
      </c>
      <c r="V159">
        <v>496.92599999999999</v>
      </c>
    </row>
    <row r="160" spans="6:22" x14ac:dyDescent="0.25">
      <c r="F160" s="4">
        <v>157</v>
      </c>
      <c r="G160">
        <v>-1.593</v>
      </c>
      <c r="U160">
        <v>1851</v>
      </c>
      <c r="V160">
        <v>474.62700000000001</v>
      </c>
    </row>
    <row r="161" spans="6:22" x14ac:dyDescent="0.25">
      <c r="F161" s="4">
        <v>158</v>
      </c>
      <c r="G161">
        <v>-1.623</v>
      </c>
      <c r="U161">
        <v>1850</v>
      </c>
      <c r="V161">
        <v>493.029</v>
      </c>
    </row>
    <row r="162" spans="6:22" x14ac:dyDescent="0.25">
      <c r="F162" s="4">
        <v>159</v>
      </c>
      <c r="G162">
        <v>-1.901</v>
      </c>
      <c r="U162">
        <v>1849</v>
      </c>
      <c r="V162">
        <v>481.13600000000002</v>
      </c>
    </row>
    <row r="163" spans="6:22" x14ac:dyDescent="0.25">
      <c r="F163" s="4">
        <v>160</v>
      </c>
      <c r="G163">
        <v>-1.6479999999999999</v>
      </c>
      <c r="U163">
        <v>1848</v>
      </c>
      <c r="V163">
        <v>494.91699999999997</v>
      </c>
    </row>
    <row r="164" spans="6:22" x14ac:dyDescent="0.25">
      <c r="F164" s="4">
        <v>161</v>
      </c>
      <c r="G164">
        <v>-1.4990000000000001</v>
      </c>
      <c r="U164">
        <v>1847</v>
      </c>
      <c r="V164">
        <v>477.19799999999998</v>
      </c>
    </row>
    <row r="165" spans="6:22" x14ac:dyDescent="0.25">
      <c r="F165" s="4">
        <v>162</v>
      </c>
      <c r="G165">
        <v>-2.3820000000000001</v>
      </c>
      <c r="U165">
        <v>1846</v>
      </c>
      <c r="V165">
        <v>483.10399999999998</v>
      </c>
    </row>
    <row r="166" spans="6:22" x14ac:dyDescent="0.25">
      <c r="F166" s="4">
        <v>163</v>
      </c>
      <c r="G166">
        <v>-1.385</v>
      </c>
      <c r="U166">
        <v>1845</v>
      </c>
      <c r="V166">
        <v>489.01100000000002</v>
      </c>
    </row>
    <row r="167" spans="6:22" x14ac:dyDescent="0.25">
      <c r="F167" s="4">
        <v>164</v>
      </c>
      <c r="G167">
        <v>-1.6080000000000001</v>
      </c>
      <c r="U167">
        <v>1844</v>
      </c>
      <c r="V167">
        <v>528.46600000000001</v>
      </c>
    </row>
    <row r="168" spans="6:22" x14ac:dyDescent="0.25">
      <c r="F168" s="4">
        <v>165</v>
      </c>
      <c r="G168">
        <v>-1.772</v>
      </c>
      <c r="U168">
        <v>1843</v>
      </c>
      <c r="V168">
        <v>510.70699999999999</v>
      </c>
    </row>
    <row r="169" spans="6:22" x14ac:dyDescent="0.25">
      <c r="F169" s="4">
        <v>166</v>
      </c>
      <c r="G169">
        <v>-1.8859999999999999</v>
      </c>
      <c r="U169">
        <v>1842</v>
      </c>
      <c r="V169">
        <v>487.04199999999997</v>
      </c>
    </row>
    <row r="170" spans="6:22" x14ac:dyDescent="0.25">
      <c r="F170" s="4">
        <v>167</v>
      </c>
      <c r="G170">
        <v>-1.5189999999999999</v>
      </c>
      <c r="U170">
        <v>1841</v>
      </c>
      <c r="V170">
        <v>498.29199999999997</v>
      </c>
    </row>
    <row r="171" spans="6:22" x14ac:dyDescent="0.25">
      <c r="F171" s="4">
        <v>168</v>
      </c>
      <c r="G171">
        <v>-1.504</v>
      </c>
      <c r="U171">
        <v>1840</v>
      </c>
      <c r="V171">
        <v>496.88600000000002</v>
      </c>
    </row>
    <row r="172" spans="6:22" x14ac:dyDescent="0.25">
      <c r="F172" s="4">
        <v>169</v>
      </c>
      <c r="G172">
        <v>-2.1040000000000001</v>
      </c>
      <c r="U172">
        <v>1839</v>
      </c>
      <c r="V172">
        <v>477.19799999999998</v>
      </c>
    </row>
    <row r="173" spans="6:22" x14ac:dyDescent="0.25">
      <c r="F173" s="4">
        <v>170</v>
      </c>
      <c r="G173">
        <v>-1.782</v>
      </c>
      <c r="U173">
        <v>1838</v>
      </c>
      <c r="V173">
        <v>433.80500000000001</v>
      </c>
    </row>
    <row r="174" spans="6:22" x14ac:dyDescent="0.25">
      <c r="F174" s="4">
        <v>171</v>
      </c>
      <c r="G174">
        <v>-1.8460000000000001</v>
      </c>
      <c r="U174">
        <v>1837</v>
      </c>
      <c r="V174">
        <v>449.55500000000001</v>
      </c>
    </row>
    <row r="175" spans="6:22" x14ac:dyDescent="0.25">
      <c r="F175" s="4">
        <v>172</v>
      </c>
      <c r="G175">
        <v>-2.1880000000000002</v>
      </c>
      <c r="U175">
        <v>1836</v>
      </c>
      <c r="V175">
        <v>455.58199999999999</v>
      </c>
    </row>
    <row r="176" spans="6:22" x14ac:dyDescent="0.25">
      <c r="F176" s="4">
        <v>173</v>
      </c>
      <c r="G176">
        <v>-1.9350000000000001</v>
      </c>
      <c r="U176">
        <v>1835</v>
      </c>
      <c r="V176">
        <v>470.93</v>
      </c>
    </row>
    <row r="177" spans="6:23" x14ac:dyDescent="0.25">
      <c r="F177" s="4">
        <v>174</v>
      </c>
      <c r="G177">
        <v>-2.129</v>
      </c>
      <c r="U177">
        <v>1834</v>
      </c>
      <c r="V177">
        <v>502.83199999999999</v>
      </c>
    </row>
    <row r="178" spans="6:23" x14ac:dyDescent="0.25">
      <c r="F178" s="4">
        <v>175</v>
      </c>
      <c r="G178">
        <v>-1.722</v>
      </c>
      <c r="U178">
        <v>1833</v>
      </c>
      <c r="V178">
        <v>516.05100000000004</v>
      </c>
    </row>
    <row r="179" spans="6:23" x14ac:dyDescent="0.25">
      <c r="F179" s="4">
        <v>176</v>
      </c>
      <c r="G179">
        <v>-1.7569999999999999</v>
      </c>
      <c r="U179">
        <v>1832</v>
      </c>
      <c r="V179">
        <v>536.38199999999995</v>
      </c>
    </row>
    <row r="180" spans="6:23" x14ac:dyDescent="0.25">
      <c r="F180" s="4">
        <v>177</v>
      </c>
      <c r="G180">
        <v>-2.1539999999999999</v>
      </c>
      <c r="U180">
        <v>1831</v>
      </c>
      <c r="V180">
        <v>773.07600000000002</v>
      </c>
    </row>
    <row r="181" spans="6:23" x14ac:dyDescent="0.25">
      <c r="F181" s="4">
        <v>178</v>
      </c>
      <c r="G181">
        <v>-2.149</v>
      </c>
      <c r="U181">
        <v>1830</v>
      </c>
      <c r="V181">
        <v>483.10399999999998</v>
      </c>
    </row>
    <row r="182" spans="6:23" x14ac:dyDescent="0.25">
      <c r="F182" s="4">
        <v>179</v>
      </c>
      <c r="G182">
        <v>-2.605</v>
      </c>
      <c r="U182">
        <v>1829</v>
      </c>
      <c r="V182">
        <v>485.07299999999998</v>
      </c>
    </row>
    <row r="183" spans="6:23" x14ac:dyDescent="0.25">
      <c r="F183" s="4">
        <v>180</v>
      </c>
      <c r="G183">
        <v>-1.925</v>
      </c>
      <c r="U183">
        <v>1828</v>
      </c>
      <c r="V183">
        <v>498.89499999999998</v>
      </c>
    </row>
    <row r="184" spans="6:23" x14ac:dyDescent="0.25">
      <c r="F184" s="4">
        <v>181</v>
      </c>
      <c r="G184">
        <v>-0.74399999999999999</v>
      </c>
      <c r="U184">
        <v>1827</v>
      </c>
      <c r="V184">
        <v>538.35</v>
      </c>
    </row>
    <row r="185" spans="6:23" x14ac:dyDescent="0.25">
      <c r="F185" s="4">
        <v>182</v>
      </c>
      <c r="G185">
        <v>-0.46600000000000003</v>
      </c>
      <c r="U185">
        <v>1826</v>
      </c>
      <c r="V185">
        <v>575.83699999999999</v>
      </c>
    </row>
    <row r="186" spans="6:23" x14ac:dyDescent="0.25">
      <c r="F186" s="4">
        <v>183</v>
      </c>
      <c r="G186">
        <v>-0.625</v>
      </c>
      <c r="U186">
        <v>1825</v>
      </c>
      <c r="V186">
        <v>536.34199999999998</v>
      </c>
    </row>
    <row r="187" spans="6:23" x14ac:dyDescent="0.25">
      <c r="F187" s="4">
        <v>184</v>
      </c>
      <c r="G187">
        <v>-1.012</v>
      </c>
      <c r="U187">
        <v>1824</v>
      </c>
      <c r="V187">
        <v>554.14099999999996</v>
      </c>
    </row>
    <row r="188" spans="6:23" x14ac:dyDescent="0.25">
      <c r="F188" s="4">
        <v>185</v>
      </c>
      <c r="G188">
        <v>-0.76400000000000001</v>
      </c>
      <c r="U188">
        <v>1823</v>
      </c>
      <c r="V188">
        <v>623.89200000000005</v>
      </c>
      <c r="W188" s="9">
        <v>623.89200000000005</v>
      </c>
    </row>
    <row r="189" spans="6:23" x14ac:dyDescent="0.25">
      <c r="F189" s="4">
        <v>186</v>
      </c>
      <c r="G189">
        <v>-1.4390000000000001</v>
      </c>
      <c r="U189">
        <v>1822</v>
      </c>
      <c r="V189">
        <v>489.01100000000002</v>
      </c>
      <c r="W189" s="9">
        <v>489.01100000000002</v>
      </c>
    </row>
    <row r="190" spans="6:23" x14ac:dyDescent="0.25">
      <c r="F190" s="4">
        <v>187</v>
      </c>
      <c r="G190">
        <v>-1.6279999999999999</v>
      </c>
      <c r="U190">
        <v>1821</v>
      </c>
      <c r="V190">
        <v>599.50300000000004</v>
      </c>
    </row>
    <row r="191" spans="6:23" x14ac:dyDescent="0.25">
      <c r="F191" s="4">
        <v>188</v>
      </c>
      <c r="G191">
        <v>-1.2110000000000001</v>
      </c>
      <c r="U191">
        <v>1820</v>
      </c>
      <c r="V191">
        <v>544.45799999999997</v>
      </c>
    </row>
    <row r="192" spans="6:23" x14ac:dyDescent="0.25">
      <c r="F192" s="4">
        <v>189</v>
      </c>
      <c r="G192">
        <v>-0.501</v>
      </c>
      <c r="U192">
        <v>1819</v>
      </c>
      <c r="V192">
        <v>459.399</v>
      </c>
    </row>
    <row r="193" spans="6:23" x14ac:dyDescent="0.25">
      <c r="F193" s="4">
        <v>190</v>
      </c>
      <c r="G193">
        <v>-0.56599999999999995</v>
      </c>
      <c r="U193">
        <v>1818</v>
      </c>
      <c r="V193">
        <v>593.63699999999994</v>
      </c>
    </row>
    <row r="194" spans="6:23" x14ac:dyDescent="0.25">
      <c r="F194" s="4">
        <v>191</v>
      </c>
      <c r="G194">
        <v>-0.21299999999999999</v>
      </c>
      <c r="U194">
        <v>1817</v>
      </c>
      <c r="V194">
        <v>489.01100000000002</v>
      </c>
    </row>
    <row r="195" spans="6:23" x14ac:dyDescent="0.25">
      <c r="F195" s="4">
        <v>192</v>
      </c>
      <c r="G195">
        <v>-0.20300000000000001</v>
      </c>
      <c r="U195">
        <v>1816</v>
      </c>
      <c r="V195">
        <v>536.34199999999998</v>
      </c>
    </row>
    <row r="196" spans="6:23" x14ac:dyDescent="0.25">
      <c r="F196" s="4">
        <v>193</v>
      </c>
      <c r="G196">
        <v>-0.27800000000000002</v>
      </c>
      <c r="U196">
        <v>1815</v>
      </c>
      <c r="V196">
        <v>546.46699999999998</v>
      </c>
    </row>
    <row r="197" spans="6:23" x14ac:dyDescent="0.25">
      <c r="F197" s="4">
        <v>194</v>
      </c>
      <c r="G197">
        <v>-0.23300000000000001</v>
      </c>
      <c r="U197">
        <v>1814</v>
      </c>
      <c r="V197">
        <v>513.721</v>
      </c>
      <c r="W197" s="9">
        <v>513.721</v>
      </c>
    </row>
    <row r="198" spans="6:23" x14ac:dyDescent="0.25">
      <c r="F198" s="4">
        <v>195</v>
      </c>
      <c r="G198">
        <v>0.35199999999999998</v>
      </c>
      <c r="U198">
        <v>1813</v>
      </c>
      <c r="V198">
        <v>430.91199999999998</v>
      </c>
    </row>
    <row r="199" spans="6:23" x14ac:dyDescent="0.25">
      <c r="F199" s="4">
        <v>196</v>
      </c>
      <c r="G199">
        <v>0.51600000000000001</v>
      </c>
      <c r="U199">
        <v>1812</v>
      </c>
      <c r="V199">
        <v>485.07299999999998</v>
      </c>
    </row>
    <row r="200" spans="6:23" x14ac:dyDescent="0.25">
      <c r="F200" s="4">
        <v>197</v>
      </c>
      <c r="G200">
        <v>0.73499999999999999</v>
      </c>
      <c r="U200">
        <v>1811</v>
      </c>
      <c r="V200">
        <v>467.31400000000002</v>
      </c>
    </row>
    <row r="201" spans="6:23" x14ac:dyDescent="0.25">
      <c r="F201" s="4">
        <v>198</v>
      </c>
      <c r="G201">
        <v>-0.51100000000000001</v>
      </c>
      <c r="U201">
        <v>1810</v>
      </c>
      <c r="V201">
        <v>494.91699999999997</v>
      </c>
    </row>
    <row r="202" spans="6:23" x14ac:dyDescent="0.25">
      <c r="F202" s="4">
        <v>199</v>
      </c>
      <c r="G202">
        <v>-0.39700000000000002</v>
      </c>
      <c r="U202">
        <v>1809</v>
      </c>
      <c r="V202">
        <v>534.37300000000005</v>
      </c>
    </row>
    <row r="203" spans="6:23" x14ac:dyDescent="0.25">
      <c r="F203" s="4">
        <v>200</v>
      </c>
      <c r="G203">
        <v>-1.161</v>
      </c>
      <c r="U203">
        <v>1808</v>
      </c>
      <c r="V203">
        <v>530.51599999999996</v>
      </c>
    </row>
    <row r="204" spans="6:23" x14ac:dyDescent="0.25">
      <c r="F204" s="4">
        <v>201</v>
      </c>
      <c r="G204">
        <v>-1.171</v>
      </c>
      <c r="U204">
        <v>1807</v>
      </c>
      <c r="V204">
        <v>554.101</v>
      </c>
    </row>
    <row r="205" spans="6:23" x14ac:dyDescent="0.25">
      <c r="F205" s="4">
        <v>202</v>
      </c>
      <c r="G205">
        <v>-1.31</v>
      </c>
      <c r="U205">
        <v>1806</v>
      </c>
      <c r="V205">
        <v>559.56500000000005</v>
      </c>
    </row>
    <row r="206" spans="6:23" x14ac:dyDescent="0.25">
      <c r="F206" s="4">
        <v>203</v>
      </c>
      <c r="G206">
        <v>-1.871</v>
      </c>
      <c r="U206">
        <v>1805</v>
      </c>
      <c r="V206">
        <v>530.03300000000002</v>
      </c>
    </row>
    <row r="207" spans="6:23" x14ac:dyDescent="0.25">
      <c r="F207" s="4">
        <v>204</v>
      </c>
      <c r="G207">
        <v>-1.593</v>
      </c>
      <c r="U207">
        <v>1804</v>
      </c>
      <c r="V207">
        <v>457.63099999999997</v>
      </c>
    </row>
    <row r="208" spans="6:23" x14ac:dyDescent="0.25">
      <c r="F208" s="4">
        <v>205</v>
      </c>
      <c r="G208">
        <v>-2.0590000000000002</v>
      </c>
      <c r="U208">
        <v>1803</v>
      </c>
      <c r="V208">
        <v>463.37599999999998</v>
      </c>
    </row>
    <row r="209" spans="6:22" x14ac:dyDescent="0.25">
      <c r="F209" s="4">
        <v>206</v>
      </c>
      <c r="G209">
        <v>-2.1589999999999998</v>
      </c>
      <c r="U209">
        <v>1802</v>
      </c>
      <c r="V209">
        <v>473.22</v>
      </c>
    </row>
    <row r="210" spans="6:22" x14ac:dyDescent="0.25">
      <c r="F210" s="4">
        <v>207</v>
      </c>
      <c r="G210">
        <v>-2.4609999999999999</v>
      </c>
      <c r="U210">
        <v>1801</v>
      </c>
      <c r="V210">
        <v>469.28300000000002</v>
      </c>
    </row>
    <row r="211" spans="6:22" x14ac:dyDescent="0.25">
      <c r="F211" s="4">
        <v>208</v>
      </c>
      <c r="G211">
        <v>-2.6349999999999998</v>
      </c>
      <c r="U211">
        <v>1800</v>
      </c>
      <c r="V211">
        <v>485.07299999999998</v>
      </c>
    </row>
    <row r="212" spans="6:22" x14ac:dyDescent="0.25">
      <c r="F212" s="4">
        <v>209</v>
      </c>
      <c r="G212">
        <v>-0.7</v>
      </c>
      <c r="U212">
        <v>1799</v>
      </c>
      <c r="V212">
        <v>473.22</v>
      </c>
    </row>
    <row r="213" spans="6:22" x14ac:dyDescent="0.25">
      <c r="F213" s="4">
        <v>210</v>
      </c>
      <c r="G213">
        <v>-1.4139999999999999</v>
      </c>
      <c r="U213">
        <v>1798</v>
      </c>
      <c r="V213">
        <v>508.73899999999998</v>
      </c>
    </row>
    <row r="214" spans="6:22" x14ac:dyDescent="0.25">
      <c r="F214" s="4">
        <v>211</v>
      </c>
      <c r="G214">
        <v>-0.96799999999999997</v>
      </c>
      <c r="U214">
        <v>1797</v>
      </c>
      <c r="V214">
        <v>544.25699999999995</v>
      </c>
    </row>
    <row r="215" spans="6:22" x14ac:dyDescent="0.25">
      <c r="F215" s="4">
        <v>212</v>
      </c>
      <c r="G215">
        <v>-0.51600000000000001</v>
      </c>
      <c r="U215">
        <v>1796</v>
      </c>
      <c r="V215">
        <v>485.31400000000002</v>
      </c>
    </row>
    <row r="216" spans="6:22" x14ac:dyDescent="0.25">
      <c r="F216" s="4">
        <v>213</v>
      </c>
      <c r="G216">
        <v>-0.36199999999999999</v>
      </c>
      <c r="U216">
        <v>1795</v>
      </c>
      <c r="V216">
        <v>590.101</v>
      </c>
    </row>
    <row r="217" spans="6:22" x14ac:dyDescent="0.25">
      <c r="F217" s="4">
        <v>214</v>
      </c>
      <c r="G217">
        <v>-0.57599999999999996</v>
      </c>
      <c r="U217">
        <v>1794</v>
      </c>
      <c r="V217">
        <v>520.59100000000001</v>
      </c>
    </row>
    <row r="218" spans="6:22" x14ac:dyDescent="0.25">
      <c r="F218" s="4">
        <v>215</v>
      </c>
      <c r="G218">
        <v>-0.91800000000000004</v>
      </c>
      <c r="U218">
        <v>1793</v>
      </c>
      <c r="V218">
        <v>463.37599999999998</v>
      </c>
    </row>
    <row r="219" spans="6:22" x14ac:dyDescent="0.25">
      <c r="F219" s="4">
        <v>216</v>
      </c>
      <c r="G219">
        <v>-0.95799999999999996</v>
      </c>
      <c r="U219">
        <v>1792</v>
      </c>
      <c r="V219">
        <v>479.12700000000001</v>
      </c>
    </row>
    <row r="220" spans="6:22" x14ac:dyDescent="0.25">
      <c r="F220" s="4">
        <v>217</v>
      </c>
      <c r="G220">
        <v>-0.39200000000000002</v>
      </c>
      <c r="U220">
        <v>1791</v>
      </c>
      <c r="V220">
        <v>485.07299999999998</v>
      </c>
    </row>
    <row r="221" spans="6:22" x14ac:dyDescent="0.25">
      <c r="F221" s="4">
        <v>218</v>
      </c>
      <c r="G221">
        <v>-1.0820000000000001</v>
      </c>
      <c r="U221">
        <v>1790</v>
      </c>
      <c r="V221">
        <v>479.12700000000001</v>
      </c>
    </row>
    <row r="222" spans="6:22" x14ac:dyDescent="0.25">
      <c r="F222" s="4">
        <v>219</v>
      </c>
      <c r="G222">
        <v>-2.04</v>
      </c>
      <c r="U222">
        <v>1789</v>
      </c>
      <c r="V222">
        <v>479.16699999999997</v>
      </c>
    </row>
    <row r="223" spans="6:22" x14ac:dyDescent="0.25">
      <c r="F223" s="4">
        <v>220</v>
      </c>
      <c r="G223">
        <v>-1.623</v>
      </c>
      <c r="U223">
        <v>1788</v>
      </c>
      <c r="V223">
        <v>573.90899999999999</v>
      </c>
    </row>
    <row r="224" spans="6:22" x14ac:dyDescent="0.25">
      <c r="F224" s="4">
        <v>221</v>
      </c>
      <c r="G224">
        <v>-1.772</v>
      </c>
      <c r="U224">
        <v>1787</v>
      </c>
      <c r="V224">
        <v>634.98099999999999</v>
      </c>
    </row>
    <row r="225" spans="6:22" x14ac:dyDescent="0.25">
      <c r="F225" s="4">
        <v>222</v>
      </c>
      <c r="G225">
        <v>-0.88300000000000001</v>
      </c>
      <c r="U225">
        <v>1786</v>
      </c>
      <c r="V225">
        <v>500.863</v>
      </c>
    </row>
    <row r="226" spans="6:22" x14ac:dyDescent="0.25">
      <c r="F226" s="4">
        <v>223</v>
      </c>
      <c r="G226">
        <v>-1.7669999999999999</v>
      </c>
      <c r="U226">
        <v>1785</v>
      </c>
      <c r="V226">
        <v>627.10599999999999</v>
      </c>
    </row>
    <row r="227" spans="6:22" x14ac:dyDescent="0.25">
      <c r="F227" s="4">
        <v>224</v>
      </c>
      <c r="G227">
        <v>-0.96299999999999997</v>
      </c>
      <c r="U227">
        <v>1784</v>
      </c>
      <c r="V227">
        <v>543.69399999999996</v>
      </c>
    </row>
    <row r="228" spans="6:22" x14ac:dyDescent="0.25">
      <c r="F228" s="4">
        <v>225</v>
      </c>
      <c r="G228">
        <v>-0.318</v>
      </c>
      <c r="U228">
        <v>1783</v>
      </c>
      <c r="V228">
        <v>496.88600000000002</v>
      </c>
    </row>
    <row r="229" spans="6:22" x14ac:dyDescent="0.25">
      <c r="F229" s="4">
        <v>226</v>
      </c>
      <c r="G229">
        <v>1.4999999999999999E-2</v>
      </c>
      <c r="U229">
        <v>1782</v>
      </c>
      <c r="V229">
        <v>520.51099999999997</v>
      </c>
    </row>
    <row r="230" spans="6:22" x14ac:dyDescent="0.25">
      <c r="F230" s="4">
        <v>227</v>
      </c>
      <c r="G230">
        <v>-0.83899999999999997</v>
      </c>
      <c r="U230">
        <v>1781</v>
      </c>
      <c r="V230">
        <v>484.35</v>
      </c>
    </row>
    <row r="231" spans="6:22" x14ac:dyDescent="0.25">
      <c r="F231" s="4">
        <v>228</v>
      </c>
      <c r="G231">
        <v>-0.76400000000000001</v>
      </c>
      <c r="U231">
        <v>1780</v>
      </c>
      <c r="V231">
        <v>490.81900000000002</v>
      </c>
    </row>
    <row r="232" spans="6:22" x14ac:dyDescent="0.25">
      <c r="F232" s="4">
        <v>229</v>
      </c>
      <c r="G232">
        <v>-0.83899999999999997</v>
      </c>
      <c r="U232">
        <v>1779</v>
      </c>
      <c r="V232">
        <v>467.99700000000001</v>
      </c>
    </row>
    <row r="233" spans="6:22" x14ac:dyDescent="0.25">
      <c r="F233" s="4">
        <v>230</v>
      </c>
      <c r="G233">
        <v>-1.3149999999999999</v>
      </c>
      <c r="U233">
        <v>1778</v>
      </c>
      <c r="V233">
        <v>477.15800000000002</v>
      </c>
    </row>
    <row r="234" spans="6:22" x14ac:dyDescent="0.25">
      <c r="F234" s="4">
        <v>231</v>
      </c>
      <c r="G234">
        <v>-0.94799999999999995</v>
      </c>
      <c r="U234">
        <v>1777</v>
      </c>
      <c r="V234">
        <v>506.77</v>
      </c>
    </row>
    <row r="235" spans="6:22" x14ac:dyDescent="0.25">
      <c r="F235" s="4">
        <v>232</v>
      </c>
      <c r="G235">
        <v>-1.4239999999999999</v>
      </c>
      <c r="U235">
        <v>1776</v>
      </c>
      <c r="V235">
        <v>526.49800000000005</v>
      </c>
    </row>
    <row r="236" spans="6:22" x14ac:dyDescent="0.25">
      <c r="F236" s="4">
        <v>233</v>
      </c>
      <c r="G236">
        <v>-0.83399999999999996</v>
      </c>
      <c r="U236">
        <v>1775</v>
      </c>
      <c r="V236">
        <v>522.6</v>
      </c>
    </row>
    <row r="237" spans="6:22" x14ac:dyDescent="0.25">
      <c r="F237" s="4">
        <v>234</v>
      </c>
      <c r="G237">
        <v>-0.11899999999999999</v>
      </c>
      <c r="U237">
        <v>1774</v>
      </c>
      <c r="V237">
        <v>516.61400000000003</v>
      </c>
    </row>
    <row r="238" spans="6:22" x14ac:dyDescent="0.25">
      <c r="F238" s="4">
        <v>235</v>
      </c>
      <c r="G238">
        <v>0.67</v>
      </c>
      <c r="U238">
        <v>1773</v>
      </c>
      <c r="V238">
        <v>489.01100000000002</v>
      </c>
    </row>
    <row r="239" spans="6:22" x14ac:dyDescent="0.25">
      <c r="F239" s="4">
        <v>236</v>
      </c>
      <c r="G239">
        <v>0.25800000000000001</v>
      </c>
      <c r="U239">
        <v>1772</v>
      </c>
      <c r="V239">
        <v>583.71299999999997</v>
      </c>
    </row>
    <row r="240" spans="6:22" x14ac:dyDescent="0.25">
      <c r="F240" s="4">
        <v>237</v>
      </c>
      <c r="G240">
        <v>-0.99199999999999999</v>
      </c>
      <c r="U240">
        <v>1771</v>
      </c>
      <c r="V240">
        <v>556.27</v>
      </c>
    </row>
    <row r="241" spans="6:23" x14ac:dyDescent="0.25">
      <c r="F241" s="4">
        <v>238</v>
      </c>
      <c r="G241">
        <v>-0.52600000000000002</v>
      </c>
      <c r="U241">
        <v>1770</v>
      </c>
      <c r="V241">
        <v>504.80099999999999</v>
      </c>
    </row>
    <row r="242" spans="6:23" x14ac:dyDescent="0.25">
      <c r="F242" s="4">
        <v>239</v>
      </c>
      <c r="G242">
        <v>0.38200000000000001</v>
      </c>
      <c r="U242">
        <v>1769</v>
      </c>
      <c r="V242">
        <v>433.76499999999999</v>
      </c>
      <c r="W242" s="9">
        <v>433.76499999999999</v>
      </c>
    </row>
    <row r="243" spans="6:23" x14ac:dyDescent="0.25">
      <c r="F243" s="4">
        <v>240</v>
      </c>
      <c r="G243">
        <v>0.154</v>
      </c>
      <c r="U243">
        <v>1768</v>
      </c>
      <c r="V243">
        <v>487.04199999999997</v>
      </c>
    </row>
    <row r="244" spans="6:23" x14ac:dyDescent="0.25">
      <c r="F244" s="4">
        <v>241</v>
      </c>
      <c r="G244">
        <v>-0.57599999999999996</v>
      </c>
      <c r="U244">
        <v>1767</v>
      </c>
      <c r="V244">
        <v>489.01100000000002</v>
      </c>
    </row>
    <row r="245" spans="6:23" x14ac:dyDescent="0.25">
      <c r="F245" s="4">
        <v>242</v>
      </c>
      <c r="G245">
        <v>0.44700000000000001</v>
      </c>
      <c r="U245">
        <v>1766</v>
      </c>
      <c r="V245">
        <v>510.70699999999999</v>
      </c>
    </row>
    <row r="246" spans="6:23" x14ac:dyDescent="0.25">
      <c r="F246" s="4">
        <v>243</v>
      </c>
      <c r="G246">
        <v>-0.25800000000000001</v>
      </c>
      <c r="U246">
        <v>1765</v>
      </c>
      <c r="V246">
        <v>502.39</v>
      </c>
    </row>
    <row r="247" spans="6:23" x14ac:dyDescent="0.25">
      <c r="F247" s="4">
        <v>244</v>
      </c>
      <c r="G247">
        <v>-0.84399999999999997</v>
      </c>
      <c r="U247">
        <v>1764</v>
      </c>
      <c r="V247">
        <v>466.59100000000001</v>
      </c>
    </row>
    <row r="248" spans="6:23" x14ac:dyDescent="0.25">
      <c r="F248" s="4">
        <v>245</v>
      </c>
      <c r="G248">
        <v>0.54100000000000004</v>
      </c>
      <c r="U248">
        <v>1763</v>
      </c>
      <c r="V248">
        <v>558.31899999999996</v>
      </c>
    </row>
    <row r="249" spans="6:23" x14ac:dyDescent="0.25">
      <c r="F249" s="4">
        <v>246</v>
      </c>
      <c r="G249">
        <v>0.16900000000000001</v>
      </c>
      <c r="U249">
        <v>1762</v>
      </c>
      <c r="V249">
        <v>487.04199999999997</v>
      </c>
    </row>
    <row r="250" spans="6:23" x14ac:dyDescent="0.25">
      <c r="F250" s="4">
        <v>247</v>
      </c>
      <c r="G250">
        <v>-0.20799999999999999</v>
      </c>
      <c r="U250">
        <v>1761</v>
      </c>
      <c r="V250">
        <v>560.08699999999999</v>
      </c>
    </row>
    <row r="251" spans="6:23" x14ac:dyDescent="0.25">
      <c r="F251" s="4">
        <v>248</v>
      </c>
      <c r="G251">
        <v>0.20799999999999999</v>
      </c>
      <c r="U251">
        <v>1760</v>
      </c>
      <c r="V251">
        <v>544.25699999999995</v>
      </c>
    </row>
    <row r="252" spans="6:23" x14ac:dyDescent="0.25">
      <c r="F252" s="4">
        <v>249</v>
      </c>
      <c r="G252">
        <v>0.53100000000000003</v>
      </c>
      <c r="U252">
        <v>1759</v>
      </c>
      <c r="V252">
        <v>439.67099999999999</v>
      </c>
    </row>
    <row r="253" spans="6:23" x14ac:dyDescent="0.25">
      <c r="F253" s="4">
        <v>250</v>
      </c>
      <c r="G253">
        <v>-8.4000000000000005E-2</v>
      </c>
      <c r="U253">
        <v>1758</v>
      </c>
      <c r="V253">
        <v>489.01100000000002</v>
      </c>
    </row>
    <row r="254" spans="6:23" x14ac:dyDescent="0.25">
      <c r="F254" s="4">
        <v>251</v>
      </c>
      <c r="G254">
        <v>-2.0840000000000001</v>
      </c>
      <c r="U254">
        <v>1757</v>
      </c>
      <c r="V254">
        <v>467.31400000000002</v>
      </c>
    </row>
    <row r="255" spans="6:23" x14ac:dyDescent="0.25">
      <c r="F255" s="4">
        <v>252</v>
      </c>
      <c r="G255">
        <v>-0.51100000000000001</v>
      </c>
      <c r="U255">
        <v>1756</v>
      </c>
      <c r="V255">
        <v>585.19899999999996</v>
      </c>
    </row>
    <row r="256" spans="6:23" x14ac:dyDescent="0.25">
      <c r="F256" s="4">
        <v>253</v>
      </c>
      <c r="G256">
        <v>-0.94799999999999995</v>
      </c>
      <c r="U256">
        <v>1755</v>
      </c>
      <c r="V256">
        <v>431.83600000000001</v>
      </c>
    </row>
    <row r="257" spans="6:23" x14ac:dyDescent="0.25">
      <c r="F257" s="4">
        <v>254</v>
      </c>
      <c r="G257">
        <v>-0.72399999999999998</v>
      </c>
      <c r="U257">
        <v>1754</v>
      </c>
      <c r="V257">
        <v>461.40800000000002</v>
      </c>
    </row>
    <row r="258" spans="6:23" x14ac:dyDescent="0.25">
      <c r="F258" s="4">
        <v>255</v>
      </c>
      <c r="G258">
        <v>-0.40200000000000002</v>
      </c>
      <c r="U258">
        <v>1753</v>
      </c>
      <c r="V258">
        <v>441.68</v>
      </c>
    </row>
    <row r="259" spans="6:23" x14ac:dyDescent="0.25">
      <c r="F259" s="4">
        <v>256</v>
      </c>
      <c r="G259">
        <v>-0.89300000000000002</v>
      </c>
      <c r="U259">
        <v>1752</v>
      </c>
      <c r="V259">
        <v>453.49200000000002</v>
      </c>
    </row>
    <row r="260" spans="6:23" x14ac:dyDescent="0.25">
      <c r="F260" s="4">
        <v>257</v>
      </c>
      <c r="G260">
        <v>-0.66500000000000004</v>
      </c>
      <c r="U260">
        <v>1751</v>
      </c>
      <c r="V260">
        <v>451.524</v>
      </c>
    </row>
    <row r="261" spans="6:23" x14ac:dyDescent="0.25">
      <c r="F261" s="4">
        <v>258</v>
      </c>
      <c r="G261">
        <v>-1.8560000000000001</v>
      </c>
      <c r="U261">
        <v>1750</v>
      </c>
      <c r="V261">
        <v>510.70699999999999</v>
      </c>
      <c r="W261" s="9">
        <v>510.70699999999999</v>
      </c>
    </row>
    <row r="262" spans="6:23" x14ac:dyDescent="0.25">
      <c r="F262" s="4">
        <v>259</v>
      </c>
      <c r="G262">
        <v>-1.4239999999999999</v>
      </c>
      <c r="U262">
        <v>1749</v>
      </c>
      <c r="V262">
        <v>484.75200000000001</v>
      </c>
    </row>
    <row r="263" spans="6:23" x14ac:dyDescent="0.25">
      <c r="F263" s="4">
        <v>260</v>
      </c>
      <c r="G263">
        <v>-1.925</v>
      </c>
      <c r="U263">
        <v>1748</v>
      </c>
      <c r="V263">
        <v>486.399</v>
      </c>
    </row>
    <row r="264" spans="6:23" x14ac:dyDescent="0.25">
      <c r="F264" s="4">
        <v>261</v>
      </c>
      <c r="G264">
        <v>-0.85799999999999998</v>
      </c>
      <c r="U264">
        <v>1747</v>
      </c>
      <c r="V264">
        <v>502.27</v>
      </c>
    </row>
    <row r="265" spans="6:23" x14ac:dyDescent="0.25">
      <c r="F265" s="4">
        <v>262</v>
      </c>
      <c r="G265">
        <v>-0.71</v>
      </c>
      <c r="U265">
        <v>1746</v>
      </c>
      <c r="V265">
        <v>502.83199999999999</v>
      </c>
    </row>
    <row r="266" spans="6:23" x14ac:dyDescent="0.25">
      <c r="F266" s="4">
        <v>263</v>
      </c>
      <c r="G266">
        <v>-1.6719999999999999</v>
      </c>
      <c r="U266">
        <v>1745</v>
      </c>
      <c r="V266">
        <v>516.05100000000004</v>
      </c>
    </row>
    <row r="267" spans="6:23" x14ac:dyDescent="0.25">
      <c r="F267" s="4">
        <v>264</v>
      </c>
      <c r="G267">
        <v>-1.7370000000000001</v>
      </c>
      <c r="U267">
        <v>1744</v>
      </c>
      <c r="V267">
        <v>453.53300000000002</v>
      </c>
    </row>
    <row r="268" spans="6:23" x14ac:dyDescent="0.25">
      <c r="F268" s="4">
        <v>265</v>
      </c>
      <c r="G268">
        <v>-1.5580000000000001</v>
      </c>
      <c r="U268">
        <v>1743</v>
      </c>
      <c r="V268">
        <v>518.86400000000003</v>
      </c>
    </row>
    <row r="269" spans="6:23" x14ac:dyDescent="0.25">
      <c r="F269" s="4">
        <v>266</v>
      </c>
      <c r="G269">
        <v>-2.0990000000000002</v>
      </c>
      <c r="U269">
        <v>1742</v>
      </c>
      <c r="V269">
        <v>532.404</v>
      </c>
    </row>
    <row r="270" spans="6:23" x14ac:dyDescent="0.25">
      <c r="F270" s="4">
        <v>267</v>
      </c>
      <c r="G270">
        <v>-1.5229999999999999</v>
      </c>
      <c r="U270">
        <v>1741</v>
      </c>
      <c r="V270">
        <v>520.59100000000001</v>
      </c>
    </row>
    <row r="271" spans="6:23" x14ac:dyDescent="0.25">
      <c r="F271" s="4">
        <v>268</v>
      </c>
      <c r="G271">
        <v>-2.2879999999999998</v>
      </c>
      <c r="U271">
        <v>1740</v>
      </c>
      <c r="V271">
        <v>485.07299999999998</v>
      </c>
    </row>
    <row r="272" spans="6:23" x14ac:dyDescent="0.25">
      <c r="F272" s="4">
        <v>269</v>
      </c>
      <c r="G272">
        <v>-2.7149999999999999</v>
      </c>
      <c r="U272">
        <v>1739</v>
      </c>
      <c r="V272">
        <v>449.59500000000003</v>
      </c>
    </row>
    <row r="273" spans="6:23" x14ac:dyDescent="0.25">
      <c r="F273" s="4">
        <v>270</v>
      </c>
      <c r="G273">
        <v>-2.2530000000000001</v>
      </c>
      <c r="U273">
        <v>1738</v>
      </c>
      <c r="V273">
        <v>457.47</v>
      </c>
    </row>
    <row r="274" spans="6:23" x14ac:dyDescent="0.25">
      <c r="F274" s="4">
        <v>271</v>
      </c>
      <c r="G274">
        <v>-1.796</v>
      </c>
      <c r="U274">
        <v>1737</v>
      </c>
      <c r="V274">
        <v>469.32299999999998</v>
      </c>
    </row>
    <row r="275" spans="6:23" x14ac:dyDescent="0.25">
      <c r="F275" s="4">
        <v>272</v>
      </c>
      <c r="G275">
        <v>-1.454</v>
      </c>
      <c r="U275">
        <v>1736</v>
      </c>
      <c r="V275">
        <v>508.45699999999999</v>
      </c>
      <c r="W275" s="9">
        <v>508.45699999999999</v>
      </c>
    </row>
    <row r="276" spans="6:23" x14ac:dyDescent="0.25">
      <c r="F276" s="4">
        <v>273</v>
      </c>
      <c r="G276">
        <v>-1.2749999999999999</v>
      </c>
      <c r="U276">
        <v>1735</v>
      </c>
      <c r="V276">
        <v>522.6</v>
      </c>
    </row>
    <row r="277" spans="6:23" x14ac:dyDescent="0.25">
      <c r="F277" s="4">
        <v>274</v>
      </c>
      <c r="G277">
        <v>-1.28</v>
      </c>
      <c r="U277">
        <v>1734</v>
      </c>
      <c r="V277">
        <v>497.68900000000002</v>
      </c>
    </row>
    <row r="278" spans="6:23" x14ac:dyDescent="0.25">
      <c r="F278" s="4">
        <v>275</v>
      </c>
      <c r="G278">
        <v>-0.29299999999999998</v>
      </c>
      <c r="U278">
        <v>1733</v>
      </c>
      <c r="V278">
        <v>528.58699999999999</v>
      </c>
    </row>
    <row r="279" spans="6:23" x14ac:dyDescent="0.25">
      <c r="F279" s="4">
        <v>276</v>
      </c>
      <c r="G279">
        <v>0.248</v>
      </c>
      <c r="U279">
        <v>1732</v>
      </c>
      <c r="V279">
        <v>499.05500000000001</v>
      </c>
    </row>
    <row r="280" spans="6:23" x14ac:dyDescent="0.25">
      <c r="F280" s="4">
        <v>277</v>
      </c>
      <c r="G280">
        <v>0.02</v>
      </c>
      <c r="U280">
        <v>1731</v>
      </c>
      <c r="V280">
        <v>487.80500000000001</v>
      </c>
    </row>
    <row r="281" spans="6:23" x14ac:dyDescent="0.25">
      <c r="F281" s="4">
        <v>278</v>
      </c>
      <c r="G281">
        <v>-0.104</v>
      </c>
      <c r="U281">
        <v>1730</v>
      </c>
      <c r="V281">
        <v>481.13600000000002</v>
      </c>
    </row>
    <row r="282" spans="6:23" x14ac:dyDescent="0.25">
      <c r="F282" s="4">
        <v>279</v>
      </c>
      <c r="G282">
        <v>-0.51600000000000001</v>
      </c>
      <c r="U282">
        <v>1729</v>
      </c>
      <c r="V282">
        <v>563.98500000000001</v>
      </c>
    </row>
    <row r="283" spans="6:23" x14ac:dyDescent="0.25">
      <c r="F283" s="4">
        <v>280</v>
      </c>
      <c r="G283">
        <v>-0.72399999999999998</v>
      </c>
      <c r="U283">
        <v>1728</v>
      </c>
      <c r="V283">
        <v>633.01199999999994</v>
      </c>
    </row>
    <row r="284" spans="6:23" x14ac:dyDescent="0.25">
      <c r="F284" s="4">
        <v>281</v>
      </c>
      <c r="G284">
        <v>-0.124</v>
      </c>
      <c r="U284">
        <v>1727</v>
      </c>
      <c r="V284">
        <v>427.858</v>
      </c>
    </row>
    <row r="285" spans="6:23" x14ac:dyDescent="0.25">
      <c r="F285" s="4">
        <v>282</v>
      </c>
      <c r="G285">
        <v>0.437</v>
      </c>
      <c r="U285">
        <v>1726</v>
      </c>
      <c r="V285">
        <v>562.01599999999996</v>
      </c>
    </row>
    <row r="286" spans="6:23" x14ac:dyDescent="0.25">
      <c r="F286" s="4">
        <v>283</v>
      </c>
      <c r="G286">
        <v>-0.72399999999999998</v>
      </c>
      <c r="U286">
        <v>1725</v>
      </c>
      <c r="V286">
        <v>491.02</v>
      </c>
    </row>
    <row r="287" spans="6:23" x14ac:dyDescent="0.25">
      <c r="F287" s="4">
        <v>284</v>
      </c>
      <c r="G287">
        <v>-0.73899999999999999</v>
      </c>
      <c r="U287">
        <v>1724</v>
      </c>
      <c r="V287">
        <v>465.34500000000003</v>
      </c>
    </row>
    <row r="288" spans="6:23" x14ac:dyDescent="0.25">
      <c r="F288" s="4">
        <v>285</v>
      </c>
      <c r="G288">
        <v>-0.80400000000000005</v>
      </c>
      <c r="U288">
        <v>1723</v>
      </c>
      <c r="V288">
        <v>464.26</v>
      </c>
    </row>
    <row r="289" spans="6:22" x14ac:dyDescent="0.25">
      <c r="F289" s="4">
        <v>286</v>
      </c>
      <c r="G289">
        <v>-0.78400000000000003</v>
      </c>
      <c r="U289">
        <v>1722</v>
      </c>
      <c r="V289">
        <v>500.42200000000003</v>
      </c>
    </row>
    <row r="290" spans="6:22" x14ac:dyDescent="0.25">
      <c r="F290" s="4">
        <v>287</v>
      </c>
      <c r="G290">
        <v>-0.88300000000000001</v>
      </c>
      <c r="U290">
        <v>1721</v>
      </c>
      <c r="V290">
        <v>557.154</v>
      </c>
    </row>
    <row r="291" spans="6:22" x14ac:dyDescent="0.25">
      <c r="F291" s="4">
        <v>288</v>
      </c>
      <c r="G291">
        <v>-1.1859999999999999</v>
      </c>
      <c r="U291">
        <v>1720</v>
      </c>
      <c r="V291">
        <v>494.87700000000001</v>
      </c>
    </row>
    <row r="292" spans="6:22" x14ac:dyDescent="0.25">
      <c r="F292" s="4">
        <v>289</v>
      </c>
      <c r="G292">
        <v>-0.48599999999999999</v>
      </c>
      <c r="U292">
        <v>1719</v>
      </c>
      <c r="V292">
        <v>480.25200000000001</v>
      </c>
    </row>
    <row r="293" spans="6:22" x14ac:dyDescent="0.25">
      <c r="F293" s="4">
        <v>290</v>
      </c>
      <c r="G293">
        <v>-1.29</v>
      </c>
      <c r="U293">
        <v>1718</v>
      </c>
      <c r="V293">
        <v>561.21199999999999</v>
      </c>
    </row>
    <row r="294" spans="6:22" x14ac:dyDescent="0.25">
      <c r="F294" s="4">
        <v>291</v>
      </c>
      <c r="G294">
        <v>-0.72899999999999998</v>
      </c>
      <c r="U294">
        <v>1717</v>
      </c>
      <c r="V294">
        <v>544.25699999999995</v>
      </c>
    </row>
    <row r="295" spans="6:22" x14ac:dyDescent="0.25">
      <c r="F295" s="4">
        <v>292</v>
      </c>
      <c r="G295">
        <v>-0.432</v>
      </c>
      <c r="U295">
        <v>1716</v>
      </c>
      <c r="V295">
        <v>566.51599999999996</v>
      </c>
    </row>
    <row r="296" spans="6:22" x14ac:dyDescent="0.25">
      <c r="F296" s="4">
        <v>293</v>
      </c>
      <c r="G296">
        <v>-1.6180000000000001</v>
      </c>
      <c r="U296">
        <v>1715</v>
      </c>
      <c r="V296">
        <v>536.54200000000003</v>
      </c>
    </row>
    <row r="297" spans="6:22" x14ac:dyDescent="0.25">
      <c r="F297" s="4">
        <v>294</v>
      </c>
      <c r="G297">
        <v>-1.5229999999999999</v>
      </c>
      <c r="U297">
        <v>1714</v>
      </c>
      <c r="V297">
        <v>567.80200000000002</v>
      </c>
    </row>
    <row r="298" spans="6:22" x14ac:dyDescent="0.25">
      <c r="F298" s="4">
        <v>295</v>
      </c>
      <c r="G298">
        <v>-0.65</v>
      </c>
      <c r="U298">
        <v>1713</v>
      </c>
      <c r="V298">
        <v>487.04199999999997</v>
      </c>
    </row>
    <row r="299" spans="6:22" x14ac:dyDescent="0.25">
      <c r="F299" s="4">
        <v>296</v>
      </c>
      <c r="G299">
        <v>-0.47099999999999997</v>
      </c>
      <c r="U299">
        <v>1712</v>
      </c>
      <c r="V299">
        <v>599.50300000000004</v>
      </c>
    </row>
    <row r="300" spans="6:22" x14ac:dyDescent="0.25">
      <c r="F300" s="4">
        <v>297</v>
      </c>
      <c r="G300">
        <v>-0.54100000000000004</v>
      </c>
      <c r="U300">
        <v>1711</v>
      </c>
      <c r="V300">
        <v>524.08699999999999</v>
      </c>
    </row>
    <row r="301" spans="6:22" x14ac:dyDescent="0.25">
      <c r="F301" s="4">
        <v>298</v>
      </c>
      <c r="G301">
        <v>-1.4590000000000001</v>
      </c>
      <c r="U301">
        <v>1710</v>
      </c>
      <c r="V301">
        <v>469.28300000000002</v>
      </c>
    </row>
    <row r="302" spans="6:22" x14ac:dyDescent="0.25">
      <c r="F302" s="4">
        <v>299</v>
      </c>
      <c r="G302">
        <v>-1.752</v>
      </c>
      <c r="U302">
        <v>1709</v>
      </c>
      <c r="V302">
        <v>471.25200000000001</v>
      </c>
    </row>
    <row r="303" spans="6:22" x14ac:dyDescent="0.25">
      <c r="F303" s="4">
        <v>300</v>
      </c>
      <c r="G303">
        <v>-1.2649999999999999</v>
      </c>
      <c r="U303">
        <v>1708</v>
      </c>
      <c r="V303">
        <v>583.71299999999997</v>
      </c>
    </row>
    <row r="304" spans="6:22" x14ac:dyDescent="0.25">
      <c r="F304" s="4">
        <v>301</v>
      </c>
      <c r="G304">
        <v>-0.64</v>
      </c>
      <c r="U304">
        <v>1707</v>
      </c>
      <c r="V304">
        <v>526.05600000000004</v>
      </c>
    </row>
    <row r="305" spans="6:23" x14ac:dyDescent="0.25">
      <c r="F305" s="4">
        <v>302</v>
      </c>
      <c r="G305">
        <v>-1.593</v>
      </c>
      <c r="U305">
        <v>1706</v>
      </c>
      <c r="V305">
        <v>524.529</v>
      </c>
    </row>
    <row r="306" spans="6:23" x14ac:dyDescent="0.25">
      <c r="F306" s="4">
        <v>303</v>
      </c>
      <c r="G306">
        <v>-0.94799999999999995</v>
      </c>
      <c r="U306">
        <v>1705</v>
      </c>
      <c r="V306">
        <v>633.01199999999994</v>
      </c>
    </row>
    <row r="307" spans="6:23" x14ac:dyDescent="0.25">
      <c r="F307" s="4">
        <v>304</v>
      </c>
      <c r="G307">
        <v>-0.88300000000000001</v>
      </c>
      <c r="U307">
        <v>1704</v>
      </c>
      <c r="V307">
        <v>522.6</v>
      </c>
    </row>
    <row r="308" spans="6:23" x14ac:dyDescent="0.25">
      <c r="F308" s="4">
        <v>305</v>
      </c>
      <c r="G308">
        <v>-1.2949999999999999</v>
      </c>
      <c r="U308">
        <v>1703</v>
      </c>
      <c r="V308">
        <v>552.25199999999995</v>
      </c>
    </row>
    <row r="309" spans="6:23" x14ac:dyDescent="0.25">
      <c r="F309" s="4">
        <v>306</v>
      </c>
      <c r="G309">
        <v>-1.181</v>
      </c>
      <c r="U309">
        <v>1702</v>
      </c>
      <c r="V309">
        <v>453.01</v>
      </c>
    </row>
    <row r="310" spans="6:23" x14ac:dyDescent="0.25">
      <c r="F310" s="4">
        <v>307</v>
      </c>
      <c r="G310">
        <v>-1.1559999999999999</v>
      </c>
      <c r="U310">
        <v>1701</v>
      </c>
      <c r="V310">
        <v>487.92599999999999</v>
      </c>
      <c r="W310" s="9">
        <v>487.92599999999999</v>
      </c>
    </row>
    <row r="311" spans="6:23" x14ac:dyDescent="0.25">
      <c r="F311" s="4">
        <v>308</v>
      </c>
      <c r="G311">
        <v>-1.871</v>
      </c>
      <c r="U311">
        <v>1700</v>
      </c>
      <c r="V311">
        <v>474.74700000000001</v>
      </c>
    </row>
    <row r="312" spans="6:23" x14ac:dyDescent="0.25">
      <c r="F312" s="4">
        <v>309</v>
      </c>
      <c r="G312">
        <v>-1.97</v>
      </c>
      <c r="U312">
        <v>1699</v>
      </c>
      <c r="V312">
        <v>525.21199999999999</v>
      </c>
    </row>
    <row r="313" spans="6:23" x14ac:dyDescent="0.25">
      <c r="F313" s="4">
        <v>310</v>
      </c>
      <c r="G313">
        <v>-1.355</v>
      </c>
      <c r="U313">
        <v>1698</v>
      </c>
      <c r="V313">
        <v>473.62200000000001</v>
      </c>
    </row>
    <row r="314" spans="6:23" x14ac:dyDescent="0.25">
      <c r="F314" s="4">
        <v>311</v>
      </c>
      <c r="G314">
        <v>-1.087</v>
      </c>
      <c r="U314">
        <v>1697</v>
      </c>
      <c r="V314">
        <v>511.10899999999998</v>
      </c>
    </row>
    <row r="315" spans="6:23" x14ac:dyDescent="0.25">
      <c r="F315" s="4">
        <v>312</v>
      </c>
      <c r="G315">
        <v>-1.077</v>
      </c>
      <c r="U315">
        <v>1696</v>
      </c>
      <c r="V315">
        <v>487.363</v>
      </c>
    </row>
    <row r="316" spans="6:23" x14ac:dyDescent="0.25">
      <c r="F316" s="4">
        <v>313</v>
      </c>
      <c r="G316">
        <v>-1.236</v>
      </c>
      <c r="U316">
        <v>1695</v>
      </c>
      <c r="V316">
        <v>537.74800000000005</v>
      </c>
    </row>
    <row r="317" spans="6:23" x14ac:dyDescent="0.25">
      <c r="F317" s="4">
        <v>314</v>
      </c>
      <c r="G317">
        <v>-0.56100000000000005</v>
      </c>
      <c r="U317">
        <v>1694</v>
      </c>
      <c r="V317">
        <v>489.01100000000002</v>
      </c>
    </row>
    <row r="318" spans="6:23" x14ac:dyDescent="0.25">
      <c r="F318" s="4">
        <v>315</v>
      </c>
      <c r="G318">
        <v>-0.93300000000000005</v>
      </c>
      <c r="U318">
        <v>1693</v>
      </c>
      <c r="V318">
        <v>491.02</v>
      </c>
    </row>
    <row r="319" spans="6:23" x14ac:dyDescent="0.25">
      <c r="F319" s="4">
        <v>316</v>
      </c>
      <c r="G319">
        <v>-1.782</v>
      </c>
      <c r="U319">
        <v>1692</v>
      </c>
      <c r="V319">
        <v>470.08600000000001</v>
      </c>
    </row>
    <row r="320" spans="6:23" x14ac:dyDescent="0.25">
      <c r="F320" s="4">
        <v>317</v>
      </c>
      <c r="G320">
        <v>-1.097</v>
      </c>
      <c r="U320">
        <v>1691</v>
      </c>
      <c r="V320">
        <v>506.77</v>
      </c>
    </row>
    <row r="321" spans="6:22" x14ac:dyDescent="0.25">
      <c r="F321" s="4">
        <v>318</v>
      </c>
      <c r="G321">
        <v>-1.1559999999999999</v>
      </c>
      <c r="U321">
        <v>1690</v>
      </c>
      <c r="V321">
        <v>640.92700000000002</v>
      </c>
    </row>
    <row r="322" spans="6:22" x14ac:dyDescent="0.25">
      <c r="F322" s="4">
        <v>319</v>
      </c>
      <c r="G322">
        <v>-1.131</v>
      </c>
      <c r="U322">
        <v>1689</v>
      </c>
      <c r="V322">
        <v>465.34500000000003</v>
      </c>
    </row>
    <row r="323" spans="6:22" x14ac:dyDescent="0.25">
      <c r="F323" s="4">
        <v>320</v>
      </c>
      <c r="G323">
        <v>-1.4039999999999999</v>
      </c>
      <c r="U323">
        <v>1688</v>
      </c>
      <c r="V323">
        <v>497.36799999999999</v>
      </c>
    </row>
    <row r="324" spans="6:22" x14ac:dyDescent="0.25">
      <c r="F324" s="4">
        <v>321</v>
      </c>
      <c r="G324">
        <v>-1.4239999999999999</v>
      </c>
      <c r="U324">
        <v>1687</v>
      </c>
      <c r="V324">
        <v>587.24800000000005</v>
      </c>
    </row>
    <row r="325" spans="6:22" x14ac:dyDescent="0.25">
      <c r="F325" s="4">
        <v>322</v>
      </c>
      <c r="G325">
        <v>-1.2949999999999999</v>
      </c>
      <c r="U325">
        <v>1686</v>
      </c>
      <c r="V325">
        <v>463.37599999999998</v>
      </c>
    </row>
    <row r="326" spans="6:22" x14ac:dyDescent="0.25">
      <c r="F326" s="4">
        <v>323</v>
      </c>
      <c r="G326">
        <v>-1.653</v>
      </c>
      <c r="U326">
        <v>1685</v>
      </c>
      <c r="V326">
        <v>531.92200000000003</v>
      </c>
    </row>
    <row r="327" spans="6:22" x14ac:dyDescent="0.25">
      <c r="F327" s="4">
        <v>324</v>
      </c>
      <c r="G327">
        <v>-0.26300000000000001</v>
      </c>
      <c r="U327">
        <v>1684</v>
      </c>
      <c r="V327">
        <v>485.15300000000002</v>
      </c>
    </row>
    <row r="328" spans="6:22" x14ac:dyDescent="0.25">
      <c r="F328" s="4">
        <v>325</v>
      </c>
      <c r="G328">
        <v>-0.94299999999999995</v>
      </c>
      <c r="U328">
        <v>1683</v>
      </c>
      <c r="V328">
        <v>506.77</v>
      </c>
    </row>
    <row r="329" spans="6:22" x14ac:dyDescent="0.25">
      <c r="F329" s="4">
        <v>326</v>
      </c>
      <c r="G329">
        <v>-2.2229999999999999</v>
      </c>
      <c r="U329">
        <v>1682</v>
      </c>
      <c r="V329">
        <v>491.54199999999997</v>
      </c>
    </row>
    <row r="330" spans="6:22" x14ac:dyDescent="0.25">
      <c r="F330" s="4">
        <v>327</v>
      </c>
      <c r="G330">
        <v>-2.585</v>
      </c>
      <c r="U330">
        <v>1681</v>
      </c>
      <c r="V330">
        <v>525.21199999999999</v>
      </c>
    </row>
    <row r="331" spans="6:22" x14ac:dyDescent="0.25">
      <c r="F331" s="4">
        <v>328</v>
      </c>
      <c r="G331">
        <v>-1.7470000000000001</v>
      </c>
      <c r="U331">
        <v>1680</v>
      </c>
      <c r="V331">
        <v>463.37599999999998</v>
      </c>
    </row>
    <row r="332" spans="6:22" x14ac:dyDescent="0.25">
      <c r="F332" s="4">
        <v>329</v>
      </c>
      <c r="G332">
        <v>-2.2480000000000002</v>
      </c>
      <c r="U332">
        <v>1679</v>
      </c>
      <c r="V332">
        <v>442.041</v>
      </c>
    </row>
    <row r="333" spans="6:22" x14ac:dyDescent="0.25">
      <c r="F333" s="4">
        <v>330</v>
      </c>
      <c r="G333">
        <v>-1.8859999999999999</v>
      </c>
      <c r="U333">
        <v>1678</v>
      </c>
      <c r="V333">
        <v>468.72</v>
      </c>
    </row>
    <row r="334" spans="6:22" x14ac:dyDescent="0.25">
      <c r="F334" s="4">
        <v>331</v>
      </c>
      <c r="G334">
        <v>-1.4890000000000001</v>
      </c>
      <c r="U334">
        <v>1677</v>
      </c>
      <c r="V334">
        <v>459.399</v>
      </c>
    </row>
    <row r="335" spans="6:22" x14ac:dyDescent="0.25">
      <c r="F335" s="4">
        <v>332</v>
      </c>
      <c r="G335">
        <v>-1.712</v>
      </c>
      <c r="U335">
        <v>1676</v>
      </c>
      <c r="V335">
        <v>461.40800000000002</v>
      </c>
    </row>
    <row r="336" spans="6:22" x14ac:dyDescent="0.25">
      <c r="F336" s="4">
        <v>333</v>
      </c>
      <c r="G336">
        <v>-2.774</v>
      </c>
      <c r="U336">
        <v>1675</v>
      </c>
      <c r="V336">
        <v>441.19799999999998</v>
      </c>
    </row>
    <row r="337" spans="6:23" x14ac:dyDescent="0.25">
      <c r="F337" s="4">
        <v>334</v>
      </c>
      <c r="G337">
        <v>-1.94</v>
      </c>
      <c r="U337">
        <v>1674</v>
      </c>
      <c r="V337">
        <v>514.72500000000002</v>
      </c>
    </row>
    <row r="338" spans="6:23" x14ac:dyDescent="0.25">
      <c r="F338" s="4">
        <v>335</v>
      </c>
      <c r="G338">
        <v>-2.5110000000000001</v>
      </c>
      <c r="U338">
        <v>1673</v>
      </c>
      <c r="V338">
        <v>479.16699999999997</v>
      </c>
    </row>
    <row r="339" spans="6:23" x14ac:dyDescent="0.25">
      <c r="F339" s="4">
        <v>336</v>
      </c>
      <c r="G339">
        <v>-1.9450000000000001</v>
      </c>
      <c r="U339">
        <v>1672</v>
      </c>
      <c r="V339">
        <v>483.10399999999998</v>
      </c>
    </row>
    <row r="340" spans="6:23" x14ac:dyDescent="0.25">
      <c r="F340" s="4">
        <v>337</v>
      </c>
      <c r="G340">
        <v>-1.9350000000000001</v>
      </c>
      <c r="U340">
        <v>1671</v>
      </c>
      <c r="V340">
        <v>546.226</v>
      </c>
    </row>
    <row r="341" spans="6:23" x14ac:dyDescent="0.25">
      <c r="F341" s="4">
        <v>338</v>
      </c>
      <c r="G341">
        <v>-2.3769999999999998</v>
      </c>
      <c r="U341">
        <v>1670</v>
      </c>
      <c r="V341">
        <v>498.85500000000002</v>
      </c>
    </row>
    <row r="342" spans="6:23" x14ac:dyDescent="0.25">
      <c r="F342" s="4">
        <v>339</v>
      </c>
      <c r="G342">
        <v>-2.0590000000000002</v>
      </c>
      <c r="U342">
        <v>1669</v>
      </c>
      <c r="V342">
        <v>658.08399999999995</v>
      </c>
    </row>
    <row r="343" spans="6:23" x14ac:dyDescent="0.25">
      <c r="F343" s="4">
        <v>340</v>
      </c>
      <c r="G343">
        <v>-2.1240000000000001</v>
      </c>
      <c r="U343">
        <v>1668</v>
      </c>
      <c r="V343">
        <v>597.53399999999999</v>
      </c>
    </row>
    <row r="344" spans="6:23" x14ac:dyDescent="0.25">
      <c r="F344" s="4">
        <v>341</v>
      </c>
      <c r="G344">
        <v>-1.399</v>
      </c>
      <c r="U344">
        <v>1667</v>
      </c>
      <c r="V344">
        <v>491.06</v>
      </c>
    </row>
    <row r="345" spans="6:23" x14ac:dyDescent="0.25">
      <c r="F345" s="4">
        <v>342</v>
      </c>
      <c r="G345">
        <v>-1.514</v>
      </c>
      <c r="U345">
        <v>1666</v>
      </c>
      <c r="V345">
        <v>552.13199999999995</v>
      </c>
    </row>
    <row r="346" spans="6:23" x14ac:dyDescent="0.25">
      <c r="F346" s="4">
        <v>343</v>
      </c>
      <c r="G346">
        <v>-1.7769999999999999</v>
      </c>
      <c r="U346">
        <v>1665</v>
      </c>
      <c r="V346">
        <v>668.53</v>
      </c>
    </row>
    <row r="347" spans="6:23" x14ac:dyDescent="0.25">
      <c r="F347" s="4">
        <v>344</v>
      </c>
      <c r="G347">
        <v>-1.786</v>
      </c>
      <c r="U347">
        <v>1664</v>
      </c>
      <c r="V347">
        <v>638.95899999999995</v>
      </c>
    </row>
    <row r="348" spans="6:23" x14ac:dyDescent="0.25">
      <c r="F348" s="4">
        <v>345</v>
      </c>
      <c r="G348">
        <v>-1.454</v>
      </c>
      <c r="U348">
        <v>1663</v>
      </c>
      <c r="V348">
        <v>569.89099999999996</v>
      </c>
    </row>
    <row r="349" spans="6:23" x14ac:dyDescent="0.25">
      <c r="F349" s="4">
        <v>346</v>
      </c>
      <c r="G349">
        <v>-0.55100000000000005</v>
      </c>
      <c r="U349">
        <v>1662</v>
      </c>
      <c r="V349">
        <v>517.01499999999999</v>
      </c>
    </row>
    <row r="350" spans="6:23" x14ac:dyDescent="0.25">
      <c r="F350" s="4">
        <v>347</v>
      </c>
      <c r="G350">
        <v>-0.35199999999999998</v>
      </c>
      <c r="U350">
        <v>1661</v>
      </c>
      <c r="V350">
        <v>533.60900000000004</v>
      </c>
      <c r="W350" s="9">
        <v>533.60900000000004</v>
      </c>
    </row>
    <row r="351" spans="6:23" x14ac:dyDescent="0.25">
      <c r="F351" s="4">
        <v>348</v>
      </c>
      <c r="G351">
        <v>-0.56100000000000005</v>
      </c>
      <c r="U351">
        <v>1660</v>
      </c>
      <c r="V351">
        <v>490.93900000000002</v>
      </c>
    </row>
    <row r="352" spans="6:23" x14ac:dyDescent="0.25">
      <c r="F352" s="4">
        <v>349</v>
      </c>
      <c r="G352">
        <v>-2.0840000000000001</v>
      </c>
      <c r="U352">
        <v>1659</v>
      </c>
      <c r="V352">
        <v>464.14</v>
      </c>
    </row>
    <row r="353" spans="6:22" x14ac:dyDescent="0.25">
      <c r="F353" s="4">
        <v>350</v>
      </c>
      <c r="G353">
        <v>-1.6180000000000001</v>
      </c>
      <c r="U353">
        <v>1658</v>
      </c>
      <c r="V353">
        <v>427.33600000000001</v>
      </c>
    </row>
    <row r="354" spans="6:22" x14ac:dyDescent="0.25">
      <c r="F354" s="4">
        <v>351</v>
      </c>
      <c r="G354">
        <v>-2.069</v>
      </c>
      <c r="U354">
        <v>1657</v>
      </c>
      <c r="V354">
        <v>460.363</v>
      </c>
    </row>
    <row r="355" spans="6:22" x14ac:dyDescent="0.25">
      <c r="F355" s="4">
        <v>352</v>
      </c>
      <c r="G355">
        <v>-2.238</v>
      </c>
      <c r="U355">
        <v>1656</v>
      </c>
      <c r="V355">
        <v>583.23</v>
      </c>
    </row>
    <row r="356" spans="6:22" x14ac:dyDescent="0.25">
      <c r="F356" s="4">
        <v>353</v>
      </c>
      <c r="G356">
        <v>-1.881</v>
      </c>
      <c r="U356">
        <v>1655</v>
      </c>
      <c r="V356">
        <v>597.57399999999996</v>
      </c>
    </row>
    <row r="357" spans="6:22" x14ac:dyDescent="0.25">
      <c r="F357" s="4">
        <v>354</v>
      </c>
      <c r="G357">
        <v>-2.0350000000000001</v>
      </c>
      <c r="U357">
        <v>1654</v>
      </c>
      <c r="V357">
        <v>552.13199999999995</v>
      </c>
    </row>
    <row r="358" spans="6:22" x14ac:dyDescent="0.25">
      <c r="F358" s="4">
        <v>355</v>
      </c>
      <c r="G358">
        <v>-1.702</v>
      </c>
      <c r="U358">
        <v>1653</v>
      </c>
      <c r="V358">
        <v>526.49800000000005</v>
      </c>
    </row>
    <row r="359" spans="6:22" x14ac:dyDescent="0.25">
      <c r="F359" s="4">
        <v>356</v>
      </c>
      <c r="G359">
        <v>-2.4470000000000001</v>
      </c>
      <c r="U359">
        <v>1652</v>
      </c>
      <c r="V359">
        <v>477.88099999999997</v>
      </c>
    </row>
    <row r="360" spans="6:22" x14ac:dyDescent="0.25">
      <c r="F360" s="4">
        <v>357</v>
      </c>
      <c r="G360">
        <v>-2.63</v>
      </c>
      <c r="U360">
        <v>1651</v>
      </c>
      <c r="V360">
        <v>461.40800000000002</v>
      </c>
    </row>
    <row r="361" spans="6:22" x14ac:dyDescent="0.25">
      <c r="F361" s="4">
        <v>358</v>
      </c>
      <c r="G361">
        <v>-2.3130000000000002</v>
      </c>
      <c r="U361">
        <v>1650</v>
      </c>
      <c r="V361">
        <v>481.738</v>
      </c>
    </row>
    <row r="362" spans="6:22" x14ac:dyDescent="0.25">
      <c r="F362" s="4">
        <v>359</v>
      </c>
      <c r="G362">
        <v>-2.238</v>
      </c>
      <c r="U362">
        <v>1649</v>
      </c>
      <c r="V362">
        <v>496.24299999999999</v>
      </c>
    </row>
    <row r="363" spans="6:22" x14ac:dyDescent="0.25">
      <c r="F363" s="4">
        <v>360</v>
      </c>
      <c r="G363">
        <v>-2.2429999999999999</v>
      </c>
      <c r="U363">
        <v>1648</v>
      </c>
      <c r="V363">
        <v>457.43</v>
      </c>
    </row>
    <row r="364" spans="6:22" x14ac:dyDescent="0.25">
      <c r="F364" s="4">
        <v>361</v>
      </c>
      <c r="G364">
        <v>-1.6180000000000001</v>
      </c>
      <c r="U364">
        <v>1647</v>
      </c>
      <c r="V364">
        <v>512.71600000000001</v>
      </c>
    </row>
    <row r="365" spans="6:22" x14ac:dyDescent="0.25">
      <c r="F365" s="4">
        <v>362</v>
      </c>
      <c r="G365">
        <v>-1.5229999999999999</v>
      </c>
      <c r="U365">
        <v>1646</v>
      </c>
      <c r="V365">
        <v>481.17599999999999</v>
      </c>
    </row>
    <row r="366" spans="6:22" x14ac:dyDescent="0.25">
      <c r="F366" s="4">
        <v>363</v>
      </c>
      <c r="G366">
        <v>-1.2110000000000001</v>
      </c>
      <c r="U366">
        <v>1645</v>
      </c>
      <c r="V366">
        <v>520.35</v>
      </c>
    </row>
    <row r="367" spans="6:22" x14ac:dyDescent="0.25">
      <c r="F367" s="4">
        <v>364</v>
      </c>
      <c r="G367">
        <v>-1.6719999999999999</v>
      </c>
      <c r="U367">
        <v>1644</v>
      </c>
      <c r="V367">
        <v>468.15800000000002</v>
      </c>
    </row>
    <row r="368" spans="6:22" x14ac:dyDescent="0.25">
      <c r="F368" s="4">
        <v>365</v>
      </c>
      <c r="G368">
        <v>-2.3969999999999998</v>
      </c>
      <c r="U368">
        <v>1643</v>
      </c>
      <c r="V368">
        <v>498.17099999999999</v>
      </c>
    </row>
    <row r="369" spans="6:23" x14ac:dyDescent="0.25">
      <c r="F369" s="4">
        <v>366</v>
      </c>
      <c r="G369">
        <v>-1.484</v>
      </c>
      <c r="U369">
        <v>1642</v>
      </c>
      <c r="V369">
        <v>480.21100000000001</v>
      </c>
    </row>
    <row r="370" spans="6:23" x14ac:dyDescent="0.25">
      <c r="F370" s="4">
        <v>367</v>
      </c>
      <c r="G370">
        <v>-1.643</v>
      </c>
      <c r="U370">
        <v>1641</v>
      </c>
      <c r="V370">
        <v>469.32299999999998</v>
      </c>
      <c r="W370" s="9">
        <v>469.32299999999998</v>
      </c>
    </row>
    <row r="371" spans="6:23" x14ac:dyDescent="0.25">
      <c r="F371" s="4">
        <v>368</v>
      </c>
      <c r="G371">
        <v>-2.1739999999999999</v>
      </c>
      <c r="U371">
        <v>1640</v>
      </c>
      <c r="V371">
        <v>496.92599999999999</v>
      </c>
    </row>
    <row r="372" spans="6:23" x14ac:dyDescent="0.25">
      <c r="F372" s="4">
        <v>369</v>
      </c>
      <c r="G372">
        <v>-2.7050000000000001</v>
      </c>
      <c r="U372">
        <v>1639</v>
      </c>
      <c r="V372">
        <v>478.524</v>
      </c>
    </row>
    <row r="373" spans="6:23" x14ac:dyDescent="0.25">
      <c r="F373" s="4">
        <v>370</v>
      </c>
      <c r="G373">
        <v>-2.1789999999999998</v>
      </c>
      <c r="U373">
        <v>1638</v>
      </c>
      <c r="V373">
        <v>502.83199999999999</v>
      </c>
    </row>
    <row r="374" spans="6:23" x14ac:dyDescent="0.25">
      <c r="F374" s="4">
        <v>371</v>
      </c>
      <c r="G374">
        <v>-1.335</v>
      </c>
      <c r="U374">
        <v>1637</v>
      </c>
      <c r="V374">
        <v>494.95699999999999</v>
      </c>
    </row>
    <row r="375" spans="6:23" x14ac:dyDescent="0.25">
      <c r="F375" s="4">
        <v>372</v>
      </c>
      <c r="G375">
        <v>-1.4239999999999999</v>
      </c>
      <c r="U375">
        <v>1636</v>
      </c>
      <c r="V375">
        <v>485.07299999999998</v>
      </c>
    </row>
    <row r="376" spans="6:23" x14ac:dyDescent="0.25">
      <c r="F376" s="4">
        <v>373</v>
      </c>
      <c r="G376">
        <v>-1.002</v>
      </c>
      <c r="U376">
        <v>1635</v>
      </c>
      <c r="V376">
        <v>536.38199999999995</v>
      </c>
    </row>
    <row r="377" spans="6:23" x14ac:dyDescent="0.25">
      <c r="F377" s="4">
        <v>374</v>
      </c>
      <c r="G377">
        <v>-1.409</v>
      </c>
      <c r="U377">
        <v>1634</v>
      </c>
      <c r="V377">
        <v>558.11900000000003</v>
      </c>
    </row>
    <row r="378" spans="6:23" x14ac:dyDescent="0.25">
      <c r="F378" s="4">
        <v>375</v>
      </c>
      <c r="G378">
        <v>-0.92300000000000004</v>
      </c>
      <c r="U378">
        <v>1633</v>
      </c>
      <c r="V378">
        <v>524.56899999999996</v>
      </c>
    </row>
    <row r="379" spans="6:23" x14ac:dyDescent="0.25">
      <c r="F379" s="4">
        <v>376</v>
      </c>
      <c r="G379">
        <v>-3.2309999999999999</v>
      </c>
      <c r="U379">
        <v>1632</v>
      </c>
      <c r="V379">
        <v>466.63099999999997</v>
      </c>
    </row>
    <row r="380" spans="6:23" x14ac:dyDescent="0.25">
      <c r="F380" s="4">
        <v>377</v>
      </c>
      <c r="G380">
        <v>-1.012</v>
      </c>
      <c r="U380">
        <v>1631</v>
      </c>
      <c r="V380">
        <v>518.58199999999999</v>
      </c>
    </row>
    <row r="381" spans="6:23" x14ac:dyDescent="0.25">
      <c r="F381" s="4">
        <v>378</v>
      </c>
      <c r="G381">
        <v>-1.8360000000000001</v>
      </c>
      <c r="U381">
        <v>1630</v>
      </c>
      <c r="V381">
        <v>483.10399999999998</v>
      </c>
    </row>
    <row r="382" spans="6:23" x14ac:dyDescent="0.25">
      <c r="F382" s="4">
        <v>379</v>
      </c>
      <c r="G382">
        <v>-1.429</v>
      </c>
      <c r="U382">
        <v>1629</v>
      </c>
      <c r="V382">
        <v>516.69399999999996</v>
      </c>
    </row>
    <row r="383" spans="6:23" x14ac:dyDescent="0.25">
      <c r="F383" s="4">
        <v>380</v>
      </c>
      <c r="G383">
        <v>-0.98799999999999999</v>
      </c>
      <c r="U383">
        <v>1628</v>
      </c>
      <c r="V383">
        <v>504.80099999999999</v>
      </c>
    </row>
    <row r="384" spans="6:23" x14ac:dyDescent="0.25">
      <c r="F384" s="4">
        <v>381</v>
      </c>
      <c r="G384">
        <v>-2.0590000000000002</v>
      </c>
      <c r="U384">
        <v>1627</v>
      </c>
      <c r="V384">
        <v>475.952</v>
      </c>
    </row>
    <row r="385" spans="6:22" x14ac:dyDescent="0.25">
      <c r="F385" s="4">
        <v>382</v>
      </c>
      <c r="G385">
        <v>-1.4390000000000001</v>
      </c>
      <c r="U385">
        <v>1626</v>
      </c>
      <c r="V385">
        <v>477.19799999999998</v>
      </c>
    </row>
    <row r="386" spans="6:22" x14ac:dyDescent="0.25">
      <c r="F386" s="4">
        <v>383</v>
      </c>
      <c r="G386">
        <v>-1.335</v>
      </c>
      <c r="U386">
        <v>1625</v>
      </c>
      <c r="V386">
        <v>512.75599999999997</v>
      </c>
    </row>
    <row r="387" spans="6:22" x14ac:dyDescent="0.25">
      <c r="F387" s="4">
        <v>384</v>
      </c>
      <c r="G387">
        <v>-1.9650000000000001</v>
      </c>
      <c r="U387">
        <v>1624</v>
      </c>
      <c r="V387">
        <v>443.68900000000002</v>
      </c>
    </row>
    <row r="388" spans="6:22" x14ac:dyDescent="0.25">
      <c r="F388" s="4">
        <v>385</v>
      </c>
      <c r="G388">
        <v>-1.335</v>
      </c>
      <c r="U388">
        <v>1623</v>
      </c>
      <c r="V388">
        <v>481.13600000000002</v>
      </c>
    </row>
    <row r="389" spans="6:22" x14ac:dyDescent="0.25">
      <c r="F389" s="4">
        <v>386</v>
      </c>
      <c r="G389">
        <v>-1.528</v>
      </c>
      <c r="U389">
        <v>1622</v>
      </c>
      <c r="V389">
        <v>475.22899999999998</v>
      </c>
    </row>
    <row r="390" spans="6:22" x14ac:dyDescent="0.25">
      <c r="F390" s="4">
        <v>387</v>
      </c>
      <c r="G390">
        <v>-1.012</v>
      </c>
      <c r="U390">
        <v>1621</v>
      </c>
      <c r="V390">
        <v>567.92200000000003</v>
      </c>
    </row>
    <row r="391" spans="6:22" x14ac:dyDescent="0.25">
      <c r="F391" s="4">
        <v>388</v>
      </c>
      <c r="G391">
        <v>-2.1880000000000002</v>
      </c>
      <c r="U391">
        <v>1620</v>
      </c>
      <c r="V391">
        <v>492.94799999999998</v>
      </c>
    </row>
    <row r="392" spans="6:22" x14ac:dyDescent="0.25">
      <c r="F392" s="4">
        <v>389</v>
      </c>
      <c r="G392">
        <v>-2.4319999999999999</v>
      </c>
      <c r="U392">
        <v>1619</v>
      </c>
      <c r="V392">
        <v>547.39099999999996</v>
      </c>
    </row>
    <row r="393" spans="6:22" x14ac:dyDescent="0.25">
      <c r="F393" s="4">
        <v>390</v>
      </c>
      <c r="G393">
        <v>-2.5760000000000001</v>
      </c>
      <c r="U393">
        <v>1618</v>
      </c>
      <c r="V393">
        <v>524.89099999999996</v>
      </c>
    </row>
    <row r="394" spans="6:22" x14ac:dyDescent="0.25">
      <c r="F394" s="4">
        <v>391</v>
      </c>
      <c r="G394">
        <v>-1.782</v>
      </c>
      <c r="U394">
        <v>1617</v>
      </c>
      <c r="V394">
        <v>552.13199999999995</v>
      </c>
    </row>
    <row r="395" spans="6:22" x14ac:dyDescent="0.25">
      <c r="F395" s="4">
        <v>392</v>
      </c>
      <c r="G395">
        <v>-2.298</v>
      </c>
      <c r="U395">
        <v>1616</v>
      </c>
      <c r="V395">
        <v>490.97899999999998</v>
      </c>
    </row>
    <row r="396" spans="6:22" x14ac:dyDescent="0.25">
      <c r="F396" s="4">
        <v>393</v>
      </c>
      <c r="G396">
        <v>-2.2879999999999998</v>
      </c>
      <c r="U396">
        <v>1615</v>
      </c>
      <c r="V396">
        <v>435.733</v>
      </c>
    </row>
    <row r="397" spans="6:22" x14ac:dyDescent="0.25">
      <c r="F397" s="4">
        <v>394</v>
      </c>
      <c r="G397">
        <v>-2.4369999999999998</v>
      </c>
      <c r="U397">
        <v>1614</v>
      </c>
      <c r="V397">
        <v>498.89499999999998</v>
      </c>
    </row>
    <row r="398" spans="6:22" x14ac:dyDescent="0.25">
      <c r="F398" s="4">
        <v>395</v>
      </c>
      <c r="G398">
        <v>-2.0590000000000002</v>
      </c>
      <c r="U398">
        <v>1613</v>
      </c>
      <c r="V398">
        <v>514.92600000000004</v>
      </c>
    </row>
    <row r="399" spans="6:22" x14ac:dyDescent="0.25">
      <c r="F399" s="4">
        <v>396</v>
      </c>
      <c r="G399">
        <v>-2.6949999999999998</v>
      </c>
      <c r="U399">
        <v>1612</v>
      </c>
      <c r="V399">
        <v>485.23399999999998</v>
      </c>
    </row>
    <row r="400" spans="6:22" x14ac:dyDescent="0.25">
      <c r="F400" s="4">
        <v>397</v>
      </c>
      <c r="G400">
        <v>-2.1240000000000001</v>
      </c>
      <c r="U400">
        <v>1611</v>
      </c>
      <c r="V400">
        <v>449.87599999999998</v>
      </c>
    </row>
    <row r="401" spans="6:22" x14ac:dyDescent="0.25">
      <c r="F401" s="4">
        <v>398</v>
      </c>
      <c r="G401">
        <v>-2.2429999999999999</v>
      </c>
      <c r="U401">
        <v>1610</v>
      </c>
      <c r="V401">
        <v>469.28300000000002</v>
      </c>
    </row>
    <row r="402" spans="6:22" x14ac:dyDescent="0.25">
      <c r="F402" s="4">
        <v>399</v>
      </c>
      <c r="G402">
        <v>-2.4169999999999998</v>
      </c>
      <c r="U402">
        <v>1609</v>
      </c>
      <c r="V402">
        <v>469.32299999999998</v>
      </c>
    </row>
    <row r="403" spans="6:22" x14ac:dyDescent="0.25">
      <c r="F403" s="4">
        <v>400</v>
      </c>
      <c r="G403">
        <v>-1.216</v>
      </c>
      <c r="U403">
        <v>1608</v>
      </c>
      <c r="V403">
        <v>511.87299999999999</v>
      </c>
    </row>
    <row r="404" spans="6:22" x14ac:dyDescent="0.25">
      <c r="F404" s="4">
        <v>401</v>
      </c>
      <c r="G404">
        <v>-1.9450000000000001</v>
      </c>
      <c r="U404">
        <v>1607</v>
      </c>
      <c r="V404">
        <v>602.83799999999997</v>
      </c>
    </row>
    <row r="405" spans="6:22" x14ac:dyDescent="0.25">
      <c r="F405" s="4">
        <v>402</v>
      </c>
      <c r="G405">
        <v>-1.4690000000000001</v>
      </c>
      <c r="U405">
        <v>1606</v>
      </c>
      <c r="V405">
        <v>483.10399999999998</v>
      </c>
    </row>
    <row r="406" spans="6:22" x14ac:dyDescent="0.25">
      <c r="F406" s="4">
        <v>403</v>
      </c>
      <c r="G406">
        <v>-1.762</v>
      </c>
      <c r="U406">
        <v>1605</v>
      </c>
      <c r="V406">
        <v>479.12700000000001</v>
      </c>
    </row>
    <row r="407" spans="6:22" x14ac:dyDescent="0.25">
      <c r="F407" s="4">
        <v>404</v>
      </c>
      <c r="G407">
        <v>-1.0069999999999999</v>
      </c>
      <c r="U407">
        <v>1604</v>
      </c>
      <c r="V407">
        <v>466.63099999999997</v>
      </c>
    </row>
    <row r="408" spans="6:22" x14ac:dyDescent="0.25">
      <c r="F408" s="4">
        <v>405</v>
      </c>
      <c r="G408">
        <v>-1.1459999999999999</v>
      </c>
      <c r="U408">
        <v>1603</v>
      </c>
      <c r="V408">
        <v>464.702</v>
      </c>
    </row>
    <row r="409" spans="6:22" x14ac:dyDescent="0.25">
      <c r="F409" s="4">
        <v>406</v>
      </c>
      <c r="G409">
        <v>-1.603</v>
      </c>
      <c r="U409">
        <v>1602</v>
      </c>
      <c r="V409">
        <v>525.45299999999997</v>
      </c>
    </row>
    <row r="410" spans="6:22" x14ac:dyDescent="0.25">
      <c r="F410" s="4">
        <v>407</v>
      </c>
      <c r="G410">
        <v>-1.1459999999999999</v>
      </c>
      <c r="U410">
        <v>1601</v>
      </c>
      <c r="V410">
        <v>437.74200000000002</v>
      </c>
    </row>
    <row r="411" spans="6:22" x14ac:dyDescent="0.25">
      <c r="F411" s="4">
        <v>408</v>
      </c>
      <c r="G411">
        <v>-1.181</v>
      </c>
      <c r="U411">
        <v>1600</v>
      </c>
      <c r="V411">
        <v>502.99299999999999</v>
      </c>
    </row>
    <row r="412" spans="6:22" x14ac:dyDescent="0.25">
      <c r="F412" s="4">
        <v>409</v>
      </c>
      <c r="G412">
        <v>-1.1120000000000001</v>
      </c>
      <c r="U412">
        <v>1599</v>
      </c>
      <c r="V412">
        <v>510.70699999999999</v>
      </c>
    </row>
    <row r="413" spans="6:22" x14ac:dyDescent="0.25">
      <c r="F413" s="4">
        <v>410</v>
      </c>
      <c r="G413">
        <v>-1.8959999999999999</v>
      </c>
      <c r="U413">
        <v>1598</v>
      </c>
      <c r="V413">
        <v>503.435</v>
      </c>
    </row>
    <row r="414" spans="6:22" x14ac:dyDescent="0.25">
      <c r="F414" s="4">
        <v>411</v>
      </c>
      <c r="G414">
        <v>-1.6919999999999999</v>
      </c>
      <c r="U414">
        <v>1597</v>
      </c>
      <c r="V414">
        <v>471.81400000000002</v>
      </c>
    </row>
    <row r="415" spans="6:22" x14ac:dyDescent="0.25">
      <c r="F415" s="4">
        <v>412</v>
      </c>
      <c r="G415">
        <v>-1.246</v>
      </c>
      <c r="U415">
        <v>1596</v>
      </c>
      <c r="V415">
        <v>444.13099999999997</v>
      </c>
    </row>
    <row r="416" spans="6:22" x14ac:dyDescent="0.25">
      <c r="F416" s="4">
        <v>413</v>
      </c>
      <c r="G416">
        <v>-1.881</v>
      </c>
      <c r="U416">
        <v>1595</v>
      </c>
      <c r="V416">
        <v>454.29599999999999</v>
      </c>
    </row>
    <row r="417" spans="6:22" x14ac:dyDescent="0.25">
      <c r="F417" s="4">
        <v>414</v>
      </c>
      <c r="G417">
        <v>-2.4910000000000001</v>
      </c>
      <c r="U417">
        <v>1594</v>
      </c>
      <c r="V417">
        <v>467.03300000000002</v>
      </c>
    </row>
    <row r="418" spans="6:22" x14ac:dyDescent="0.25">
      <c r="F418" s="4">
        <v>415</v>
      </c>
      <c r="G418">
        <v>-2.65</v>
      </c>
      <c r="U418">
        <v>1593</v>
      </c>
      <c r="V418">
        <v>502.83199999999999</v>
      </c>
    </row>
    <row r="419" spans="6:22" x14ac:dyDescent="0.25">
      <c r="F419" s="4">
        <v>416</v>
      </c>
      <c r="G419">
        <v>-1.494</v>
      </c>
      <c r="U419">
        <v>1592</v>
      </c>
      <c r="V419">
        <v>585.52099999999996</v>
      </c>
    </row>
    <row r="420" spans="6:22" x14ac:dyDescent="0.25">
      <c r="F420" s="4">
        <v>417</v>
      </c>
      <c r="G420">
        <v>-1.5780000000000001</v>
      </c>
      <c r="U420">
        <v>1591</v>
      </c>
      <c r="V420">
        <v>495.84100000000001</v>
      </c>
    </row>
    <row r="421" spans="6:22" x14ac:dyDescent="0.25">
      <c r="F421" s="4">
        <v>418</v>
      </c>
      <c r="G421">
        <v>-1.484</v>
      </c>
      <c r="U421">
        <v>1590</v>
      </c>
      <c r="V421">
        <v>469.00200000000001</v>
      </c>
    </row>
    <row r="422" spans="6:22" x14ac:dyDescent="0.25">
      <c r="F422" s="4">
        <v>419</v>
      </c>
      <c r="G422">
        <v>-1.6080000000000001</v>
      </c>
      <c r="U422">
        <v>1589</v>
      </c>
      <c r="V422">
        <v>466.63099999999997</v>
      </c>
    </row>
    <row r="423" spans="6:22" x14ac:dyDescent="0.25">
      <c r="F423" s="4">
        <v>420</v>
      </c>
      <c r="G423">
        <v>-0.90300000000000002</v>
      </c>
      <c r="U423">
        <v>1588</v>
      </c>
      <c r="V423">
        <v>476.19400000000002</v>
      </c>
    </row>
    <row r="424" spans="6:22" x14ac:dyDescent="0.25">
      <c r="F424" s="4">
        <v>421</v>
      </c>
      <c r="G424">
        <v>-1.4339999999999999</v>
      </c>
      <c r="U424">
        <v>1587</v>
      </c>
      <c r="V424">
        <v>533.69000000000005</v>
      </c>
    </row>
    <row r="425" spans="6:22" x14ac:dyDescent="0.25">
      <c r="F425" s="4">
        <v>422</v>
      </c>
      <c r="G425">
        <v>-1.752</v>
      </c>
      <c r="U425">
        <v>1586</v>
      </c>
      <c r="V425">
        <v>648.84299999999996</v>
      </c>
    </row>
    <row r="426" spans="6:22" x14ac:dyDescent="0.25">
      <c r="F426" s="4">
        <v>423</v>
      </c>
      <c r="G426">
        <v>-1.573</v>
      </c>
      <c r="U426">
        <v>1585</v>
      </c>
      <c r="V426">
        <v>524.12699999999995</v>
      </c>
    </row>
    <row r="427" spans="6:22" x14ac:dyDescent="0.25">
      <c r="F427" s="4">
        <v>424</v>
      </c>
      <c r="G427">
        <v>-1.385</v>
      </c>
      <c r="U427">
        <v>1584</v>
      </c>
      <c r="V427">
        <v>481.01499999999999</v>
      </c>
    </row>
    <row r="428" spans="6:22" x14ac:dyDescent="0.25">
      <c r="F428" s="4">
        <v>425</v>
      </c>
      <c r="G428">
        <v>-1.92</v>
      </c>
      <c r="U428">
        <v>1583</v>
      </c>
      <c r="V428">
        <v>464.22</v>
      </c>
    </row>
    <row r="429" spans="6:22" x14ac:dyDescent="0.25">
      <c r="F429" s="4">
        <v>426</v>
      </c>
      <c r="G429">
        <v>-2.516</v>
      </c>
      <c r="U429">
        <v>1582</v>
      </c>
      <c r="V429">
        <v>540.88199999999995</v>
      </c>
    </row>
    <row r="430" spans="6:22" x14ac:dyDescent="0.25">
      <c r="F430" s="4">
        <v>427</v>
      </c>
      <c r="G430">
        <v>-2.9180000000000001</v>
      </c>
      <c r="U430">
        <v>1581</v>
      </c>
      <c r="V430">
        <v>488.20699999999999</v>
      </c>
    </row>
    <row r="431" spans="6:22" x14ac:dyDescent="0.25">
      <c r="F431" s="4">
        <v>428</v>
      </c>
      <c r="G431">
        <v>-1.9650000000000001</v>
      </c>
      <c r="U431">
        <v>1580</v>
      </c>
      <c r="V431">
        <v>548.11400000000003</v>
      </c>
    </row>
    <row r="432" spans="6:22" x14ac:dyDescent="0.25">
      <c r="F432" s="4">
        <v>429</v>
      </c>
      <c r="G432">
        <v>-1.2849999999999999</v>
      </c>
      <c r="U432">
        <v>1579</v>
      </c>
      <c r="V432">
        <v>489.21199999999999</v>
      </c>
    </row>
    <row r="433" spans="6:22" x14ac:dyDescent="0.25">
      <c r="F433" s="4">
        <v>430</v>
      </c>
      <c r="G433">
        <v>-0.754</v>
      </c>
      <c r="U433">
        <v>1578</v>
      </c>
      <c r="V433">
        <v>479.32799999999997</v>
      </c>
    </row>
    <row r="434" spans="6:22" x14ac:dyDescent="0.25">
      <c r="F434" s="4">
        <v>431</v>
      </c>
      <c r="G434">
        <v>-2.0990000000000002</v>
      </c>
      <c r="U434">
        <v>1577</v>
      </c>
      <c r="V434">
        <v>476.51499999999999</v>
      </c>
    </row>
    <row r="435" spans="6:22" x14ac:dyDescent="0.25">
      <c r="F435" s="4">
        <v>432</v>
      </c>
      <c r="G435">
        <v>-1.4790000000000001</v>
      </c>
      <c r="U435">
        <v>1576</v>
      </c>
      <c r="V435">
        <v>498.45299999999997</v>
      </c>
    </row>
    <row r="436" spans="6:22" x14ac:dyDescent="0.25">
      <c r="F436" s="4">
        <v>433</v>
      </c>
      <c r="G436">
        <v>-1.087</v>
      </c>
      <c r="U436">
        <v>1575</v>
      </c>
      <c r="V436">
        <v>512.51499999999999</v>
      </c>
    </row>
    <row r="437" spans="6:22" x14ac:dyDescent="0.25">
      <c r="F437" s="4">
        <v>434</v>
      </c>
      <c r="G437">
        <v>-1.012</v>
      </c>
      <c r="U437">
        <v>1574</v>
      </c>
      <c r="V437">
        <v>493.43</v>
      </c>
    </row>
    <row r="438" spans="6:22" x14ac:dyDescent="0.25">
      <c r="F438" s="4">
        <v>435</v>
      </c>
      <c r="G438">
        <v>-1.196</v>
      </c>
      <c r="U438">
        <v>1573</v>
      </c>
      <c r="V438">
        <v>488.28699999999998</v>
      </c>
    </row>
    <row r="439" spans="6:22" x14ac:dyDescent="0.25">
      <c r="F439" s="4">
        <v>436</v>
      </c>
      <c r="G439">
        <v>-2.1539999999999999</v>
      </c>
      <c r="U439">
        <v>1572</v>
      </c>
      <c r="V439">
        <v>476.35399999999998</v>
      </c>
    </row>
    <row r="440" spans="6:22" x14ac:dyDescent="0.25">
      <c r="F440" s="4">
        <v>437</v>
      </c>
      <c r="G440">
        <v>-1.1020000000000001</v>
      </c>
      <c r="U440">
        <v>1571</v>
      </c>
      <c r="V440">
        <v>469.00200000000001</v>
      </c>
    </row>
    <row r="441" spans="6:22" x14ac:dyDescent="0.25">
      <c r="F441" s="4">
        <v>438</v>
      </c>
      <c r="G441">
        <v>-0.878</v>
      </c>
      <c r="U441">
        <v>1570</v>
      </c>
      <c r="V441">
        <v>490.57799999999997</v>
      </c>
    </row>
    <row r="442" spans="6:22" x14ac:dyDescent="0.25">
      <c r="F442" s="4">
        <v>439</v>
      </c>
      <c r="G442">
        <v>-1.806</v>
      </c>
      <c r="U442">
        <v>1569</v>
      </c>
      <c r="V442">
        <v>459.47899999999998</v>
      </c>
    </row>
    <row r="443" spans="6:22" x14ac:dyDescent="0.25">
      <c r="F443" s="4">
        <v>440</v>
      </c>
      <c r="G443">
        <v>-1.1859999999999999</v>
      </c>
      <c r="U443">
        <v>1568</v>
      </c>
      <c r="V443">
        <v>478.60399999999998</v>
      </c>
    </row>
    <row r="444" spans="6:22" x14ac:dyDescent="0.25">
      <c r="F444" s="4">
        <v>441</v>
      </c>
      <c r="G444">
        <v>-0.85399999999999998</v>
      </c>
      <c r="U444">
        <v>1567</v>
      </c>
      <c r="V444">
        <v>548.23500000000001</v>
      </c>
    </row>
    <row r="445" spans="6:22" x14ac:dyDescent="0.25">
      <c r="F445" s="4">
        <v>442</v>
      </c>
      <c r="G445">
        <v>-0.308</v>
      </c>
      <c r="U445">
        <v>1566</v>
      </c>
      <c r="V445">
        <v>485.79599999999999</v>
      </c>
    </row>
    <row r="446" spans="6:22" x14ac:dyDescent="0.25">
      <c r="F446" s="4">
        <v>443</v>
      </c>
      <c r="G446">
        <v>-0.40699999999999997</v>
      </c>
      <c r="U446">
        <v>1565</v>
      </c>
      <c r="V446">
        <v>464.22</v>
      </c>
    </row>
    <row r="447" spans="6:22" x14ac:dyDescent="0.25">
      <c r="F447" s="4">
        <v>444</v>
      </c>
      <c r="G447">
        <v>-0.432</v>
      </c>
      <c r="U447">
        <v>1564</v>
      </c>
      <c r="V447">
        <v>554.54300000000001</v>
      </c>
    </row>
    <row r="448" spans="6:22" x14ac:dyDescent="0.25">
      <c r="F448" s="4">
        <v>445</v>
      </c>
      <c r="G448">
        <v>-1.772</v>
      </c>
      <c r="U448">
        <v>1563</v>
      </c>
      <c r="V448">
        <v>471.41199999999998</v>
      </c>
    </row>
    <row r="449" spans="6:22" x14ac:dyDescent="0.25">
      <c r="F449" s="4">
        <v>446</v>
      </c>
      <c r="G449">
        <v>-1.5680000000000001</v>
      </c>
      <c r="U449">
        <v>1562</v>
      </c>
      <c r="V449">
        <v>500.62200000000001</v>
      </c>
    </row>
    <row r="450" spans="6:22" x14ac:dyDescent="0.25">
      <c r="F450" s="4">
        <v>447</v>
      </c>
      <c r="G450">
        <v>-0.62</v>
      </c>
      <c r="U450">
        <v>1561</v>
      </c>
      <c r="V450">
        <v>495.35899999999998</v>
      </c>
    </row>
    <row r="451" spans="6:22" x14ac:dyDescent="0.25">
      <c r="F451" s="4">
        <v>448</v>
      </c>
      <c r="G451">
        <v>-1.37</v>
      </c>
      <c r="U451">
        <v>1560</v>
      </c>
      <c r="V451">
        <v>476.23399999999998</v>
      </c>
    </row>
    <row r="452" spans="6:22" x14ac:dyDescent="0.25">
      <c r="F452" s="4">
        <v>449</v>
      </c>
      <c r="G452">
        <v>-1.96</v>
      </c>
      <c r="U452">
        <v>1559</v>
      </c>
      <c r="V452">
        <v>480.97500000000002</v>
      </c>
    </row>
    <row r="453" spans="6:22" x14ac:dyDescent="0.25">
      <c r="F453" s="4">
        <v>450</v>
      </c>
      <c r="G453">
        <v>-0.73899999999999999</v>
      </c>
      <c r="U453">
        <v>1558</v>
      </c>
      <c r="V453">
        <v>478.72500000000002</v>
      </c>
    </row>
    <row r="454" spans="6:22" x14ac:dyDescent="0.25">
      <c r="F454" s="4">
        <v>451</v>
      </c>
      <c r="G454">
        <v>-1.782</v>
      </c>
      <c r="U454">
        <v>1557</v>
      </c>
      <c r="V454">
        <v>552.85500000000002</v>
      </c>
    </row>
    <row r="455" spans="6:22" x14ac:dyDescent="0.25">
      <c r="F455" s="4">
        <v>452</v>
      </c>
      <c r="G455">
        <v>-1.8009999999999999</v>
      </c>
      <c r="U455">
        <v>1556</v>
      </c>
      <c r="V455">
        <v>481.01499999999999</v>
      </c>
    </row>
    <row r="456" spans="6:22" x14ac:dyDescent="0.25">
      <c r="F456" s="4">
        <v>453</v>
      </c>
      <c r="G456">
        <v>-1.0620000000000001</v>
      </c>
      <c r="U456">
        <v>1555</v>
      </c>
      <c r="V456">
        <v>495.64</v>
      </c>
    </row>
    <row r="457" spans="6:22" x14ac:dyDescent="0.25">
      <c r="F457" s="4">
        <v>454</v>
      </c>
      <c r="G457">
        <v>-1.0469999999999999</v>
      </c>
      <c r="U457">
        <v>1554</v>
      </c>
      <c r="V457">
        <v>466.47</v>
      </c>
    </row>
    <row r="458" spans="6:22" x14ac:dyDescent="0.25">
      <c r="F458" s="4">
        <v>455</v>
      </c>
      <c r="G458">
        <v>-0.81399999999999995</v>
      </c>
      <c r="U458">
        <v>1553</v>
      </c>
      <c r="V458">
        <v>492.988</v>
      </c>
    </row>
    <row r="459" spans="6:22" x14ac:dyDescent="0.25">
      <c r="F459" s="4">
        <v>456</v>
      </c>
      <c r="G459">
        <v>-0.96799999999999997</v>
      </c>
      <c r="U459">
        <v>1552</v>
      </c>
      <c r="V459">
        <v>531.31899999999996</v>
      </c>
    </row>
    <row r="460" spans="6:22" x14ac:dyDescent="0.25">
      <c r="F460" s="4">
        <v>457</v>
      </c>
      <c r="G460">
        <v>-1.0920000000000001</v>
      </c>
      <c r="U460">
        <v>1551</v>
      </c>
      <c r="V460">
        <v>473.82299999999998</v>
      </c>
    </row>
    <row r="461" spans="6:22" x14ac:dyDescent="0.25">
      <c r="F461" s="4">
        <v>458</v>
      </c>
      <c r="G461">
        <v>-1.26</v>
      </c>
      <c r="U461">
        <v>1550</v>
      </c>
      <c r="V461">
        <v>530.596</v>
      </c>
    </row>
    <row r="462" spans="6:22" x14ac:dyDescent="0.25">
      <c r="F462" s="4">
        <v>459</v>
      </c>
      <c r="G462">
        <v>-1.4490000000000001</v>
      </c>
      <c r="U462">
        <v>1549</v>
      </c>
      <c r="V462">
        <v>466.63099999999997</v>
      </c>
    </row>
    <row r="463" spans="6:22" x14ac:dyDescent="0.25">
      <c r="F463" s="4">
        <v>460</v>
      </c>
      <c r="G463">
        <v>-0.84899999999999998</v>
      </c>
      <c r="U463">
        <v>1548</v>
      </c>
      <c r="V463">
        <v>495.399</v>
      </c>
    </row>
    <row r="464" spans="6:22" x14ac:dyDescent="0.25">
      <c r="F464" s="4">
        <v>461</v>
      </c>
      <c r="G464">
        <v>-1.643</v>
      </c>
      <c r="U464">
        <v>1547</v>
      </c>
      <c r="V464">
        <v>483.42599999999999</v>
      </c>
    </row>
    <row r="465" spans="6:23" x14ac:dyDescent="0.25">
      <c r="F465" s="4">
        <v>462</v>
      </c>
      <c r="G465">
        <v>-2</v>
      </c>
      <c r="U465">
        <v>1546</v>
      </c>
      <c r="V465">
        <v>488.20699999999999</v>
      </c>
      <c r="W465" s="9">
        <v>488.20699999999999</v>
      </c>
    </row>
    <row r="466" spans="6:23" x14ac:dyDescent="0.25">
      <c r="F466" s="4">
        <v>463</v>
      </c>
      <c r="G466">
        <v>-1.27</v>
      </c>
      <c r="U466">
        <v>1545</v>
      </c>
      <c r="V466">
        <v>457.02800000000002</v>
      </c>
    </row>
    <row r="467" spans="6:23" x14ac:dyDescent="0.25">
      <c r="F467" s="4">
        <v>464</v>
      </c>
      <c r="G467">
        <v>-1.6619999999999999</v>
      </c>
      <c r="U467">
        <v>1544</v>
      </c>
      <c r="V467">
        <v>464.26</v>
      </c>
    </row>
    <row r="468" spans="6:23" x14ac:dyDescent="0.25">
      <c r="F468" s="4">
        <v>465</v>
      </c>
      <c r="G468">
        <v>-1.538</v>
      </c>
      <c r="U468">
        <v>1543</v>
      </c>
      <c r="V468">
        <v>502.55099999999999</v>
      </c>
    </row>
    <row r="469" spans="6:23" x14ac:dyDescent="0.25">
      <c r="F469" s="4">
        <v>466</v>
      </c>
      <c r="G469">
        <v>-1.042</v>
      </c>
      <c r="U469">
        <v>1542</v>
      </c>
      <c r="V469">
        <v>459.6</v>
      </c>
    </row>
    <row r="470" spans="6:23" x14ac:dyDescent="0.25">
      <c r="F470" s="4">
        <v>467</v>
      </c>
      <c r="G470">
        <v>-1.8260000000000001</v>
      </c>
      <c r="U470">
        <v>1541</v>
      </c>
      <c r="V470">
        <v>466.67099999999999</v>
      </c>
    </row>
    <row r="471" spans="6:23" x14ac:dyDescent="0.25">
      <c r="F471" s="4">
        <v>468</v>
      </c>
      <c r="G471">
        <v>-1.4690000000000001</v>
      </c>
      <c r="U471">
        <v>1540</v>
      </c>
      <c r="V471">
        <v>480.97500000000002</v>
      </c>
    </row>
    <row r="472" spans="6:23" x14ac:dyDescent="0.25">
      <c r="F472" s="4">
        <v>469</v>
      </c>
      <c r="G472">
        <v>-1.2849999999999999</v>
      </c>
      <c r="U472">
        <v>1539</v>
      </c>
      <c r="V472">
        <v>484.59100000000001</v>
      </c>
    </row>
    <row r="473" spans="6:23" x14ac:dyDescent="0.25">
      <c r="F473" s="4">
        <v>470</v>
      </c>
      <c r="G473">
        <v>-0.94799999999999995</v>
      </c>
      <c r="U473">
        <v>1538</v>
      </c>
      <c r="V473">
        <v>461.85</v>
      </c>
    </row>
    <row r="474" spans="6:23" x14ac:dyDescent="0.25">
      <c r="F474" s="4">
        <v>471</v>
      </c>
      <c r="G474">
        <v>-0.96799999999999997</v>
      </c>
      <c r="U474">
        <v>1537</v>
      </c>
      <c r="V474">
        <v>451.76499999999999</v>
      </c>
    </row>
    <row r="475" spans="6:23" x14ac:dyDescent="0.25">
      <c r="F475" s="4">
        <v>472</v>
      </c>
      <c r="G475">
        <v>-1.0569999999999999</v>
      </c>
      <c r="U475">
        <v>1536</v>
      </c>
      <c r="V475">
        <v>449.83600000000001</v>
      </c>
    </row>
    <row r="476" spans="6:23" x14ac:dyDescent="0.25">
      <c r="F476" s="4">
        <v>473</v>
      </c>
      <c r="G476">
        <v>-0.437</v>
      </c>
      <c r="U476">
        <v>1535</v>
      </c>
      <c r="V476">
        <v>509.78300000000002</v>
      </c>
    </row>
    <row r="477" spans="6:23" x14ac:dyDescent="0.25">
      <c r="F477" s="4">
        <v>474</v>
      </c>
      <c r="G477">
        <v>-1.022</v>
      </c>
      <c r="U477">
        <v>1534</v>
      </c>
      <c r="V477">
        <v>517.01499999999999</v>
      </c>
    </row>
    <row r="478" spans="6:23" x14ac:dyDescent="0.25">
      <c r="F478" s="4">
        <v>475</v>
      </c>
      <c r="G478">
        <v>-1.26</v>
      </c>
      <c r="U478">
        <v>1533</v>
      </c>
      <c r="V478">
        <v>493.99299999999999</v>
      </c>
    </row>
    <row r="479" spans="6:23" x14ac:dyDescent="0.25">
      <c r="F479" s="4">
        <v>476</v>
      </c>
      <c r="G479">
        <v>-1.484</v>
      </c>
      <c r="U479">
        <v>1532</v>
      </c>
      <c r="V479">
        <v>493.43</v>
      </c>
    </row>
    <row r="480" spans="6:23" x14ac:dyDescent="0.25">
      <c r="F480" s="4">
        <v>477</v>
      </c>
      <c r="G480">
        <v>-1.419</v>
      </c>
      <c r="U480">
        <v>1531</v>
      </c>
      <c r="V480">
        <v>535.57799999999997</v>
      </c>
    </row>
    <row r="481" spans="6:22" x14ac:dyDescent="0.25">
      <c r="F481" s="4">
        <v>478</v>
      </c>
      <c r="G481">
        <v>-2.327</v>
      </c>
      <c r="U481">
        <v>1530</v>
      </c>
      <c r="V481">
        <v>495.399</v>
      </c>
    </row>
    <row r="482" spans="6:22" x14ac:dyDescent="0.25">
      <c r="F482" s="4">
        <v>479</v>
      </c>
      <c r="G482">
        <v>-1.9059999999999999</v>
      </c>
      <c r="U482">
        <v>1529</v>
      </c>
      <c r="V482">
        <v>502.55099999999999</v>
      </c>
    </row>
    <row r="483" spans="6:22" x14ac:dyDescent="0.25">
      <c r="F483" s="4">
        <v>480</v>
      </c>
      <c r="G483">
        <v>-0.69499999999999995</v>
      </c>
      <c r="U483">
        <v>1528</v>
      </c>
      <c r="V483">
        <v>483.38600000000002</v>
      </c>
    </row>
    <row r="484" spans="6:22" x14ac:dyDescent="0.25">
      <c r="F484" s="4">
        <v>481</v>
      </c>
      <c r="G484">
        <v>-0.82899999999999996</v>
      </c>
      <c r="U484">
        <v>1527</v>
      </c>
      <c r="V484">
        <v>509.82299999999998</v>
      </c>
    </row>
    <row r="485" spans="6:22" x14ac:dyDescent="0.25">
      <c r="F485" s="4">
        <v>482</v>
      </c>
      <c r="G485">
        <v>-2.625</v>
      </c>
      <c r="U485">
        <v>1526</v>
      </c>
      <c r="V485">
        <v>507.45299999999997</v>
      </c>
    </row>
    <row r="486" spans="6:22" x14ac:dyDescent="0.25">
      <c r="F486" s="4">
        <v>483</v>
      </c>
      <c r="G486">
        <v>-2.3130000000000002</v>
      </c>
      <c r="U486">
        <v>1525</v>
      </c>
      <c r="V486">
        <v>463.738</v>
      </c>
    </row>
    <row r="487" spans="6:22" x14ac:dyDescent="0.25">
      <c r="F487" s="4">
        <v>484</v>
      </c>
      <c r="G487">
        <v>-2.0590000000000002</v>
      </c>
      <c r="U487">
        <v>1524</v>
      </c>
      <c r="V487">
        <v>534.13199999999995</v>
      </c>
    </row>
    <row r="488" spans="6:22" x14ac:dyDescent="0.25">
      <c r="F488" s="4">
        <v>485</v>
      </c>
      <c r="G488">
        <v>-0.54600000000000004</v>
      </c>
      <c r="U488">
        <v>1523</v>
      </c>
      <c r="V488">
        <v>500.02</v>
      </c>
    </row>
    <row r="489" spans="6:22" x14ac:dyDescent="0.25">
      <c r="F489" s="4">
        <v>486</v>
      </c>
      <c r="G489">
        <v>-2.625</v>
      </c>
      <c r="U489">
        <v>1522</v>
      </c>
      <c r="V489">
        <v>501.30500000000001</v>
      </c>
    </row>
    <row r="490" spans="6:22" x14ac:dyDescent="0.25">
      <c r="F490" s="4">
        <v>487</v>
      </c>
      <c r="G490">
        <v>-2.1589999999999998</v>
      </c>
      <c r="U490">
        <v>1521</v>
      </c>
      <c r="V490">
        <v>458.274</v>
      </c>
    </row>
    <row r="491" spans="6:22" x14ac:dyDescent="0.25">
      <c r="F491" s="4">
        <v>488</v>
      </c>
      <c r="G491">
        <v>-1.742</v>
      </c>
      <c r="U491">
        <v>1520</v>
      </c>
      <c r="V491">
        <v>474.86799999999999</v>
      </c>
    </row>
    <row r="492" spans="6:22" x14ac:dyDescent="0.25">
      <c r="F492" s="4">
        <v>489</v>
      </c>
      <c r="G492">
        <v>-1.32</v>
      </c>
      <c r="U492">
        <v>1519</v>
      </c>
      <c r="V492">
        <v>491.62200000000001</v>
      </c>
    </row>
    <row r="493" spans="6:22" x14ac:dyDescent="0.25">
      <c r="F493" s="4">
        <v>490</v>
      </c>
      <c r="G493">
        <v>-1.8009999999999999</v>
      </c>
      <c r="U493">
        <v>1518</v>
      </c>
      <c r="V493">
        <v>471.53300000000002</v>
      </c>
    </row>
    <row r="494" spans="6:22" x14ac:dyDescent="0.25">
      <c r="F494" s="4">
        <v>491</v>
      </c>
      <c r="G494">
        <v>-1.35</v>
      </c>
      <c r="U494">
        <v>1517</v>
      </c>
      <c r="V494">
        <v>464.26</v>
      </c>
    </row>
    <row r="495" spans="6:22" x14ac:dyDescent="0.25">
      <c r="F495" s="4">
        <v>492</v>
      </c>
      <c r="G495">
        <v>-1.613</v>
      </c>
      <c r="U495">
        <v>1516</v>
      </c>
      <c r="V495">
        <v>454.61700000000002</v>
      </c>
    </row>
    <row r="496" spans="6:22" x14ac:dyDescent="0.25">
      <c r="F496" s="4">
        <v>493</v>
      </c>
      <c r="G496">
        <v>-0.93799999999999994</v>
      </c>
      <c r="U496">
        <v>1515</v>
      </c>
      <c r="V496">
        <v>548.91800000000001</v>
      </c>
    </row>
    <row r="497" spans="6:22" x14ac:dyDescent="0.25">
      <c r="F497" s="4">
        <v>494</v>
      </c>
      <c r="G497">
        <v>0.22800000000000001</v>
      </c>
      <c r="U497">
        <v>1514</v>
      </c>
      <c r="V497">
        <v>526.53800000000001</v>
      </c>
    </row>
    <row r="498" spans="6:22" x14ac:dyDescent="0.25">
      <c r="F498" s="4">
        <v>495</v>
      </c>
      <c r="G498">
        <v>-1.26</v>
      </c>
      <c r="U498">
        <v>1513</v>
      </c>
      <c r="V498">
        <v>533.73</v>
      </c>
    </row>
    <row r="499" spans="6:22" x14ac:dyDescent="0.25">
      <c r="F499" s="4">
        <v>496</v>
      </c>
      <c r="G499">
        <v>-1.1459999999999999</v>
      </c>
      <c r="U499">
        <v>1512</v>
      </c>
      <c r="V499">
        <v>471.41199999999998</v>
      </c>
    </row>
    <row r="500" spans="6:22" x14ac:dyDescent="0.25">
      <c r="F500" s="4">
        <v>497</v>
      </c>
      <c r="G500">
        <v>-0.54600000000000004</v>
      </c>
      <c r="U500">
        <v>1511</v>
      </c>
      <c r="V500">
        <v>440.31400000000002</v>
      </c>
    </row>
    <row r="501" spans="6:22" x14ac:dyDescent="0.25">
      <c r="F501" s="4">
        <v>498</v>
      </c>
      <c r="G501">
        <v>-0.81899999999999995</v>
      </c>
      <c r="U501">
        <v>1510</v>
      </c>
      <c r="V501">
        <v>497.77</v>
      </c>
    </row>
    <row r="502" spans="6:22" x14ac:dyDescent="0.25">
      <c r="F502" s="4">
        <v>499</v>
      </c>
      <c r="G502">
        <v>-0.57099999999999995</v>
      </c>
      <c r="U502">
        <v>1509</v>
      </c>
      <c r="V502">
        <v>483.42599999999999</v>
      </c>
    </row>
    <row r="503" spans="6:22" x14ac:dyDescent="0.25">
      <c r="F503" s="4">
        <v>500</v>
      </c>
      <c r="G503">
        <v>-0.878</v>
      </c>
      <c r="U503">
        <v>1508</v>
      </c>
      <c r="V503">
        <v>514.64499999999998</v>
      </c>
    </row>
    <row r="504" spans="6:22" x14ac:dyDescent="0.25">
      <c r="F504" s="4">
        <v>501</v>
      </c>
      <c r="G504">
        <v>-1.131</v>
      </c>
      <c r="U504">
        <v>1507</v>
      </c>
      <c r="V504">
        <v>474.34500000000003</v>
      </c>
    </row>
    <row r="505" spans="6:22" x14ac:dyDescent="0.25">
      <c r="F505" s="4">
        <v>502</v>
      </c>
      <c r="G505">
        <v>-1.772</v>
      </c>
      <c r="U505">
        <v>1506</v>
      </c>
      <c r="V505">
        <v>483.82799999999997</v>
      </c>
    </row>
    <row r="506" spans="6:22" x14ac:dyDescent="0.25">
      <c r="F506" s="4">
        <v>503</v>
      </c>
      <c r="G506">
        <v>0.377</v>
      </c>
      <c r="U506">
        <v>1505</v>
      </c>
      <c r="V506">
        <v>526.49800000000005</v>
      </c>
    </row>
    <row r="507" spans="6:22" x14ac:dyDescent="0.25">
      <c r="F507" s="4">
        <v>504</v>
      </c>
      <c r="G507">
        <v>-1.5880000000000001</v>
      </c>
      <c r="U507">
        <v>1504</v>
      </c>
      <c r="V507">
        <v>590.101</v>
      </c>
    </row>
    <row r="508" spans="6:22" x14ac:dyDescent="0.25">
      <c r="F508" s="4">
        <v>505</v>
      </c>
      <c r="G508">
        <v>-0.49099999999999999</v>
      </c>
      <c r="U508">
        <v>1503</v>
      </c>
      <c r="V508">
        <v>471.41199999999998</v>
      </c>
    </row>
    <row r="509" spans="6:22" x14ac:dyDescent="0.25">
      <c r="F509" s="4">
        <v>506</v>
      </c>
      <c r="G509">
        <v>-0.64</v>
      </c>
      <c r="U509">
        <v>1502</v>
      </c>
      <c r="V509">
        <v>488.08699999999999</v>
      </c>
    </row>
    <row r="510" spans="6:22" x14ac:dyDescent="0.25">
      <c r="F510" s="4">
        <v>507</v>
      </c>
      <c r="G510">
        <v>-1.5429999999999999</v>
      </c>
      <c r="U510">
        <v>1501</v>
      </c>
      <c r="V510">
        <v>480.81400000000002</v>
      </c>
    </row>
    <row r="511" spans="6:22" x14ac:dyDescent="0.25">
      <c r="F511" s="4">
        <v>508</v>
      </c>
      <c r="G511">
        <v>-1.097</v>
      </c>
      <c r="U511">
        <v>1500</v>
      </c>
      <c r="V511">
        <v>483.42599999999999</v>
      </c>
    </row>
    <row r="512" spans="6:22" x14ac:dyDescent="0.25">
      <c r="F512" s="4">
        <v>509</v>
      </c>
      <c r="G512">
        <v>-0.82899999999999996</v>
      </c>
      <c r="U512">
        <v>1499</v>
      </c>
      <c r="V512">
        <v>464.26</v>
      </c>
    </row>
    <row r="513" spans="6:23" x14ac:dyDescent="0.25">
      <c r="F513" s="4">
        <v>510</v>
      </c>
      <c r="G513">
        <v>-0.754</v>
      </c>
      <c r="U513">
        <v>1498</v>
      </c>
      <c r="V513">
        <v>509.14</v>
      </c>
    </row>
    <row r="514" spans="6:23" x14ac:dyDescent="0.25">
      <c r="F514" s="4">
        <v>511</v>
      </c>
      <c r="G514">
        <v>-1.38</v>
      </c>
      <c r="U514">
        <v>1497</v>
      </c>
      <c r="V514">
        <v>486.279</v>
      </c>
    </row>
    <row r="515" spans="6:23" x14ac:dyDescent="0.25">
      <c r="F515" s="4">
        <v>512</v>
      </c>
      <c r="G515">
        <v>-1.2509999999999999</v>
      </c>
      <c r="U515">
        <v>1496</v>
      </c>
      <c r="V515">
        <v>497.24700000000001</v>
      </c>
    </row>
    <row r="516" spans="6:23" x14ac:dyDescent="0.25">
      <c r="F516" s="4">
        <v>513</v>
      </c>
      <c r="G516">
        <v>-1.5089999999999999</v>
      </c>
      <c r="U516">
        <v>1495</v>
      </c>
      <c r="V516">
        <v>505.16300000000001</v>
      </c>
    </row>
    <row r="517" spans="6:23" x14ac:dyDescent="0.25">
      <c r="F517" s="4">
        <v>514</v>
      </c>
      <c r="G517">
        <v>-1.9450000000000001</v>
      </c>
      <c r="U517">
        <v>1494</v>
      </c>
      <c r="V517">
        <v>497.77</v>
      </c>
    </row>
    <row r="518" spans="6:23" x14ac:dyDescent="0.25">
      <c r="F518" s="4">
        <v>515</v>
      </c>
      <c r="G518">
        <v>-1.4690000000000001</v>
      </c>
      <c r="U518">
        <v>1493</v>
      </c>
      <c r="V518">
        <v>490.57799999999997</v>
      </c>
    </row>
    <row r="519" spans="6:23" x14ac:dyDescent="0.25">
      <c r="F519" s="4">
        <v>516</v>
      </c>
      <c r="G519">
        <v>-1.841</v>
      </c>
      <c r="U519">
        <v>1492</v>
      </c>
      <c r="V519">
        <v>469.04199999999997</v>
      </c>
    </row>
    <row r="520" spans="6:23" x14ac:dyDescent="0.25">
      <c r="F520" s="4">
        <v>517</v>
      </c>
      <c r="G520">
        <v>-1.36</v>
      </c>
      <c r="U520">
        <v>1491</v>
      </c>
      <c r="V520">
        <v>495.35899999999998</v>
      </c>
    </row>
    <row r="521" spans="6:23" x14ac:dyDescent="0.25">
      <c r="F521" s="4">
        <v>518</v>
      </c>
      <c r="G521">
        <v>-1.2310000000000001</v>
      </c>
      <c r="U521">
        <v>1490</v>
      </c>
      <c r="V521">
        <v>471.452</v>
      </c>
    </row>
    <row r="522" spans="6:23" x14ac:dyDescent="0.25">
      <c r="F522" s="4">
        <v>519</v>
      </c>
      <c r="G522">
        <v>-1.593</v>
      </c>
      <c r="U522">
        <v>1489</v>
      </c>
      <c r="V522">
        <v>447.46600000000001</v>
      </c>
    </row>
    <row r="523" spans="6:23" x14ac:dyDescent="0.25">
      <c r="F523" s="4">
        <v>520</v>
      </c>
      <c r="G523">
        <v>-1.385</v>
      </c>
      <c r="U523">
        <v>1488</v>
      </c>
      <c r="V523">
        <v>480.97500000000002</v>
      </c>
    </row>
    <row r="524" spans="6:23" x14ac:dyDescent="0.25">
      <c r="F524" s="4">
        <v>521</v>
      </c>
      <c r="G524">
        <v>-1.0569999999999999</v>
      </c>
      <c r="U524">
        <v>1487</v>
      </c>
      <c r="V524">
        <v>478.60399999999998</v>
      </c>
    </row>
    <row r="525" spans="6:23" x14ac:dyDescent="0.25">
      <c r="F525" s="4">
        <v>522</v>
      </c>
      <c r="G525">
        <v>-1.0920000000000001</v>
      </c>
      <c r="U525">
        <v>1486</v>
      </c>
      <c r="V525">
        <v>538.51099999999997</v>
      </c>
    </row>
    <row r="526" spans="6:23" x14ac:dyDescent="0.25">
      <c r="F526" s="4">
        <v>523</v>
      </c>
      <c r="G526">
        <v>-0.17399999999999999</v>
      </c>
      <c r="U526">
        <v>1485</v>
      </c>
      <c r="V526">
        <v>493.06900000000002</v>
      </c>
    </row>
    <row r="527" spans="6:23" x14ac:dyDescent="0.25">
      <c r="F527" s="4">
        <v>524</v>
      </c>
      <c r="G527">
        <v>-0.26800000000000002</v>
      </c>
      <c r="U527">
        <v>1484</v>
      </c>
      <c r="V527">
        <v>457.43</v>
      </c>
      <c r="W527" s="9">
        <v>457.43</v>
      </c>
    </row>
    <row r="528" spans="6:23" x14ac:dyDescent="0.25">
      <c r="F528" s="4">
        <v>525</v>
      </c>
      <c r="G528">
        <v>-0.92800000000000005</v>
      </c>
      <c r="U528">
        <v>1483</v>
      </c>
      <c r="V528">
        <v>461.85</v>
      </c>
    </row>
    <row r="529" spans="6:23" x14ac:dyDescent="0.25">
      <c r="F529" s="4">
        <v>526</v>
      </c>
      <c r="G529">
        <v>-1.633</v>
      </c>
      <c r="U529">
        <v>1482</v>
      </c>
      <c r="V529">
        <v>495.47899999999998</v>
      </c>
    </row>
    <row r="530" spans="6:23" x14ac:dyDescent="0.25">
      <c r="F530" s="4">
        <v>527</v>
      </c>
      <c r="G530">
        <v>-0.65500000000000003</v>
      </c>
      <c r="U530">
        <v>1481</v>
      </c>
      <c r="V530">
        <v>454.61700000000002</v>
      </c>
    </row>
    <row r="531" spans="6:23" x14ac:dyDescent="0.25">
      <c r="F531" s="4">
        <v>528</v>
      </c>
      <c r="G531">
        <v>-2.9870000000000001</v>
      </c>
      <c r="U531">
        <v>1480</v>
      </c>
      <c r="V531">
        <v>445.05500000000001</v>
      </c>
    </row>
    <row r="532" spans="6:23" x14ac:dyDescent="0.25">
      <c r="F532" s="4">
        <v>529</v>
      </c>
      <c r="G532">
        <v>-1.8360000000000001</v>
      </c>
      <c r="U532">
        <v>1479</v>
      </c>
      <c r="V532">
        <v>483.38600000000002</v>
      </c>
    </row>
    <row r="533" spans="6:23" x14ac:dyDescent="0.25">
      <c r="F533" s="4">
        <v>530</v>
      </c>
      <c r="G533">
        <v>-1.2010000000000001</v>
      </c>
      <c r="U533">
        <v>1478</v>
      </c>
      <c r="V533">
        <v>473.78300000000002</v>
      </c>
    </row>
    <row r="534" spans="6:23" x14ac:dyDescent="0.25">
      <c r="F534" s="4">
        <v>531</v>
      </c>
      <c r="G534">
        <v>-1.861</v>
      </c>
      <c r="U534">
        <v>1477</v>
      </c>
      <c r="V534">
        <v>497.77</v>
      </c>
    </row>
    <row r="535" spans="6:23" x14ac:dyDescent="0.25">
      <c r="F535" s="4">
        <v>532</v>
      </c>
      <c r="G535">
        <v>-1.484</v>
      </c>
      <c r="U535">
        <v>1476</v>
      </c>
      <c r="V535">
        <v>492.988</v>
      </c>
      <c r="W535" s="9">
        <v>492.988</v>
      </c>
    </row>
    <row r="536" spans="6:23" x14ac:dyDescent="0.25">
      <c r="F536" s="4">
        <v>533</v>
      </c>
      <c r="G536">
        <v>-1.042</v>
      </c>
      <c r="U536">
        <v>1475</v>
      </c>
      <c r="V536">
        <v>480.97500000000002</v>
      </c>
    </row>
    <row r="537" spans="6:23" x14ac:dyDescent="0.25">
      <c r="F537" s="4">
        <v>534</v>
      </c>
      <c r="G537">
        <v>-0.997</v>
      </c>
      <c r="U537">
        <v>1474</v>
      </c>
      <c r="V537">
        <v>500.14</v>
      </c>
    </row>
    <row r="538" spans="6:23" x14ac:dyDescent="0.25">
      <c r="F538" s="4">
        <v>535</v>
      </c>
      <c r="G538">
        <v>-1.5629999999999999</v>
      </c>
      <c r="U538">
        <v>1473</v>
      </c>
      <c r="V538">
        <v>473.78300000000002</v>
      </c>
    </row>
    <row r="539" spans="6:23" x14ac:dyDescent="0.25">
      <c r="F539" s="4">
        <v>536</v>
      </c>
      <c r="G539">
        <v>-2.2530000000000001</v>
      </c>
      <c r="U539">
        <v>1472</v>
      </c>
      <c r="V539">
        <v>483.38600000000002</v>
      </c>
    </row>
    <row r="540" spans="6:23" x14ac:dyDescent="0.25">
      <c r="F540" s="4">
        <v>537</v>
      </c>
      <c r="G540">
        <v>-3.3</v>
      </c>
      <c r="U540">
        <v>1471</v>
      </c>
      <c r="V540">
        <v>490.57799999999997</v>
      </c>
    </row>
    <row r="541" spans="6:23" x14ac:dyDescent="0.25">
      <c r="F541" s="4">
        <v>538</v>
      </c>
      <c r="G541">
        <v>-2.8490000000000002</v>
      </c>
      <c r="U541">
        <v>1470</v>
      </c>
      <c r="V541">
        <v>502.55099999999999</v>
      </c>
    </row>
    <row r="542" spans="6:23" x14ac:dyDescent="0.25">
      <c r="F542" s="4">
        <v>539</v>
      </c>
      <c r="G542">
        <v>-2.62</v>
      </c>
      <c r="U542">
        <v>1469</v>
      </c>
      <c r="V542">
        <v>516.93499999999995</v>
      </c>
    </row>
    <row r="543" spans="6:23" x14ac:dyDescent="0.25">
      <c r="F543" s="4">
        <v>540</v>
      </c>
      <c r="G543">
        <v>-2.7639999999999998</v>
      </c>
      <c r="U543">
        <v>1468</v>
      </c>
      <c r="V543">
        <v>486.68</v>
      </c>
    </row>
    <row r="544" spans="6:23" x14ac:dyDescent="0.25">
      <c r="F544" s="4">
        <v>541</v>
      </c>
      <c r="G544">
        <v>-3.0169999999999999</v>
      </c>
      <c r="U544">
        <v>1467</v>
      </c>
      <c r="V544">
        <v>464.26</v>
      </c>
    </row>
    <row r="545" spans="6:22" x14ac:dyDescent="0.25">
      <c r="F545" s="4">
        <v>542</v>
      </c>
      <c r="G545">
        <v>-2.7589999999999999</v>
      </c>
      <c r="U545">
        <v>1466</v>
      </c>
      <c r="V545">
        <v>478.64400000000001</v>
      </c>
    </row>
    <row r="546" spans="6:22" x14ac:dyDescent="0.25">
      <c r="F546" s="4">
        <v>543</v>
      </c>
      <c r="G546">
        <v>-3.4990000000000001</v>
      </c>
      <c r="U546">
        <v>1465</v>
      </c>
      <c r="V546">
        <v>475.51100000000002</v>
      </c>
    </row>
    <row r="547" spans="6:22" x14ac:dyDescent="0.25">
      <c r="F547" s="4">
        <v>544</v>
      </c>
      <c r="G547">
        <v>-3.2360000000000002</v>
      </c>
      <c r="U547">
        <v>1464</v>
      </c>
      <c r="V547">
        <v>469.76499999999999</v>
      </c>
    </row>
    <row r="548" spans="6:22" x14ac:dyDescent="0.25">
      <c r="F548" s="4">
        <v>545</v>
      </c>
      <c r="G548">
        <v>-3.7959999999999998</v>
      </c>
      <c r="U548">
        <v>1463</v>
      </c>
      <c r="V548">
        <v>492.988</v>
      </c>
    </row>
    <row r="549" spans="6:22" x14ac:dyDescent="0.25">
      <c r="F549" s="4">
        <v>546</v>
      </c>
      <c r="G549">
        <v>-2.9630000000000001</v>
      </c>
      <c r="U549">
        <v>1462</v>
      </c>
      <c r="V549">
        <v>478.60399999999998</v>
      </c>
    </row>
    <row r="550" spans="6:22" x14ac:dyDescent="0.25">
      <c r="F550" s="4">
        <v>547</v>
      </c>
      <c r="G550">
        <v>-2.7839999999999998</v>
      </c>
      <c r="U550">
        <v>1461</v>
      </c>
      <c r="V550">
        <v>464.22</v>
      </c>
    </row>
    <row r="551" spans="6:22" x14ac:dyDescent="0.25">
      <c r="F551" s="4">
        <v>548</v>
      </c>
      <c r="G551">
        <v>-2.8439999999999999</v>
      </c>
      <c r="U551">
        <v>1460</v>
      </c>
      <c r="V551">
        <v>490.61799999999999</v>
      </c>
    </row>
    <row r="552" spans="6:22" x14ac:dyDescent="0.25">
      <c r="F552" s="4">
        <v>549</v>
      </c>
      <c r="G552">
        <v>-3.6720000000000002</v>
      </c>
      <c r="U552">
        <v>1459</v>
      </c>
      <c r="V552">
        <v>488.20699999999999</v>
      </c>
    </row>
    <row r="553" spans="6:22" x14ac:dyDescent="0.25">
      <c r="F553" s="4">
        <v>550</v>
      </c>
      <c r="G553">
        <v>-3.077</v>
      </c>
      <c r="U553">
        <v>1458</v>
      </c>
      <c r="V553">
        <v>623.20899999999995</v>
      </c>
    </row>
    <row r="554" spans="6:22" x14ac:dyDescent="0.25">
      <c r="F554" s="4">
        <v>551</v>
      </c>
      <c r="G554">
        <v>-2.948</v>
      </c>
      <c r="U554">
        <v>1457</v>
      </c>
      <c r="V554">
        <v>674.35599999999999</v>
      </c>
    </row>
    <row r="555" spans="6:22" x14ac:dyDescent="0.25">
      <c r="F555" s="4">
        <v>552</v>
      </c>
      <c r="G555">
        <v>-2.4660000000000002</v>
      </c>
      <c r="U555">
        <v>1456</v>
      </c>
      <c r="V555">
        <v>639.11900000000003</v>
      </c>
    </row>
    <row r="556" spans="6:22" x14ac:dyDescent="0.25">
      <c r="F556" s="4">
        <v>553</v>
      </c>
      <c r="G556">
        <v>-2.9529999999999998</v>
      </c>
      <c r="U556">
        <v>1455</v>
      </c>
      <c r="V556">
        <v>552.89499999999998</v>
      </c>
    </row>
    <row r="557" spans="6:22" x14ac:dyDescent="0.25">
      <c r="F557" s="4">
        <v>554</v>
      </c>
      <c r="G557">
        <v>-2.0249999999999999</v>
      </c>
      <c r="U557">
        <v>1454</v>
      </c>
      <c r="V557">
        <v>541.08299999999997</v>
      </c>
    </row>
    <row r="558" spans="6:22" x14ac:dyDescent="0.25">
      <c r="F558" s="4">
        <v>555</v>
      </c>
      <c r="G558">
        <v>-1.8360000000000001</v>
      </c>
      <c r="U558">
        <v>1453</v>
      </c>
      <c r="V558">
        <v>567.23900000000003</v>
      </c>
    </row>
    <row r="559" spans="6:22" x14ac:dyDescent="0.25">
      <c r="F559" s="4">
        <v>556</v>
      </c>
      <c r="G559">
        <v>-1.6479999999999999</v>
      </c>
      <c r="U559">
        <v>1452</v>
      </c>
      <c r="V559">
        <v>597.69500000000005</v>
      </c>
    </row>
    <row r="560" spans="6:22" x14ac:dyDescent="0.25">
      <c r="F560" s="4">
        <v>557</v>
      </c>
      <c r="G560">
        <v>-1.37</v>
      </c>
      <c r="U560">
        <v>1451</v>
      </c>
      <c r="V560">
        <v>478.64400000000001</v>
      </c>
    </row>
    <row r="561" spans="6:22" x14ac:dyDescent="0.25">
      <c r="F561" s="4">
        <v>558</v>
      </c>
      <c r="G561">
        <v>-1.141</v>
      </c>
      <c r="U561">
        <v>1450</v>
      </c>
      <c r="V561">
        <v>518.62300000000005</v>
      </c>
    </row>
    <row r="562" spans="6:22" x14ac:dyDescent="0.25">
      <c r="F562" s="4">
        <v>559</v>
      </c>
      <c r="G562">
        <v>-1.2649999999999999</v>
      </c>
      <c r="U562">
        <v>1449</v>
      </c>
      <c r="V562">
        <v>514.524</v>
      </c>
    </row>
    <row r="563" spans="6:22" x14ac:dyDescent="0.25">
      <c r="F563" s="4">
        <v>560</v>
      </c>
      <c r="G563">
        <v>-1.4239999999999999</v>
      </c>
      <c r="U563">
        <v>1448</v>
      </c>
      <c r="V563">
        <v>592.87300000000005</v>
      </c>
    </row>
    <row r="564" spans="6:22" x14ac:dyDescent="0.25">
      <c r="F564" s="4">
        <v>561</v>
      </c>
      <c r="G564">
        <v>-2.169</v>
      </c>
      <c r="U564">
        <v>1447</v>
      </c>
      <c r="V564">
        <v>490.21600000000001</v>
      </c>
    </row>
    <row r="565" spans="6:22" x14ac:dyDescent="0.25">
      <c r="F565" s="4">
        <v>562</v>
      </c>
      <c r="G565">
        <v>-3.36</v>
      </c>
      <c r="U565">
        <v>1446</v>
      </c>
      <c r="V565">
        <v>471.452</v>
      </c>
    </row>
    <row r="566" spans="6:22" x14ac:dyDescent="0.25">
      <c r="F566" s="4">
        <v>563</v>
      </c>
      <c r="G566">
        <v>-2.3519999999999999</v>
      </c>
      <c r="U566">
        <v>1445</v>
      </c>
      <c r="V566">
        <v>483.42599999999999</v>
      </c>
    </row>
    <row r="567" spans="6:22" x14ac:dyDescent="0.25">
      <c r="F567" s="4">
        <v>564</v>
      </c>
      <c r="G567">
        <v>-2.3319999999999999</v>
      </c>
      <c r="U567">
        <v>1444</v>
      </c>
      <c r="V567">
        <v>538.51099999999997</v>
      </c>
    </row>
    <row r="568" spans="6:22" x14ac:dyDescent="0.25">
      <c r="F568" s="4">
        <v>565</v>
      </c>
      <c r="G568">
        <v>-2.456</v>
      </c>
      <c r="U568">
        <v>1443</v>
      </c>
      <c r="V568">
        <v>572.221</v>
      </c>
    </row>
    <row r="569" spans="6:22" x14ac:dyDescent="0.25">
      <c r="F569" s="4">
        <v>566</v>
      </c>
      <c r="G569">
        <v>-2.3919999999999999</v>
      </c>
      <c r="U569">
        <v>1442</v>
      </c>
      <c r="V569">
        <v>471.53300000000002</v>
      </c>
    </row>
    <row r="570" spans="6:22" x14ac:dyDescent="0.25">
      <c r="F570" s="4">
        <v>567</v>
      </c>
      <c r="G570">
        <v>-2.298</v>
      </c>
      <c r="U570">
        <v>1441</v>
      </c>
      <c r="V570">
        <v>536.18100000000004</v>
      </c>
    </row>
    <row r="571" spans="6:22" x14ac:dyDescent="0.25">
      <c r="F571" s="4">
        <v>568</v>
      </c>
      <c r="G571">
        <v>-1.9450000000000001</v>
      </c>
      <c r="U571">
        <v>1440</v>
      </c>
      <c r="V571">
        <v>526.61800000000005</v>
      </c>
    </row>
    <row r="572" spans="6:22" x14ac:dyDescent="0.25">
      <c r="F572" s="4">
        <v>569</v>
      </c>
      <c r="G572">
        <v>-1.1459999999999999</v>
      </c>
      <c r="U572">
        <v>1439</v>
      </c>
      <c r="V572">
        <v>488.20699999999999</v>
      </c>
    </row>
    <row r="573" spans="6:22" x14ac:dyDescent="0.25">
      <c r="F573" s="4">
        <v>570</v>
      </c>
      <c r="G573">
        <v>-1.474</v>
      </c>
      <c r="U573">
        <v>1438</v>
      </c>
      <c r="V573">
        <v>560.20799999999997</v>
      </c>
    </row>
    <row r="574" spans="6:22" x14ac:dyDescent="0.25">
      <c r="F574" s="4">
        <v>571</v>
      </c>
      <c r="G574">
        <v>-1.7569999999999999</v>
      </c>
      <c r="U574">
        <v>1437</v>
      </c>
      <c r="V574">
        <v>485.79599999999999</v>
      </c>
    </row>
    <row r="575" spans="6:22" x14ac:dyDescent="0.25">
      <c r="F575" s="4">
        <v>572</v>
      </c>
      <c r="G575">
        <v>-1.7170000000000001</v>
      </c>
      <c r="U575">
        <v>1436</v>
      </c>
      <c r="V575">
        <v>473.94400000000002</v>
      </c>
    </row>
    <row r="576" spans="6:22" x14ac:dyDescent="0.25">
      <c r="F576" s="4">
        <v>573</v>
      </c>
      <c r="G576">
        <v>-2.3719999999999999</v>
      </c>
      <c r="U576">
        <v>1435</v>
      </c>
      <c r="V576">
        <v>514.92600000000004</v>
      </c>
    </row>
    <row r="577" spans="6:23" x14ac:dyDescent="0.25">
      <c r="F577" s="4">
        <v>574</v>
      </c>
      <c r="G577">
        <v>-2.1880000000000002</v>
      </c>
      <c r="U577">
        <v>1434</v>
      </c>
      <c r="V577">
        <v>477.43900000000002</v>
      </c>
      <c r="W577" s="9">
        <v>477.43900000000002</v>
      </c>
    </row>
    <row r="578" spans="6:23" x14ac:dyDescent="0.25">
      <c r="F578" s="4">
        <v>575</v>
      </c>
      <c r="G578">
        <v>-2.2080000000000002</v>
      </c>
      <c r="U578">
        <v>1433</v>
      </c>
      <c r="V578">
        <v>527.86400000000003</v>
      </c>
    </row>
    <row r="579" spans="6:23" x14ac:dyDescent="0.25">
      <c r="F579" s="4">
        <v>576</v>
      </c>
      <c r="G579">
        <v>-1.5980000000000001</v>
      </c>
      <c r="U579">
        <v>1432</v>
      </c>
      <c r="V579">
        <v>459.6</v>
      </c>
    </row>
    <row r="580" spans="6:23" x14ac:dyDescent="0.25">
      <c r="F580" s="4">
        <v>577</v>
      </c>
      <c r="G580">
        <v>-1.851</v>
      </c>
      <c r="U580">
        <v>1431</v>
      </c>
      <c r="V580">
        <v>543.37300000000005</v>
      </c>
    </row>
    <row r="581" spans="6:23" x14ac:dyDescent="0.25">
      <c r="F581" s="4">
        <v>578</v>
      </c>
      <c r="G581">
        <v>-0.91800000000000004</v>
      </c>
      <c r="U581">
        <v>1430</v>
      </c>
      <c r="V581">
        <v>545.66300000000001</v>
      </c>
    </row>
    <row r="582" spans="6:23" x14ac:dyDescent="0.25">
      <c r="F582" s="4">
        <v>579</v>
      </c>
      <c r="G582">
        <v>-1.8360000000000001</v>
      </c>
      <c r="U582">
        <v>1429</v>
      </c>
      <c r="V582">
        <v>478.60399999999998</v>
      </c>
    </row>
    <row r="583" spans="6:23" x14ac:dyDescent="0.25">
      <c r="F583" s="4">
        <v>580</v>
      </c>
      <c r="G583">
        <v>-1.7370000000000001</v>
      </c>
      <c r="U583">
        <v>1428</v>
      </c>
      <c r="V583">
        <v>552.73500000000001</v>
      </c>
    </row>
    <row r="584" spans="6:23" x14ac:dyDescent="0.25">
      <c r="F584" s="4">
        <v>581</v>
      </c>
      <c r="G584">
        <v>-2.0590000000000002</v>
      </c>
      <c r="U584">
        <v>1427</v>
      </c>
      <c r="V584">
        <v>481.65800000000002</v>
      </c>
    </row>
    <row r="585" spans="6:23" x14ac:dyDescent="0.25">
      <c r="F585" s="4">
        <v>582</v>
      </c>
      <c r="G585">
        <v>-1.375</v>
      </c>
      <c r="U585">
        <v>1426</v>
      </c>
      <c r="V585">
        <v>527.1</v>
      </c>
    </row>
    <row r="586" spans="6:23" x14ac:dyDescent="0.25">
      <c r="F586" s="4">
        <v>583</v>
      </c>
      <c r="G586">
        <v>-1.702</v>
      </c>
      <c r="U586">
        <v>1425</v>
      </c>
      <c r="V586">
        <v>497.20699999999999</v>
      </c>
    </row>
    <row r="587" spans="6:23" x14ac:dyDescent="0.25">
      <c r="F587" s="4">
        <v>584</v>
      </c>
      <c r="G587">
        <v>-1.871</v>
      </c>
      <c r="U587">
        <v>1424</v>
      </c>
      <c r="V587">
        <v>497.89</v>
      </c>
    </row>
    <row r="588" spans="6:23" x14ac:dyDescent="0.25">
      <c r="F588" s="4">
        <v>585</v>
      </c>
      <c r="G588">
        <v>-2.3319999999999999</v>
      </c>
      <c r="U588">
        <v>1423</v>
      </c>
      <c r="V588">
        <v>501.10500000000002</v>
      </c>
    </row>
    <row r="589" spans="6:23" x14ac:dyDescent="0.25">
      <c r="F589" s="4">
        <v>586</v>
      </c>
      <c r="G589">
        <v>-1.9550000000000001</v>
      </c>
      <c r="U589">
        <v>1422</v>
      </c>
      <c r="V589">
        <v>500.18</v>
      </c>
    </row>
    <row r="590" spans="6:23" x14ac:dyDescent="0.25">
      <c r="F590" s="4">
        <v>587</v>
      </c>
      <c r="G590">
        <v>-1.772</v>
      </c>
      <c r="U590">
        <v>1421</v>
      </c>
      <c r="V590">
        <v>507.45299999999997</v>
      </c>
    </row>
    <row r="591" spans="6:23" x14ac:dyDescent="0.25">
      <c r="F591" s="4">
        <v>588</v>
      </c>
      <c r="G591">
        <v>-1.0920000000000001</v>
      </c>
      <c r="U591">
        <v>1420</v>
      </c>
      <c r="V591">
        <v>502.55099999999999</v>
      </c>
    </row>
    <row r="592" spans="6:23" x14ac:dyDescent="0.25">
      <c r="F592" s="4">
        <v>589</v>
      </c>
      <c r="G592">
        <v>-1.6919999999999999</v>
      </c>
      <c r="U592">
        <v>1419</v>
      </c>
      <c r="V592">
        <v>509.78300000000002</v>
      </c>
    </row>
    <row r="593" spans="6:22" x14ac:dyDescent="0.25">
      <c r="F593" s="4">
        <v>590</v>
      </c>
      <c r="G593">
        <v>-2.0049999999999999</v>
      </c>
      <c r="U593">
        <v>1418</v>
      </c>
      <c r="V593">
        <v>490.81900000000002</v>
      </c>
    </row>
    <row r="594" spans="6:22" x14ac:dyDescent="0.25">
      <c r="F594" s="4">
        <v>591</v>
      </c>
      <c r="G594">
        <v>-2.218</v>
      </c>
      <c r="U594">
        <v>1417</v>
      </c>
      <c r="V594">
        <v>481.17599999999999</v>
      </c>
    </row>
    <row r="595" spans="6:22" x14ac:dyDescent="0.25">
      <c r="F595" s="4">
        <v>592</v>
      </c>
      <c r="G595">
        <v>-3.0070000000000001</v>
      </c>
      <c r="U595">
        <v>1416</v>
      </c>
      <c r="V595">
        <v>526.53800000000001</v>
      </c>
    </row>
    <row r="596" spans="6:22" x14ac:dyDescent="0.25">
      <c r="F596" s="4">
        <v>593</v>
      </c>
      <c r="G596">
        <v>-1.92</v>
      </c>
      <c r="U596">
        <v>1415</v>
      </c>
      <c r="V596">
        <v>521.23400000000004</v>
      </c>
    </row>
    <row r="597" spans="6:22" x14ac:dyDescent="0.25">
      <c r="F597" s="4">
        <v>594</v>
      </c>
      <c r="G597">
        <v>-2.1640000000000001</v>
      </c>
      <c r="U597">
        <v>1414</v>
      </c>
      <c r="V597">
        <v>471.53300000000002</v>
      </c>
    </row>
    <row r="598" spans="6:22" x14ac:dyDescent="0.25">
      <c r="F598" s="4">
        <v>595</v>
      </c>
      <c r="G598">
        <v>-2.1880000000000002</v>
      </c>
      <c r="U598">
        <v>1413</v>
      </c>
      <c r="V598">
        <v>474.30500000000001</v>
      </c>
    </row>
    <row r="599" spans="6:22" x14ac:dyDescent="0.25">
      <c r="F599" s="4">
        <v>596</v>
      </c>
      <c r="G599">
        <v>-2.794</v>
      </c>
      <c r="U599">
        <v>1412</v>
      </c>
      <c r="V599">
        <v>527.30100000000004</v>
      </c>
    </row>
    <row r="600" spans="6:22" x14ac:dyDescent="0.25">
      <c r="F600" s="4">
        <v>597</v>
      </c>
      <c r="G600">
        <v>-2.5059999999999998</v>
      </c>
      <c r="U600">
        <v>1411</v>
      </c>
      <c r="V600">
        <v>469.60399999999998</v>
      </c>
    </row>
    <row r="601" spans="6:22" x14ac:dyDescent="0.25">
      <c r="F601" s="4">
        <v>598</v>
      </c>
      <c r="G601">
        <v>-2.9180000000000001</v>
      </c>
      <c r="U601">
        <v>1410</v>
      </c>
      <c r="V601">
        <v>497.89</v>
      </c>
    </row>
    <row r="602" spans="6:22" x14ac:dyDescent="0.25">
      <c r="F602" s="4">
        <v>599</v>
      </c>
      <c r="G602">
        <v>-2.65</v>
      </c>
      <c r="U602">
        <v>1409</v>
      </c>
      <c r="V602">
        <v>462.85399999999998</v>
      </c>
    </row>
    <row r="603" spans="6:22" x14ac:dyDescent="0.25">
      <c r="F603" s="4">
        <v>600</v>
      </c>
      <c r="G603">
        <v>-2.7890000000000001</v>
      </c>
      <c r="U603">
        <v>1408</v>
      </c>
      <c r="V603">
        <v>457.71100000000001</v>
      </c>
    </row>
    <row r="604" spans="6:22" x14ac:dyDescent="0.25">
      <c r="F604" s="4">
        <v>601</v>
      </c>
      <c r="G604">
        <v>-3.6379999999999999</v>
      </c>
      <c r="U604">
        <v>1407</v>
      </c>
      <c r="V604">
        <v>451.08199999999999</v>
      </c>
    </row>
    <row r="605" spans="6:22" x14ac:dyDescent="0.25">
      <c r="F605" s="4">
        <v>602</v>
      </c>
      <c r="G605">
        <v>-2.8490000000000002</v>
      </c>
      <c r="U605">
        <v>1406</v>
      </c>
      <c r="V605">
        <v>506.00599999999997</v>
      </c>
    </row>
    <row r="606" spans="6:22" x14ac:dyDescent="0.25">
      <c r="F606" s="4">
        <v>603</v>
      </c>
      <c r="G606">
        <v>-3.1560000000000001</v>
      </c>
      <c r="U606">
        <v>1405</v>
      </c>
      <c r="V606">
        <v>513.11800000000005</v>
      </c>
    </row>
    <row r="607" spans="6:22" x14ac:dyDescent="0.25">
      <c r="F607" s="4">
        <v>604</v>
      </c>
      <c r="G607">
        <v>-2.8090000000000002</v>
      </c>
      <c r="U607">
        <v>1404</v>
      </c>
      <c r="V607">
        <v>471.97500000000002</v>
      </c>
    </row>
    <row r="608" spans="6:22" x14ac:dyDescent="0.25">
      <c r="F608" s="4">
        <v>605</v>
      </c>
      <c r="G608">
        <v>-2.2330000000000001</v>
      </c>
      <c r="U608">
        <v>1403</v>
      </c>
      <c r="V608">
        <v>497.60899999999998</v>
      </c>
    </row>
    <row r="609" spans="6:22" x14ac:dyDescent="0.25">
      <c r="F609" s="4">
        <v>606</v>
      </c>
      <c r="G609">
        <v>-2.2280000000000002</v>
      </c>
      <c r="U609">
        <v>1402</v>
      </c>
      <c r="V609">
        <v>503.31400000000002</v>
      </c>
    </row>
    <row r="610" spans="6:22" x14ac:dyDescent="0.25">
      <c r="F610" s="4">
        <v>607</v>
      </c>
      <c r="G610">
        <v>-2.5209999999999999</v>
      </c>
      <c r="U610">
        <v>1401</v>
      </c>
      <c r="V610">
        <v>498.13099999999997</v>
      </c>
    </row>
    <row r="611" spans="6:22" x14ac:dyDescent="0.25">
      <c r="F611" s="4">
        <v>608</v>
      </c>
      <c r="G611">
        <v>-2.2930000000000001</v>
      </c>
      <c r="U611">
        <v>1400</v>
      </c>
      <c r="V611">
        <v>490.69799999999998</v>
      </c>
    </row>
    <row r="612" spans="6:22" x14ac:dyDescent="0.25">
      <c r="F612" s="4">
        <v>609</v>
      </c>
      <c r="G612">
        <v>-1.538</v>
      </c>
      <c r="U612">
        <v>1399</v>
      </c>
      <c r="V612">
        <v>492.988</v>
      </c>
    </row>
    <row r="613" spans="6:22" x14ac:dyDescent="0.25">
      <c r="F613" s="4">
        <v>610</v>
      </c>
      <c r="G613">
        <v>-2.3519999999999999</v>
      </c>
      <c r="U613">
        <v>1398</v>
      </c>
      <c r="V613">
        <v>497.44799999999998</v>
      </c>
    </row>
    <row r="614" spans="6:22" x14ac:dyDescent="0.25">
      <c r="F614" s="4">
        <v>611</v>
      </c>
      <c r="G614">
        <v>-1.5980000000000001</v>
      </c>
      <c r="U614">
        <v>1397</v>
      </c>
      <c r="V614">
        <v>484.39</v>
      </c>
    </row>
    <row r="615" spans="6:22" x14ac:dyDescent="0.25">
      <c r="F615" s="4">
        <v>612</v>
      </c>
      <c r="G615">
        <v>-1.95</v>
      </c>
      <c r="U615">
        <v>1396</v>
      </c>
      <c r="V615">
        <v>478.24299999999999</v>
      </c>
    </row>
    <row r="616" spans="6:22" x14ac:dyDescent="0.25">
      <c r="F616" s="4">
        <v>613</v>
      </c>
      <c r="G616">
        <v>-1.504</v>
      </c>
      <c r="U616">
        <v>1395</v>
      </c>
      <c r="V616">
        <v>476.75599999999997</v>
      </c>
    </row>
    <row r="617" spans="6:22" x14ac:dyDescent="0.25">
      <c r="F617" s="4">
        <v>614</v>
      </c>
      <c r="G617">
        <v>-1.161</v>
      </c>
      <c r="U617">
        <v>1394</v>
      </c>
      <c r="V617">
        <v>524.12699999999995</v>
      </c>
    </row>
    <row r="618" spans="6:22" x14ac:dyDescent="0.25">
      <c r="F618" s="4">
        <v>615</v>
      </c>
      <c r="G618">
        <v>-1.5089999999999999</v>
      </c>
      <c r="U618">
        <v>1393</v>
      </c>
      <c r="V618">
        <v>502.59100000000001</v>
      </c>
    </row>
    <row r="619" spans="6:22" x14ac:dyDescent="0.25">
      <c r="F619" s="4">
        <v>616</v>
      </c>
      <c r="G619">
        <v>-1.474</v>
      </c>
      <c r="U619">
        <v>1392</v>
      </c>
      <c r="V619">
        <v>476.95699999999999</v>
      </c>
    </row>
    <row r="620" spans="6:22" x14ac:dyDescent="0.25">
      <c r="F620" s="4">
        <v>617</v>
      </c>
      <c r="G620">
        <v>-0.92800000000000005</v>
      </c>
      <c r="U620">
        <v>1391</v>
      </c>
      <c r="V620">
        <v>474.62700000000001</v>
      </c>
    </row>
    <row r="621" spans="6:22" x14ac:dyDescent="0.25">
      <c r="F621" s="4">
        <v>618</v>
      </c>
      <c r="G621">
        <v>-7.9000000000000001E-2</v>
      </c>
      <c r="U621">
        <v>1390</v>
      </c>
      <c r="V621">
        <v>485.39499999999998</v>
      </c>
    </row>
    <row r="622" spans="6:22" x14ac:dyDescent="0.25">
      <c r="F622" s="4">
        <v>619</v>
      </c>
      <c r="G622">
        <v>0.313</v>
      </c>
      <c r="U622">
        <v>1389</v>
      </c>
      <c r="V622">
        <v>624.25300000000004</v>
      </c>
    </row>
    <row r="623" spans="6:22" x14ac:dyDescent="0.25">
      <c r="F623" s="4">
        <v>620</v>
      </c>
      <c r="G623">
        <v>-1.742</v>
      </c>
      <c r="U623">
        <v>1388</v>
      </c>
      <c r="V623">
        <v>521.79700000000003</v>
      </c>
    </row>
    <row r="624" spans="6:22" x14ac:dyDescent="0.25">
      <c r="F624" s="4">
        <v>621</v>
      </c>
      <c r="G624">
        <v>-1.1020000000000001</v>
      </c>
      <c r="U624">
        <v>1387</v>
      </c>
      <c r="V624">
        <v>575.154</v>
      </c>
    </row>
    <row r="625" spans="6:22" x14ac:dyDescent="0.25">
      <c r="F625" s="4">
        <v>622</v>
      </c>
      <c r="G625">
        <v>-0.88800000000000001</v>
      </c>
      <c r="U625">
        <v>1386</v>
      </c>
      <c r="V625">
        <v>529.19000000000005</v>
      </c>
    </row>
    <row r="626" spans="6:22" x14ac:dyDescent="0.25">
      <c r="F626" s="4">
        <v>623</v>
      </c>
      <c r="G626">
        <v>-2.1840000000000002</v>
      </c>
      <c r="U626">
        <v>1385</v>
      </c>
      <c r="V626">
        <v>506.20699999999999</v>
      </c>
    </row>
    <row r="627" spans="6:22" x14ac:dyDescent="0.25">
      <c r="F627" s="4">
        <v>624</v>
      </c>
      <c r="G627">
        <v>-1.375</v>
      </c>
      <c r="U627">
        <v>1384</v>
      </c>
      <c r="V627">
        <v>496.04199999999997</v>
      </c>
    </row>
    <row r="628" spans="6:22" x14ac:dyDescent="0.25">
      <c r="F628" s="4">
        <v>625</v>
      </c>
      <c r="G628">
        <v>-1.5529999999999999</v>
      </c>
      <c r="U628">
        <v>1383</v>
      </c>
      <c r="V628">
        <v>486.56</v>
      </c>
    </row>
    <row r="629" spans="6:22" x14ac:dyDescent="0.25">
      <c r="F629" s="4">
        <v>626</v>
      </c>
      <c r="G629">
        <v>-2.4169999999999998</v>
      </c>
      <c r="U629">
        <v>1382</v>
      </c>
      <c r="V629">
        <v>505.846</v>
      </c>
    </row>
    <row r="630" spans="6:22" x14ac:dyDescent="0.25">
      <c r="F630" s="4">
        <v>627</v>
      </c>
      <c r="G630">
        <v>-2.67</v>
      </c>
      <c r="U630">
        <v>1381</v>
      </c>
      <c r="V630">
        <v>490.33699999999999</v>
      </c>
    </row>
    <row r="631" spans="6:22" x14ac:dyDescent="0.25">
      <c r="F631" s="4">
        <v>628</v>
      </c>
      <c r="G631">
        <v>-1.4990000000000001</v>
      </c>
      <c r="U631">
        <v>1380</v>
      </c>
      <c r="V631">
        <v>487.08199999999999</v>
      </c>
    </row>
    <row r="632" spans="6:22" x14ac:dyDescent="0.25">
      <c r="F632" s="4">
        <v>629</v>
      </c>
      <c r="G632">
        <v>-1.2649999999999999</v>
      </c>
      <c r="U632">
        <v>1379</v>
      </c>
      <c r="V632">
        <v>540.55999999999995</v>
      </c>
    </row>
    <row r="633" spans="6:22" x14ac:dyDescent="0.25">
      <c r="F633" s="4">
        <v>630</v>
      </c>
      <c r="G633">
        <v>-1.2749999999999999</v>
      </c>
      <c r="U633">
        <v>1378</v>
      </c>
      <c r="V633">
        <v>508.21600000000001</v>
      </c>
    </row>
    <row r="634" spans="6:22" x14ac:dyDescent="0.25">
      <c r="F634" s="4">
        <v>631</v>
      </c>
      <c r="G634">
        <v>-2.0499999999999998</v>
      </c>
      <c r="U634">
        <v>1377</v>
      </c>
      <c r="V634">
        <v>536.221</v>
      </c>
    </row>
    <row r="635" spans="6:22" x14ac:dyDescent="0.25">
      <c r="F635" s="4">
        <v>632</v>
      </c>
      <c r="G635">
        <v>-1.925</v>
      </c>
      <c r="U635">
        <v>1376</v>
      </c>
      <c r="V635">
        <v>580.29700000000003</v>
      </c>
    </row>
    <row r="636" spans="6:22" x14ac:dyDescent="0.25">
      <c r="F636" s="4">
        <v>633</v>
      </c>
      <c r="G636">
        <v>-2.1440000000000001</v>
      </c>
      <c r="U636">
        <v>1375</v>
      </c>
      <c r="V636">
        <v>464.58199999999999</v>
      </c>
    </row>
    <row r="637" spans="6:22" x14ac:dyDescent="0.25">
      <c r="F637" s="4">
        <v>634</v>
      </c>
      <c r="G637">
        <v>-1.27</v>
      </c>
      <c r="U637">
        <v>1374</v>
      </c>
      <c r="V637">
        <v>484.91199999999998</v>
      </c>
    </row>
    <row r="638" spans="6:22" x14ac:dyDescent="0.25">
      <c r="F638" s="4">
        <v>635</v>
      </c>
      <c r="G638">
        <v>-2.0099999999999998</v>
      </c>
      <c r="U638">
        <v>1373</v>
      </c>
      <c r="V638">
        <v>553.37699999999995</v>
      </c>
    </row>
    <row r="639" spans="6:22" x14ac:dyDescent="0.25">
      <c r="F639" s="4">
        <v>636</v>
      </c>
      <c r="G639">
        <v>-1.6279999999999999</v>
      </c>
      <c r="U639">
        <v>1372</v>
      </c>
      <c r="V639">
        <v>551.12699999999995</v>
      </c>
    </row>
    <row r="640" spans="6:22" x14ac:dyDescent="0.25">
      <c r="F640" s="4">
        <v>637</v>
      </c>
      <c r="G640">
        <v>-0.89300000000000002</v>
      </c>
      <c r="U640">
        <v>1371</v>
      </c>
      <c r="V640">
        <v>517.73900000000003</v>
      </c>
    </row>
    <row r="641" spans="6:22" x14ac:dyDescent="0.25">
      <c r="F641" s="4">
        <v>638</v>
      </c>
      <c r="G641">
        <v>-1.2649999999999999</v>
      </c>
      <c r="U641">
        <v>1370</v>
      </c>
      <c r="V641">
        <v>497.77</v>
      </c>
    </row>
    <row r="642" spans="6:22" x14ac:dyDescent="0.25">
      <c r="F642" s="4">
        <v>639</v>
      </c>
      <c r="G642">
        <v>-1.5680000000000001</v>
      </c>
      <c r="U642">
        <v>1369</v>
      </c>
      <c r="V642">
        <v>429.74700000000001</v>
      </c>
    </row>
    <row r="643" spans="6:22" x14ac:dyDescent="0.25">
      <c r="F643" s="4">
        <v>640</v>
      </c>
      <c r="G643">
        <v>-1.5880000000000001</v>
      </c>
      <c r="U643">
        <v>1368</v>
      </c>
      <c r="V643">
        <v>428.26</v>
      </c>
    </row>
    <row r="644" spans="6:22" x14ac:dyDescent="0.25">
      <c r="F644" s="4">
        <v>641</v>
      </c>
      <c r="G644">
        <v>-0.90800000000000003</v>
      </c>
      <c r="U644">
        <v>1367</v>
      </c>
      <c r="V644">
        <v>441.51900000000001</v>
      </c>
    </row>
    <row r="645" spans="6:22" x14ac:dyDescent="0.25">
      <c r="F645" s="4">
        <v>642</v>
      </c>
      <c r="G645">
        <v>-0.34200000000000003</v>
      </c>
      <c r="U645">
        <v>1366</v>
      </c>
      <c r="V645">
        <v>417.81299999999999</v>
      </c>
    </row>
    <row r="646" spans="6:22" x14ac:dyDescent="0.25">
      <c r="F646" s="4">
        <v>643</v>
      </c>
      <c r="G646">
        <v>-1.325</v>
      </c>
      <c r="U646">
        <v>1365</v>
      </c>
      <c r="V646">
        <v>444.89400000000001</v>
      </c>
    </row>
    <row r="647" spans="6:22" x14ac:dyDescent="0.25">
      <c r="F647" s="4">
        <v>644</v>
      </c>
      <c r="G647">
        <v>-1.464</v>
      </c>
      <c r="U647">
        <v>1364</v>
      </c>
      <c r="V647">
        <v>432.19799999999998</v>
      </c>
    </row>
    <row r="648" spans="6:22" x14ac:dyDescent="0.25">
      <c r="F648" s="4">
        <v>645</v>
      </c>
      <c r="G648">
        <v>-1.0669999999999999</v>
      </c>
      <c r="U648">
        <v>1363</v>
      </c>
      <c r="V648">
        <v>476.113</v>
      </c>
    </row>
    <row r="649" spans="6:22" x14ac:dyDescent="0.25">
      <c r="F649" s="4">
        <v>646</v>
      </c>
      <c r="G649">
        <v>-1.538</v>
      </c>
      <c r="U649">
        <v>1362</v>
      </c>
      <c r="V649">
        <v>446.18</v>
      </c>
    </row>
    <row r="650" spans="6:22" x14ac:dyDescent="0.25">
      <c r="F650" s="4">
        <v>647</v>
      </c>
      <c r="G650">
        <v>-1.117</v>
      </c>
      <c r="U650">
        <v>1361</v>
      </c>
      <c r="V650">
        <v>443.76900000000001</v>
      </c>
    </row>
    <row r="651" spans="6:22" x14ac:dyDescent="0.25">
      <c r="F651" s="4">
        <v>648</v>
      </c>
      <c r="G651">
        <v>-1.861</v>
      </c>
      <c r="U651">
        <v>1360</v>
      </c>
      <c r="V651">
        <v>464.38099999999997</v>
      </c>
    </row>
    <row r="652" spans="6:22" x14ac:dyDescent="0.25">
      <c r="F652" s="4">
        <v>649</v>
      </c>
      <c r="G652">
        <v>-1.851</v>
      </c>
      <c r="U652">
        <v>1359</v>
      </c>
      <c r="V652">
        <v>430.75099999999998</v>
      </c>
    </row>
    <row r="653" spans="6:22" x14ac:dyDescent="0.25">
      <c r="F653" s="4">
        <v>650</v>
      </c>
      <c r="G653">
        <v>-1.6180000000000001</v>
      </c>
      <c r="U653">
        <v>1358</v>
      </c>
      <c r="V653">
        <v>464.22</v>
      </c>
    </row>
    <row r="654" spans="6:22" x14ac:dyDescent="0.25">
      <c r="F654" s="4">
        <v>651</v>
      </c>
      <c r="G654">
        <v>-1.355</v>
      </c>
      <c r="U654">
        <v>1357</v>
      </c>
      <c r="V654">
        <v>452.24700000000001</v>
      </c>
    </row>
    <row r="655" spans="6:22" x14ac:dyDescent="0.25">
      <c r="F655" s="4">
        <v>652</v>
      </c>
      <c r="G655">
        <v>-1.2849999999999999</v>
      </c>
      <c r="U655">
        <v>1356</v>
      </c>
      <c r="V655">
        <v>461.28699999999998</v>
      </c>
    </row>
    <row r="656" spans="6:22" x14ac:dyDescent="0.25">
      <c r="F656" s="4">
        <v>653</v>
      </c>
      <c r="G656">
        <v>-2.2229999999999999</v>
      </c>
      <c r="U656">
        <v>1355</v>
      </c>
      <c r="V656">
        <v>447.666</v>
      </c>
    </row>
    <row r="657" spans="6:22" x14ac:dyDescent="0.25">
      <c r="F657" s="4">
        <v>654</v>
      </c>
      <c r="G657">
        <v>-2.1339999999999999</v>
      </c>
      <c r="U657">
        <v>1354</v>
      </c>
      <c r="V657">
        <v>461.85</v>
      </c>
    </row>
    <row r="658" spans="6:22" x14ac:dyDescent="0.25">
      <c r="F658" s="4">
        <v>655</v>
      </c>
      <c r="G658">
        <v>-0.98799999999999999</v>
      </c>
      <c r="U658">
        <v>1353</v>
      </c>
      <c r="V658">
        <v>457.67099999999999</v>
      </c>
    </row>
    <row r="659" spans="6:22" x14ac:dyDescent="0.25">
      <c r="F659" s="4">
        <v>656</v>
      </c>
      <c r="G659">
        <v>-0.754</v>
      </c>
      <c r="U659">
        <v>1352</v>
      </c>
      <c r="V659">
        <v>460.80500000000001</v>
      </c>
    </row>
    <row r="660" spans="6:22" x14ac:dyDescent="0.25">
      <c r="F660" s="4">
        <v>657</v>
      </c>
      <c r="G660">
        <v>-0.91300000000000003</v>
      </c>
      <c r="U660">
        <v>1351</v>
      </c>
      <c r="V660">
        <v>447.46600000000001</v>
      </c>
    </row>
    <row r="661" spans="6:22" x14ac:dyDescent="0.25">
      <c r="F661" s="4">
        <v>658</v>
      </c>
      <c r="G661">
        <v>-1.3939999999999999</v>
      </c>
      <c r="U661">
        <v>1350</v>
      </c>
      <c r="V661">
        <v>472.899</v>
      </c>
    </row>
    <row r="662" spans="6:22" x14ac:dyDescent="0.25">
      <c r="F662" s="4">
        <v>659</v>
      </c>
      <c r="G662">
        <v>-1.3049999999999999</v>
      </c>
      <c r="U662">
        <v>1349</v>
      </c>
      <c r="V662">
        <v>475.51100000000002</v>
      </c>
    </row>
    <row r="663" spans="6:22" x14ac:dyDescent="0.25">
      <c r="F663" s="4">
        <v>660</v>
      </c>
      <c r="G663">
        <v>-1.5629999999999999</v>
      </c>
      <c r="U663">
        <v>1348</v>
      </c>
      <c r="V663">
        <v>514.64499999999998</v>
      </c>
    </row>
    <row r="664" spans="6:22" x14ac:dyDescent="0.25">
      <c r="F664" s="4">
        <v>661</v>
      </c>
      <c r="G664">
        <v>-1.4790000000000001</v>
      </c>
      <c r="U664">
        <v>1347</v>
      </c>
      <c r="V664">
        <v>479.77</v>
      </c>
    </row>
    <row r="665" spans="6:22" x14ac:dyDescent="0.25">
      <c r="F665" s="4">
        <v>662</v>
      </c>
      <c r="G665">
        <v>-1.8109999999999999</v>
      </c>
      <c r="U665">
        <v>1346</v>
      </c>
      <c r="V665">
        <v>493.06900000000002</v>
      </c>
    </row>
    <row r="666" spans="6:22" x14ac:dyDescent="0.25">
      <c r="F666" s="4">
        <v>663</v>
      </c>
      <c r="G666">
        <v>-1.901</v>
      </c>
      <c r="U666">
        <v>1345</v>
      </c>
      <c r="V666">
        <v>543.25199999999995</v>
      </c>
    </row>
    <row r="667" spans="6:22" x14ac:dyDescent="0.25">
      <c r="F667" s="4">
        <v>664</v>
      </c>
      <c r="G667">
        <v>-1.8660000000000001</v>
      </c>
      <c r="U667">
        <v>1344</v>
      </c>
      <c r="V667">
        <v>471.53300000000002</v>
      </c>
    </row>
    <row r="668" spans="6:22" x14ac:dyDescent="0.25">
      <c r="F668" s="4">
        <v>665</v>
      </c>
      <c r="G668">
        <v>-0.76900000000000002</v>
      </c>
      <c r="U668">
        <v>1343</v>
      </c>
      <c r="V668">
        <v>473.94400000000002</v>
      </c>
    </row>
    <row r="669" spans="6:22" x14ac:dyDescent="0.25">
      <c r="F669" s="4">
        <v>666</v>
      </c>
      <c r="G669">
        <v>-0.308</v>
      </c>
      <c r="U669">
        <v>1342</v>
      </c>
      <c r="V669">
        <v>469.60399999999998</v>
      </c>
    </row>
    <row r="670" spans="6:22" x14ac:dyDescent="0.25">
      <c r="F670" s="4">
        <v>667</v>
      </c>
      <c r="G670">
        <v>-1.107</v>
      </c>
      <c r="U670">
        <v>1341</v>
      </c>
      <c r="V670">
        <v>457.18900000000002</v>
      </c>
    </row>
    <row r="671" spans="6:22" x14ac:dyDescent="0.25">
      <c r="F671" s="4">
        <v>668</v>
      </c>
      <c r="G671">
        <v>-0.749</v>
      </c>
      <c r="U671">
        <v>1340</v>
      </c>
      <c r="V671">
        <v>442.88499999999999</v>
      </c>
    </row>
    <row r="672" spans="6:22" x14ac:dyDescent="0.25">
      <c r="F672" s="4">
        <v>669</v>
      </c>
      <c r="G672">
        <v>-0.06</v>
      </c>
      <c r="U672">
        <v>1339</v>
      </c>
      <c r="V672">
        <v>474.66699999999997</v>
      </c>
    </row>
    <row r="673" spans="6:22" x14ac:dyDescent="0.25">
      <c r="F673" s="4">
        <v>670</v>
      </c>
      <c r="G673">
        <v>-0.51100000000000001</v>
      </c>
      <c r="U673">
        <v>1338</v>
      </c>
      <c r="V673">
        <v>459.6</v>
      </c>
    </row>
    <row r="674" spans="6:22" x14ac:dyDescent="0.25">
      <c r="F674" s="4">
        <v>671</v>
      </c>
      <c r="G674">
        <v>-2.5000000000000001E-2</v>
      </c>
      <c r="U674">
        <v>1337</v>
      </c>
      <c r="V674">
        <v>483.90800000000002</v>
      </c>
    </row>
    <row r="675" spans="6:22" x14ac:dyDescent="0.25">
      <c r="F675" s="4">
        <v>672</v>
      </c>
      <c r="G675">
        <v>-0.58599999999999997</v>
      </c>
      <c r="U675">
        <v>1336</v>
      </c>
      <c r="V675">
        <v>507.57299999999998</v>
      </c>
    </row>
    <row r="676" spans="6:22" x14ac:dyDescent="0.25">
      <c r="F676" s="4">
        <v>673</v>
      </c>
      <c r="G676">
        <v>-0.35199999999999998</v>
      </c>
      <c r="U676">
        <v>1335</v>
      </c>
      <c r="V676">
        <v>455.05900000000003</v>
      </c>
    </row>
    <row r="677" spans="6:22" x14ac:dyDescent="0.25">
      <c r="F677" s="4">
        <v>674</v>
      </c>
      <c r="G677">
        <v>0.60099999999999998</v>
      </c>
      <c r="U677">
        <v>1334</v>
      </c>
      <c r="V677">
        <v>527.1</v>
      </c>
    </row>
    <row r="678" spans="6:22" x14ac:dyDescent="0.25">
      <c r="F678" s="4">
        <v>675</v>
      </c>
      <c r="G678">
        <v>0.13400000000000001</v>
      </c>
      <c r="U678">
        <v>1333</v>
      </c>
      <c r="V678">
        <v>448.87200000000001</v>
      </c>
    </row>
    <row r="679" spans="6:22" x14ac:dyDescent="0.25">
      <c r="F679" s="4">
        <v>676</v>
      </c>
      <c r="G679">
        <v>0.109</v>
      </c>
      <c r="U679">
        <v>1332</v>
      </c>
      <c r="V679">
        <v>444.89400000000001</v>
      </c>
    </row>
    <row r="680" spans="6:22" x14ac:dyDescent="0.25">
      <c r="F680" s="4">
        <v>677</v>
      </c>
      <c r="G680">
        <v>0.45700000000000002</v>
      </c>
      <c r="U680">
        <v>1331</v>
      </c>
      <c r="V680">
        <v>450.84100000000001</v>
      </c>
    </row>
    <row r="681" spans="6:22" x14ac:dyDescent="0.25">
      <c r="F681" s="4">
        <v>678</v>
      </c>
      <c r="G681">
        <v>-0.36699999999999999</v>
      </c>
      <c r="U681">
        <v>1330</v>
      </c>
      <c r="V681">
        <v>457.79199999999997</v>
      </c>
    </row>
    <row r="682" spans="6:22" x14ac:dyDescent="0.25">
      <c r="F682" s="4">
        <v>679</v>
      </c>
      <c r="G682">
        <v>0.109</v>
      </c>
      <c r="U682">
        <v>1329</v>
      </c>
      <c r="V682">
        <v>445.899</v>
      </c>
    </row>
    <row r="683" spans="6:22" x14ac:dyDescent="0.25">
      <c r="F683" s="4">
        <v>680</v>
      </c>
      <c r="G683">
        <v>0.154</v>
      </c>
      <c r="U683">
        <v>1328</v>
      </c>
      <c r="V683">
        <v>468.19799999999998</v>
      </c>
    </row>
    <row r="684" spans="6:22" x14ac:dyDescent="0.25">
      <c r="F684" s="4">
        <v>681</v>
      </c>
      <c r="G684">
        <v>-0.24299999999999999</v>
      </c>
      <c r="U684">
        <v>1327</v>
      </c>
      <c r="V684">
        <v>451.12200000000001</v>
      </c>
    </row>
    <row r="685" spans="6:22" x14ac:dyDescent="0.25">
      <c r="F685" s="4">
        <v>682</v>
      </c>
      <c r="G685">
        <v>-0.39200000000000002</v>
      </c>
      <c r="U685">
        <v>1326</v>
      </c>
      <c r="V685">
        <v>447.06400000000002</v>
      </c>
    </row>
    <row r="686" spans="6:22" x14ac:dyDescent="0.25">
      <c r="F686" s="4">
        <v>683</v>
      </c>
      <c r="G686">
        <v>-0.437</v>
      </c>
      <c r="U686">
        <v>1325</v>
      </c>
      <c r="V686">
        <v>453.33199999999999</v>
      </c>
    </row>
    <row r="687" spans="6:22" x14ac:dyDescent="0.25">
      <c r="F687" s="4">
        <v>684</v>
      </c>
      <c r="G687">
        <v>0.26800000000000002</v>
      </c>
      <c r="U687">
        <v>1324</v>
      </c>
      <c r="V687">
        <v>470.08600000000001</v>
      </c>
    </row>
    <row r="688" spans="6:22" x14ac:dyDescent="0.25">
      <c r="F688" s="4">
        <v>685</v>
      </c>
      <c r="G688">
        <v>0.39200000000000002</v>
      </c>
      <c r="U688">
        <v>1323</v>
      </c>
      <c r="V688">
        <v>498.73399999999998</v>
      </c>
    </row>
    <row r="689" spans="6:22" x14ac:dyDescent="0.25">
      <c r="F689" s="4">
        <v>686</v>
      </c>
      <c r="G689">
        <v>-1.399</v>
      </c>
      <c r="U689">
        <v>1322</v>
      </c>
      <c r="V689">
        <v>489.45299999999997</v>
      </c>
    </row>
    <row r="690" spans="6:22" x14ac:dyDescent="0.25">
      <c r="F690" s="4">
        <v>687</v>
      </c>
      <c r="G690">
        <v>-1.38</v>
      </c>
      <c r="U690">
        <v>1321</v>
      </c>
      <c r="V690">
        <v>471.33199999999999</v>
      </c>
    </row>
    <row r="691" spans="6:22" x14ac:dyDescent="0.25">
      <c r="F691" s="4">
        <v>688</v>
      </c>
      <c r="G691">
        <v>-1.6080000000000001</v>
      </c>
      <c r="U691">
        <v>1320</v>
      </c>
      <c r="V691">
        <v>461.89</v>
      </c>
    </row>
    <row r="692" spans="6:22" x14ac:dyDescent="0.25">
      <c r="F692" s="4">
        <v>689</v>
      </c>
      <c r="G692">
        <v>-1.8859999999999999</v>
      </c>
      <c r="U692">
        <v>1319</v>
      </c>
      <c r="V692">
        <v>455.38099999999997</v>
      </c>
    </row>
    <row r="693" spans="6:22" x14ac:dyDescent="0.25">
      <c r="F693" s="4">
        <v>690</v>
      </c>
      <c r="G693">
        <v>-3.0920000000000001</v>
      </c>
      <c r="U693">
        <v>1318</v>
      </c>
      <c r="V693">
        <v>459.6</v>
      </c>
    </row>
    <row r="694" spans="6:22" x14ac:dyDescent="0.25">
      <c r="F694" s="4">
        <v>691</v>
      </c>
      <c r="G694">
        <v>-1.4890000000000001</v>
      </c>
      <c r="U694">
        <v>1317</v>
      </c>
      <c r="V694">
        <v>512.23400000000004</v>
      </c>
    </row>
    <row r="695" spans="6:22" x14ac:dyDescent="0.25">
      <c r="F695" s="4">
        <v>692</v>
      </c>
      <c r="G695">
        <v>-1.6180000000000001</v>
      </c>
      <c r="U695">
        <v>1316</v>
      </c>
      <c r="V695">
        <v>507.73399999999998</v>
      </c>
    </row>
    <row r="696" spans="6:22" x14ac:dyDescent="0.25">
      <c r="F696" s="4">
        <v>693</v>
      </c>
      <c r="G696">
        <v>-1.429</v>
      </c>
      <c r="U696">
        <v>1315</v>
      </c>
      <c r="V696">
        <v>425.56799999999998</v>
      </c>
    </row>
    <row r="697" spans="6:22" x14ac:dyDescent="0.25">
      <c r="F697" s="4">
        <v>694</v>
      </c>
      <c r="G697">
        <v>-1.514</v>
      </c>
      <c r="U697">
        <v>1314</v>
      </c>
      <c r="V697">
        <v>478.524</v>
      </c>
    </row>
    <row r="698" spans="6:22" x14ac:dyDescent="0.25">
      <c r="F698" s="4">
        <v>695</v>
      </c>
      <c r="G698">
        <v>-0.45700000000000002</v>
      </c>
      <c r="U698">
        <v>1313</v>
      </c>
      <c r="V698">
        <v>477.03699999999998</v>
      </c>
    </row>
    <row r="699" spans="6:22" x14ac:dyDescent="0.25">
      <c r="F699" s="4">
        <v>696</v>
      </c>
      <c r="G699">
        <v>-1.1559999999999999</v>
      </c>
      <c r="U699">
        <v>1312</v>
      </c>
      <c r="V699">
        <v>468.11799999999999</v>
      </c>
    </row>
    <row r="700" spans="6:22" x14ac:dyDescent="0.25">
      <c r="F700" s="4">
        <v>697</v>
      </c>
      <c r="G700">
        <v>-1.806</v>
      </c>
      <c r="U700">
        <v>1311</v>
      </c>
      <c r="V700">
        <v>456.26499999999999</v>
      </c>
    </row>
    <row r="701" spans="6:22" x14ac:dyDescent="0.25">
      <c r="F701" s="4">
        <v>698</v>
      </c>
      <c r="G701">
        <v>-1.385</v>
      </c>
      <c r="U701">
        <v>1310</v>
      </c>
      <c r="V701">
        <v>449.274</v>
      </c>
    </row>
    <row r="702" spans="6:22" x14ac:dyDescent="0.25">
      <c r="F702" s="4">
        <v>699</v>
      </c>
      <c r="G702">
        <v>-1.593</v>
      </c>
      <c r="U702">
        <v>1309</v>
      </c>
      <c r="V702">
        <v>494.35399999999998</v>
      </c>
    </row>
    <row r="703" spans="6:22" x14ac:dyDescent="0.25">
      <c r="F703" s="4">
        <v>700</v>
      </c>
      <c r="G703">
        <v>-1.841</v>
      </c>
      <c r="U703">
        <v>1308</v>
      </c>
      <c r="V703">
        <v>488.24700000000001</v>
      </c>
    </row>
    <row r="704" spans="6:22" x14ac:dyDescent="0.25">
      <c r="F704" s="4">
        <v>701</v>
      </c>
      <c r="G704">
        <v>-0.26300000000000001</v>
      </c>
      <c r="U704">
        <v>1307</v>
      </c>
      <c r="V704">
        <v>520.43100000000004</v>
      </c>
    </row>
    <row r="705" spans="6:22" x14ac:dyDescent="0.25">
      <c r="F705" s="4">
        <v>702</v>
      </c>
      <c r="G705">
        <v>-0.76400000000000001</v>
      </c>
      <c r="U705">
        <v>1306</v>
      </c>
      <c r="V705">
        <v>510.14499999999998</v>
      </c>
    </row>
    <row r="706" spans="6:22" x14ac:dyDescent="0.25">
      <c r="F706" s="4">
        <v>703</v>
      </c>
      <c r="G706">
        <v>-0.33200000000000002</v>
      </c>
      <c r="U706">
        <v>1305</v>
      </c>
      <c r="V706">
        <v>507.57299999999998</v>
      </c>
    </row>
    <row r="707" spans="6:22" x14ac:dyDescent="0.25">
      <c r="F707" s="4">
        <v>704</v>
      </c>
      <c r="G707">
        <v>-1.4490000000000001</v>
      </c>
      <c r="U707">
        <v>1304</v>
      </c>
      <c r="V707">
        <v>505.04199999999997</v>
      </c>
    </row>
    <row r="708" spans="6:22" x14ac:dyDescent="0.25">
      <c r="F708" s="4">
        <v>705</v>
      </c>
      <c r="G708">
        <v>-0.03</v>
      </c>
      <c r="U708">
        <v>1303</v>
      </c>
      <c r="V708">
        <v>466.63099999999997</v>
      </c>
    </row>
    <row r="709" spans="6:22" x14ac:dyDescent="0.25">
      <c r="F709" s="4">
        <v>706</v>
      </c>
      <c r="G709">
        <v>-0.03</v>
      </c>
      <c r="U709">
        <v>1302</v>
      </c>
      <c r="V709">
        <v>504.96199999999999</v>
      </c>
    </row>
    <row r="710" spans="6:22" x14ac:dyDescent="0.25">
      <c r="F710" s="4">
        <v>707</v>
      </c>
      <c r="G710">
        <v>-1.5429999999999999</v>
      </c>
      <c r="U710">
        <v>1301</v>
      </c>
      <c r="V710">
        <v>492.988</v>
      </c>
    </row>
    <row r="711" spans="6:22" x14ac:dyDescent="0.25">
      <c r="F711" s="4">
        <v>708</v>
      </c>
      <c r="G711">
        <v>-0.51100000000000001</v>
      </c>
      <c r="U711">
        <v>1300</v>
      </c>
      <c r="V711">
        <v>492.988</v>
      </c>
    </row>
    <row r="712" spans="6:22" x14ac:dyDescent="0.25">
      <c r="F712" s="4">
        <v>709</v>
      </c>
      <c r="G712">
        <v>-1.077</v>
      </c>
      <c r="U712">
        <v>1299</v>
      </c>
      <c r="V712">
        <v>488.20699999999999</v>
      </c>
    </row>
    <row r="713" spans="6:22" x14ac:dyDescent="0.25">
      <c r="F713" s="4">
        <v>710</v>
      </c>
      <c r="G713">
        <v>-0.92800000000000005</v>
      </c>
      <c r="U713">
        <v>1298</v>
      </c>
      <c r="V713">
        <v>544.49800000000005</v>
      </c>
    </row>
    <row r="714" spans="6:22" x14ac:dyDescent="0.25">
      <c r="F714" s="4">
        <v>711</v>
      </c>
      <c r="G714">
        <v>-1.419</v>
      </c>
      <c r="U714">
        <v>1297</v>
      </c>
      <c r="V714">
        <v>495.399</v>
      </c>
    </row>
    <row r="715" spans="6:22" x14ac:dyDescent="0.25">
      <c r="F715" s="4">
        <v>712</v>
      </c>
      <c r="G715">
        <v>-1.444</v>
      </c>
      <c r="U715">
        <v>1296</v>
      </c>
      <c r="V715">
        <v>478.72500000000002</v>
      </c>
    </row>
    <row r="716" spans="6:22" x14ac:dyDescent="0.25">
      <c r="F716" s="4">
        <v>713</v>
      </c>
      <c r="G716">
        <v>-1.8759999999999999</v>
      </c>
      <c r="U716">
        <v>1295</v>
      </c>
      <c r="V716">
        <v>464.38099999999997</v>
      </c>
    </row>
    <row r="717" spans="6:22" x14ac:dyDescent="0.25">
      <c r="F717" s="4">
        <v>714</v>
      </c>
      <c r="G717">
        <v>-2.839</v>
      </c>
      <c r="U717">
        <v>1294</v>
      </c>
      <c r="V717">
        <v>476.23399999999998</v>
      </c>
    </row>
    <row r="718" spans="6:22" x14ac:dyDescent="0.25">
      <c r="F718" s="4">
        <v>715</v>
      </c>
      <c r="G718">
        <v>-1.389</v>
      </c>
      <c r="U718">
        <v>1293</v>
      </c>
      <c r="V718">
        <v>492.988</v>
      </c>
    </row>
    <row r="719" spans="6:22" x14ac:dyDescent="0.25">
      <c r="F719" s="4">
        <v>716</v>
      </c>
      <c r="G719">
        <v>-1.1220000000000001</v>
      </c>
      <c r="U719">
        <v>1292</v>
      </c>
      <c r="V719">
        <v>490.81900000000002</v>
      </c>
    </row>
    <row r="720" spans="6:22" x14ac:dyDescent="0.25">
      <c r="F720" s="4">
        <v>717</v>
      </c>
      <c r="G720">
        <v>-1.0920000000000001</v>
      </c>
      <c r="U720">
        <v>1291</v>
      </c>
      <c r="V720">
        <v>488.20699999999999</v>
      </c>
    </row>
    <row r="721" spans="6:22" x14ac:dyDescent="0.25">
      <c r="F721" s="4">
        <v>718</v>
      </c>
      <c r="G721">
        <v>-1.365</v>
      </c>
      <c r="U721">
        <v>1290</v>
      </c>
      <c r="V721">
        <v>509.82299999999998</v>
      </c>
    </row>
    <row r="722" spans="6:22" x14ac:dyDescent="0.25">
      <c r="F722" s="4">
        <v>719</v>
      </c>
      <c r="G722">
        <v>-1.2310000000000001</v>
      </c>
      <c r="U722">
        <v>1289</v>
      </c>
      <c r="V722">
        <v>505.04199999999997</v>
      </c>
    </row>
    <row r="723" spans="6:22" x14ac:dyDescent="0.25">
      <c r="F723" s="4">
        <v>720</v>
      </c>
      <c r="G723">
        <v>-1.0569999999999999</v>
      </c>
      <c r="U723">
        <v>1288</v>
      </c>
      <c r="V723">
        <v>574.67200000000003</v>
      </c>
    </row>
    <row r="724" spans="6:22" x14ac:dyDescent="0.25">
      <c r="F724" s="4">
        <v>721</v>
      </c>
      <c r="G724">
        <v>-1.37</v>
      </c>
      <c r="U724">
        <v>1287</v>
      </c>
      <c r="V724">
        <v>497.77</v>
      </c>
    </row>
    <row r="725" spans="6:22" x14ac:dyDescent="0.25">
      <c r="F725" s="4">
        <v>722</v>
      </c>
      <c r="G725">
        <v>-0.97299999999999998</v>
      </c>
      <c r="U725">
        <v>1286</v>
      </c>
      <c r="V725">
        <v>521.71600000000001</v>
      </c>
    </row>
    <row r="726" spans="6:22" x14ac:dyDescent="0.25">
      <c r="F726" s="4">
        <v>723</v>
      </c>
      <c r="G726">
        <v>-0.90800000000000003</v>
      </c>
      <c r="U726">
        <v>1285</v>
      </c>
      <c r="V726">
        <v>500.14</v>
      </c>
    </row>
    <row r="727" spans="6:22" x14ac:dyDescent="0.25">
      <c r="F727" s="4">
        <v>724</v>
      </c>
      <c r="G727">
        <v>-0.85399999999999998</v>
      </c>
      <c r="U727">
        <v>1284</v>
      </c>
      <c r="V727">
        <v>521.19399999999996</v>
      </c>
    </row>
    <row r="728" spans="6:22" x14ac:dyDescent="0.25">
      <c r="F728" s="4">
        <v>725</v>
      </c>
      <c r="G728">
        <v>-0.93300000000000005</v>
      </c>
      <c r="U728">
        <v>1283</v>
      </c>
      <c r="V728">
        <v>505.24299999999999</v>
      </c>
    </row>
    <row r="729" spans="6:22" x14ac:dyDescent="0.25">
      <c r="F729" s="4">
        <v>726</v>
      </c>
      <c r="G729">
        <v>-1.2010000000000001</v>
      </c>
      <c r="U729">
        <v>1282</v>
      </c>
      <c r="V729">
        <v>484.59100000000001</v>
      </c>
    </row>
    <row r="730" spans="6:22" x14ac:dyDescent="0.25">
      <c r="F730" s="4">
        <v>727</v>
      </c>
      <c r="G730">
        <v>-0.62</v>
      </c>
      <c r="U730">
        <v>1281</v>
      </c>
      <c r="V730">
        <v>474.34500000000003</v>
      </c>
    </row>
    <row r="731" spans="6:22" x14ac:dyDescent="0.25">
      <c r="F731" s="4">
        <v>728</v>
      </c>
      <c r="G731">
        <v>-0.13900000000000001</v>
      </c>
      <c r="U731">
        <v>1280</v>
      </c>
      <c r="V731">
        <v>476.87700000000001</v>
      </c>
    </row>
    <row r="732" spans="6:22" x14ac:dyDescent="0.25">
      <c r="F732" s="4">
        <v>729</v>
      </c>
      <c r="G732">
        <v>-1.444</v>
      </c>
      <c r="U732">
        <v>1279</v>
      </c>
      <c r="V732">
        <v>483.66699999999997</v>
      </c>
    </row>
    <row r="733" spans="6:22" x14ac:dyDescent="0.25">
      <c r="F733" s="4">
        <v>730</v>
      </c>
      <c r="G733">
        <v>-0.88800000000000001</v>
      </c>
      <c r="U733">
        <v>1278</v>
      </c>
      <c r="V733">
        <v>552.93499999999995</v>
      </c>
    </row>
    <row r="734" spans="6:22" x14ac:dyDescent="0.25">
      <c r="F734" s="4">
        <v>731</v>
      </c>
      <c r="G734">
        <v>-8.8999999999999996E-2</v>
      </c>
      <c r="U734">
        <v>1277</v>
      </c>
      <c r="V734">
        <v>482.14</v>
      </c>
    </row>
    <row r="735" spans="6:22" x14ac:dyDescent="0.25">
      <c r="F735" s="4">
        <v>732</v>
      </c>
      <c r="G735">
        <v>-0.17899999999999999</v>
      </c>
      <c r="U735">
        <v>1276</v>
      </c>
      <c r="V735">
        <v>464.42099999999999</v>
      </c>
    </row>
    <row r="736" spans="6:22" x14ac:dyDescent="0.25">
      <c r="F736" s="4">
        <v>733</v>
      </c>
      <c r="G736">
        <v>-0.73899999999999999</v>
      </c>
      <c r="U736">
        <v>1275</v>
      </c>
      <c r="V736">
        <v>471.53300000000002</v>
      </c>
    </row>
    <row r="737" spans="6:22" x14ac:dyDescent="0.25">
      <c r="F737" s="4">
        <v>734</v>
      </c>
      <c r="G737">
        <v>-0.91800000000000004</v>
      </c>
      <c r="U737">
        <v>1274</v>
      </c>
      <c r="V737">
        <v>473.82299999999998</v>
      </c>
    </row>
    <row r="738" spans="6:22" x14ac:dyDescent="0.25">
      <c r="F738" s="4">
        <v>735</v>
      </c>
      <c r="G738">
        <v>-0.64500000000000002</v>
      </c>
      <c r="U738">
        <v>1273</v>
      </c>
      <c r="V738">
        <v>476.51499999999999</v>
      </c>
    </row>
    <row r="739" spans="6:22" x14ac:dyDescent="0.25">
      <c r="F739" s="4">
        <v>736</v>
      </c>
      <c r="G739">
        <v>-0.59099999999999997</v>
      </c>
      <c r="U739">
        <v>1272</v>
      </c>
      <c r="V739">
        <v>469.04199999999997</v>
      </c>
    </row>
    <row r="740" spans="6:22" x14ac:dyDescent="0.25">
      <c r="F740" s="4">
        <v>737</v>
      </c>
      <c r="G740">
        <v>-1.389</v>
      </c>
      <c r="U740">
        <v>1271</v>
      </c>
      <c r="V740">
        <v>522.279</v>
      </c>
    </row>
    <row r="741" spans="6:22" x14ac:dyDescent="0.25">
      <c r="F741" s="4">
        <v>738</v>
      </c>
      <c r="G741">
        <v>-1.623</v>
      </c>
      <c r="U741">
        <v>1270</v>
      </c>
      <c r="V741">
        <v>455.78300000000002</v>
      </c>
    </row>
    <row r="742" spans="6:22" x14ac:dyDescent="0.25">
      <c r="F742" s="4">
        <v>739</v>
      </c>
      <c r="G742">
        <v>-1.5229999999999999</v>
      </c>
      <c r="U742">
        <v>1269</v>
      </c>
      <c r="V742">
        <v>460.28300000000002</v>
      </c>
    </row>
    <row r="743" spans="6:22" x14ac:dyDescent="0.25">
      <c r="F743" s="4">
        <v>740</v>
      </c>
      <c r="G743">
        <v>-0.93799999999999994</v>
      </c>
      <c r="U743">
        <v>1268</v>
      </c>
      <c r="V743">
        <v>460.12200000000001</v>
      </c>
    </row>
    <row r="744" spans="6:22" x14ac:dyDescent="0.25">
      <c r="F744" s="4">
        <v>741</v>
      </c>
      <c r="G744">
        <v>-0.58099999999999996</v>
      </c>
      <c r="U744">
        <v>1267</v>
      </c>
      <c r="V744">
        <v>481.77800000000002</v>
      </c>
    </row>
    <row r="745" spans="6:22" x14ac:dyDescent="0.25">
      <c r="F745" s="4">
        <v>742</v>
      </c>
      <c r="G745">
        <v>0.28799999999999998</v>
      </c>
      <c r="U745">
        <v>1266</v>
      </c>
      <c r="V745">
        <v>481.77800000000002</v>
      </c>
    </row>
    <row r="746" spans="6:22" x14ac:dyDescent="0.25">
      <c r="F746" s="4">
        <v>743</v>
      </c>
      <c r="G746">
        <v>-0.57599999999999996</v>
      </c>
      <c r="U746">
        <v>1265</v>
      </c>
      <c r="V746">
        <v>526.73900000000003</v>
      </c>
    </row>
    <row r="747" spans="6:22" x14ac:dyDescent="0.25">
      <c r="F747" s="4">
        <v>744</v>
      </c>
      <c r="G747">
        <v>-0.89300000000000002</v>
      </c>
      <c r="U747">
        <v>1264</v>
      </c>
      <c r="V747">
        <v>521.03300000000002</v>
      </c>
    </row>
    <row r="748" spans="6:22" x14ac:dyDescent="0.25">
      <c r="F748" s="4">
        <v>745</v>
      </c>
      <c r="G748">
        <v>4.4999999999999998E-2</v>
      </c>
      <c r="U748">
        <v>1263</v>
      </c>
      <c r="V748">
        <v>504.96199999999999</v>
      </c>
    </row>
    <row r="749" spans="6:22" x14ac:dyDescent="0.25">
      <c r="F749" s="4">
        <v>746</v>
      </c>
      <c r="G749">
        <v>-0.36699999999999999</v>
      </c>
      <c r="U749">
        <v>1262</v>
      </c>
      <c r="V749">
        <v>454.53699999999998</v>
      </c>
    </row>
    <row r="750" spans="6:22" x14ac:dyDescent="0.25">
      <c r="F750" s="4">
        <v>747</v>
      </c>
      <c r="G750">
        <v>0.28299999999999997</v>
      </c>
      <c r="U750">
        <v>1261</v>
      </c>
      <c r="V750">
        <v>478.92599999999999</v>
      </c>
    </row>
    <row r="751" spans="6:22" x14ac:dyDescent="0.25">
      <c r="F751" s="4">
        <v>748</v>
      </c>
      <c r="G751">
        <v>-1.0620000000000001</v>
      </c>
      <c r="U751">
        <v>1260</v>
      </c>
      <c r="V751">
        <v>439.952</v>
      </c>
    </row>
    <row r="752" spans="6:22" x14ac:dyDescent="0.25">
      <c r="F752" s="4">
        <v>749</v>
      </c>
      <c r="G752">
        <v>-1.667</v>
      </c>
      <c r="U752">
        <v>1259</v>
      </c>
      <c r="V752">
        <v>433.363</v>
      </c>
    </row>
    <row r="753" spans="6:22" x14ac:dyDescent="0.25">
      <c r="F753" s="4">
        <v>750</v>
      </c>
      <c r="G753">
        <v>-0.98299999999999998</v>
      </c>
      <c r="U753">
        <v>1258</v>
      </c>
      <c r="V753">
        <v>464.14</v>
      </c>
    </row>
    <row r="754" spans="6:22" x14ac:dyDescent="0.25">
      <c r="F754" s="4">
        <v>751</v>
      </c>
      <c r="G754">
        <v>-1.9550000000000001</v>
      </c>
      <c r="U754">
        <v>1257</v>
      </c>
      <c r="V754">
        <v>504.96199999999999</v>
      </c>
    </row>
    <row r="755" spans="6:22" x14ac:dyDescent="0.25">
      <c r="F755" s="4">
        <v>752</v>
      </c>
      <c r="G755">
        <v>-2.1139999999999999</v>
      </c>
      <c r="U755">
        <v>1256</v>
      </c>
      <c r="V755">
        <v>540.96199999999999</v>
      </c>
    </row>
    <row r="756" spans="6:22" x14ac:dyDescent="0.25">
      <c r="F756" s="4">
        <v>753</v>
      </c>
      <c r="G756">
        <v>-1.409</v>
      </c>
      <c r="U756">
        <v>1255</v>
      </c>
      <c r="V756">
        <v>514.92600000000004</v>
      </c>
    </row>
    <row r="757" spans="6:22" x14ac:dyDescent="0.25">
      <c r="F757" s="4">
        <v>754</v>
      </c>
      <c r="G757">
        <v>-1.7669999999999999</v>
      </c>
      <c r="U757">
        <v>1254</v>
      </c>
      <c r="V757">
        <v>509.18099999999998</v>
      </c>
    </row>
    <row r="758" spans="6:22" x14ac:dyDescent="0.25">
      <c r="F758" s="4">
        <v>755</v>
      </c>
      <c r="G758">
        <v>-1.494</v>
      </c>
      <c r="U758">
        <v>1253</v>
      </c>
      <c r="V758">
        <v>557.79700000000003</v>
      </c>
    </row>
    <row r="759" spans="6:22" x14ac:dyDescent="0.25">
      <c r="F759" s="4">
        <v>756</v>
      </c>
      <c r="G759">
        <v>-0.98799999999999999</v>
      </c>
      <c r="U759">
        <v>1252</v>
      </c>
      <c r="V759">
        <v>512.23400000000004</v>
      </c>
    </row>
    <row r="760" spans="6:22" x14ac:dyDescent="0.25">
      <c r="F760" s="4">
        <v>757</v>
      </c>
      <c r="G760">
        <v>-2.0099999999999998</v>
      </c>
      <c r="U760">
        <v>1251</v>
      </c>
      <c r="V760">
        <v>533.77</v>
      </c>
    </row>
    <row r="761" spans="6:22" x14ac:dyDescent="0.25">
      <c r="F761" s="4">
        <v>758</v>
      </c>
      <c r="G761">
        <v>-0.59099999999999997</v>
      </c>
      <c r="U761">
        <v>1250</v>
      </c>
      <c r="V761">
        <v>497.89</v>
      </c>
    </row>
    <row r="762" spans="6:22" x14ac:dyDescent="0.25">
      <c r="F762" s="4">
        <v>759</v>
      </c>
      <c r="G762">
        <v>-0.01</v>
      </c>
      <c r="U762">
        <v>1249</v>
      </c>
      <c r="V762">
        <v>533.77</v>
      </c>
    </row>
    <row r="763" spans="6:22" x14ac:dyDescent="0.25">
      <c r="F763" s="4">
        <v>760</v>
      </c>
      <c r="G763">
        <v>-0.6</v>
      </c>
      <c r="U763">
        <v>1248</v>
      </c>
      <c r="V763">
        <v>517.01499999999999</v>
      </c>
    </row>
    <row r="764" spans="6:22" x14ac:dyDescent="0.25">
      <c r="F764" s="4">
        <v>761</v>
      </c>
      <c r="G764">
        <v>-0.377</v>
      </c>
      <c r="U764">
        <v>1247</v>
      </c>
      <c r="V764">
        <v>517.13599999999997</v>
      </c>
    </row>
    <row r="765" spans="6:22" x14ac:dyDescent="0.25">
      <c r="F765" s="4">
        <v>762</v>
      </c>
      <c r="G765">
        <v>-0.13400000000000001</v>
      </c>
      <c r="U765">
        <v>1246</v>
      </c>
      <c r="V765">
        <v>493.79199999999997</v>
      </c>
    </row>
    <row r="766" spans="6:22" x14ac:dyDescent="0.25">
      <c r="F766" s="4">
        <v>763</v>
      </c>
      <c r="G766">
        <v>-0.46100000000000002</v>
      </c>
      <c r="U766">
        <v>1245</v>
      </c>
      <c r="V766">
        <v>466.63099999999997</v>
      </c>
    </row>
    <row r="767" spans="6:22" x14ac:dyDescent="0.25">
      <c r="F767" s="4">
        <v>764</v>
      </c>
      <c r="G767">
        <v>0.35199999999999998</v>
      </c>
      <c r="U767">
        <v>1244</v>
      </c>
      <c r="V767">
        <v>464.26</v>
      </c>
    </row>
    <row r="768" spans="6:22" x14ac:dyDescent="0.25">
      <c r="F768" s="4">
        <v>765</v>
      </c>
      <c r="G768">
        <v>-0.501</v>
      </c>
      <c r="U768">
        <v>1243</v>
      </c>
      <c r="V768">
        <v>476.35399999999998</v>
      </c>
    </row>
    <row r="769" spans="6:22" x14ac:dyDescent="0.25">
      <c r="F769" s="4">
        <v>766</v>
      </c>
      <c r="G769">
        <v>-0.29299999999999998</v>
      </c>
      <c r="U769">
        <v>1242</v>
      </c>
      <c r="V769">
        <v>489.05099999999999</v>
      </c>
    </row>
    <row r="770" spans="6:22" x14ac:dyDescent="0.25">
      <c r="F770" s="4">
        <v>767</v>
      </c>
      <c r="G770">
        <v>-0.64500000000000002</v>
      </c>
      <c r="U770">
        <v>1241</v>
      </c>
      <c r="V770">
        <v>475.79199999999997</v>
      </c>
    </row>
    <row r="771" spans="6:22" x14ac:dyDescent="0.25">
      <c r="F771" s="4">
        <v>768</v>
      </c>
      <c r="G771">
        <v>-0.33700000000000002</v>
      </c>
      <c r="U771">
        <v>1240</v>
      </c>
      <c r="V771">
        <v>470.68900000000002</v>
      </c>
    </row>
    <row r="772" spans="6:22" x14ac:dyDescent="0.25">
      <c r="F772" s="4">
        <v>769</v>
      </c>
      <c r="G772">
        <v>0.64500000000000002</v>
      </c>
      <c r="U772">
        <v>1239</v>
      </c>
      <c r="V772">
        <v>470.68900000000002</v>
      </c>
    </row>
    <row r="773" spans="6:22" x14ac:dyDescent="0.25">
      <c r="F773" s="4">
        <v>770</v>
      </c>
      <c r="G773">
        <v>0.39700000000000002</v>
      </c>
      <c r="U773">
        <v>1238</v>
      </c>
      <c r="V773">
        <v>488.36799999999999</v>
      </c>
    </row>
    <row r="774" spans="6:22" x14ac:dyDescent="0.25">
      <c r="F774" s="4">
        <v>771</v>
      </c>
      <c r="G774">
        <v>-5.5E-2</v>
      </c>
      <c r="U774">
        <v>1237</v>
      </c>
      <c r="V774">
        <v>497.12700000000001</v>
      </c>
    </row>
    <row r="775" spans="6:22" x14ac:dyDescent="0.25">
      <c r="F775" s="4">
        <v>772</v>
      </c>
      <c r="G775">
        <v>-1.528</v>
      </c>
      <c r="U775">
        <v>1236</v>
      </c>
      <c r="V775">
        <v>483.38600000000002</v>
      </c>
    </row>
    <row r="776" spans="6:22" x14ac:dyDescent="0.25">
      <c r="F776" s="4">
        <v>773</v>
      </c>
      <c r="G776">
        <v>-1.851</v>
      </c>
      <c r="U776">
        <v>1235</v>
      </c>
      <c r="V776">
        <v>498.25200000000001</v>
      </c>
    </row>
    <row r="777" spans="6:22" x14ac:dyDescent="0.25">
      <c r="F777" s="4">
        <v>774</v>
      </c>
      <c r="G777">
        <v>-1.732</v>
      </c>
      <c r="U777">
        <v>1234</v>
      </c>
      <c r="V777">
        <v>550.00199999999995</v>
      </c>
    </row>
    <row r="778" spans="6:22" x14ac:dyDescent="0.25">
      <c r="F778" s="4">
        <v>775</v>
      </c>
      <c r="G778">
        <v>-1.0820000000000001</v>
      </c>
      <c r="U778">
        <v>1233</v>
      </c>
      <c r="V778">
        <v>471.17099999999999</v>
      </c>
    </row>
    <row r="779" spans="6:22" x14ac:dyDescent="0.25">
      <c r="F779" s="4">
        <v>776</v>
      </c>
      <c r="G779">
        <v>-1.171</v>
      </c>
      <c r="U779">
        <v>1232</v>
      </c>
      <c r="V779">
        <v>480.69400000000002</v>
      </c>
    </row>
    <row r="780" spans="6:22" x14ac:dyDescent="0.25">
      <c r="F780" s="4">
        <v>777</v>
      </c>
      <c r="G780">
        <v>-0.96299999999999997</v>
      </c>
      <c r="U780">
        <v>1231</v>
      </c>
      <c r="V780">
        <v>490.81900000000002</v>
      </c>
    </row>
    <row r="781" spans="6:22" x14ac:dyDescent="0.25">
      <c r="F781" s="4">
        <v>778</v>
      </c>
      <c r="G781">
        <v>-0.878</v>
      </c>
      <c r="U781">
        <v>1230</v>
      </c>
      <c r="V781">
        <v>508.25599999999997</v>
      </c>
    </row>
    <row r="782" spans="6:22" x14ac:dyDescent="0.25">
      <c r="F782" s="4">
        <v>779</v>
      </c>
      <c r="G782">
        <v>-2.1640000000000001</v>
      </c>
      <c r="U782">
        <v>1229</v>
      </c>
      <c r="V782">
        <v>555.90899999999999</v>
      </c>
    </row>
    <row r="783" spans="6:22" x14ac:dyDescent="0.25">
      <c r="F783" s="4">
        <v>780</v>
      </c>
      <c r="G783">
        <v>-1.786</v>
      </c>
      <c r="U783">
        <v>1228</v>
      </c>
      <c r="V783">
        <v>512.23400000000004</v>
      </c>
    </row>
    <row r="784" spans="6:22" x14ac:dyDescent="0.25">
      <c r="F784" s="4">
        <v>781</v>
      </c>
      <c r="G784">
        <v>-1.1559999999999999</v>
      </c>
      <c r="U784">
        <v>1227</v>
      </c>
      <c r="V784">
        <v>500.904</v>
      </c>
    </row>
    <row r="785" spans="6:22" x14ac:dyDescent="0.25">
      <c r="F785" s="4">
        <v>782</v>
      </c>
      <c r="G785">
        <v>-0.90800000000000003</v>
      </c>
      <c r="U785">
        <v>1226</v>
      </c>
      <c r="V785">
        <v>512.51499999999999</v>
      </c>
    </row>
    <row r="786" spans="6:22" x14ac:dyDescent="0.25">
      <c r="F786" s="4">
        <v>783</v>
      </c>
      <c r="G786">
        <v>-1.4039999999999999</v>
      </c>
      <c r="U786">
        <v>1225</v>
      </c>
      <c r="V786">
        <v>474.34500000000003</v>
      </c>
    </row>
    <row r="787" spans="6:22" x14ac:dyDescent="0.25">
      <c r="F787" s="4">
        <v>784</v>
      </c>
      <c r="G787">
        <v>-2.1880000000000002</v>
      </c>
      <c r="U787">
        <v>1224</v>
      </c>
      <c r="V787">
        <v>469.60399999999998</v>
      </c>
    </row>
    <row r="788" spans="6:22" x14ac:dyDescent="0.25">
      <c r="F788" s="4">
        <v>785</v>
      </c>
      <c r="G788">
        <v>-1.8759999999999999</v>
      </c>
      <c r="U788">
        <v>1223</v>
      </c>
      <c r="V788">
        <v>440.31400000000002</v>
      </c>
    </row>
    <row r="789" spans="6:22" x14ac:dyDescent="0.25">
      <c r="F789" s="4">
        <v>786</v>
      </c>
      <c r="G789">
        <v>-1.0720000000000001</v>
      </c>
      <c r="U789">
        <v>1222</v>
      </c>
      <c r="V789">
        <v>481.01499999999999</v>
      </c>
    </row>
    <row r="790" spans="6:22" x14ac:dyDescent="0.25">
      <c r="F790" s="4">
        <v>787</v>
      </c>
      <c r="G790">
        <v>-0.754</v>
      </c>
      <c r="U790">
        <v>1221</v>
      </c>
      <c r="V790">
        <v>490.57799999999997</v>
      </c>
    </row>
    <row r="791" spans="6:22" x14ac:dyDescent="0.25">
      <c r="F791" s="4">
        <v>788</v>
      </c>
      <c r="G791">
        <v>-0.93799999999999994</v>
      </c>
      <c r="U791">
        <v>1220</v>
      </c>
      <c r="V791">
        <v>475.10899999999998</v>
      </c>
    </row>
    <row r="792" spans="6:22" x14ac:dyDescent="0.25">
      <c r="F792" s="4">
        <v>789</v>
      </c>
      <c r="G792">
        <v>-0.61499999999999999</v>
      </c>
      <c r="U792">
        <v>1219</v>
      </c>
      <c r="V792">
        <v>554.50199999999995</v>
      </c>
    </row>
    <row r="793" spans="6:22" x14ac:dyDescent="0.25">
      <c r="F793" s="4">
        <v>790</v>
      </c>
      <c r="G793">
        <v>-1.399</v>
      </c>
      <c r="U793">
        <v>1218</v>
      </c>
      <c r="V793">
        <v>585.88199999999995</v>
      </c>
    </row>
    <row r="794" spans="6:22" x14ac:dyDescent="0.25">
      <c r="F794" s="4">
        <v>791</v>
      </c>
      <c r="G794">
        <v>-1.042</v>
      </c>
      <c r="U794">
        <v>1217</v>
      </c>
      <c r="V794">
        <v>573.86900000000003</v>
      </c>
    </row>
    <row r="795" spans="6:22" x14ac:dyDescent="0.25">
      <c r="F795" s="4">
        <v>792</v>
      </c>
      <c r="G795">
        <v>-0.92300000000000004</v>
      </c>
      <c r="U795">
        <v>1216</v>
      </c>
      <c r="V795">
        <v>562.98</v>
      </c>
    </row>
    <row r="796" spans="6:22" x14ac:dyDescent="0.25">
      <c r="F796" s="4">
        <v>793</v>
      </c>
      <c r="G796">
        <v>-0.76900000000000002</v>
      </c>
      <c r="U796">
        <v>1215</v>
      </c>
      <c r="V796">
        <v>538.06899999999996</v>
      </c>
    </row>
    <row r="797" spans="6:22" x14ac:dyDescent="0.25">
      <c r="F797" s="4">
        <v>794</v>
      </c>
      <c r="G797">
        <v>-1.464</v>
      </c>
      <c r="U797">
        <v>1214</v>
      </c>
      <c r="V797">
        <v>493.43</v>
      </c>
    </row>
    <row r="798" spans="6:22" x14ac:dyDescent="0.25">
      <c r="F798" s="4">
        <v>795</v>
      </c>
      <c r="G798">
        <v>-0.69</v>
      </c>
      <c r="U798">
        <v>1213</v>
      </c>
      <c r="V798">
        <v>517.49800000000005</v>
      </c>
    </row>
    <row r="799" spans="6:22" x14ac:dyDescent="0.25">
      <c r="F799" s="4">
        <v>796</v>
      </c>
      <c r="G799">
        <v>-1.538</v>
      </c>
      <c r="U799">
        <v>1212</v>
      </c>
      <c r="V799">
        <v>513.6</v>
      </c>
    </row>
    <row r="800" spans="6:22" x14ac:dyDescent="0.25">
      <c r="F800" s="4">
        <v>797</v>
      </c>
      <c r="G800">
        <v>-1.2310000000000001</v>
      </c>
      <c r="U800">
        <v>1211</v>
      </c>
      <c r="V800">
        <v>529.55100000000004</v>
      </c>
    </row>
    <row r="801" spans="6:22" x14ac:dyDescent="0.25">
      <c r="F801" s="4">
        <v>798</v>
      </c>
      <c r="G801">
        <v>-1.7569999999999999</v>
      </c>
      <c r="U801">
        <v>1210</v>
      </c>
      <c r="V801">
        <v>515.69000000000005</v>
      </c>
    </row>
    <row r="802" spans="6:22" x14ac:dyDescent="0.25">
      <c r="F802" s="4">
        <v>799</v>
      </c>
      <c r="G802">
        <v>-2.0150000000000001</v>
      </c>
      <c r="U802">
        <v>1209</v>
      </c>
      <c r="V802">
        <v>552.89499999999998</v>
      </c>
    </row>
    <row r="803" spans="6:22" x14ac:dyDescent="0.25">
      <c r="F803" s="4">
        <v>800</v>
      </c>
      <c r="G803">
        <v>-2.347</v>
      </c>
      <c r="U803">
        <v>1208</v>
      </c>
      <c r="V803">
        <v>521.75699999999995</v>
      </c>
    </row>
    <row r="804" spans="6:22" x14ac:dyDescent="0.25">
      <c r="F804" s="4">
        <v>801</v>
      </c>
      <c r="G804">
        <v>-1.762</v>
      </c>
      <c r="U804">
        <v>1207</v>
      </c>
      <c r="V804">
        <v>543.29300000000001</v>
      </c>
    </row>
    <row r="805" spans="6:22" x14ac:dyDescent="0.25">
      <c r="F805" s="4">
        <v>802</v>
      </c>
      <c r="G805">
        <v>-1.3149999999999999</v>
      </c>
      <c r="U805">
        <v>1206</v>
      </c>
      <c r="V805">
        <v>492.988</v>
      </c>
    </row>
    <row r="806" spans="6:22" x14ac:dyDescent="0.25">
      <c r="F806" s="4">
        <v>803</v>
      </c>
      <c r="G806">
        <v>-2.327</v>
      </c>
      <c r="U806">
        <v>1205</v>
      </c>
      <c r="V806">
        <v>497.85</v>
      </c>
    </row>
    <row r="807" spans="6:22" x14ac:dyDescent="0.25">
      <c r="F807" s="4">
        <v>804</v>
      </c>
      <c r="G807">
        <v>-1.4490000000000001</v>
      </c>
      <c r="U807">
        <v>1204</v>
      </c>
      <c r="V807">
        <v>594.52099999999996</v>
      </c>
    </row>
    <row r="808" spans="6:22" x14ac:dyDescent="0.25">
      <c r="F808" s="4">
        <v>805</v>
      </c>
      <c r="G808">
        <v>-1.8759999999999999</v>
      </c>
      <c r="U808">
        <v>1203</v>
      </c>
      <c r="V808">
        <v>555.70799999999997</v>
      </c>
    </row>
    <row r="809" spans="6:22" x14ac:dyDescent="0.25">
      <c r="F809" s="4">
        <v>806</v>
      </c>
      <c r="G809">
        <v>-1.5189999999999999</v>
      </c>
      <c r="U809">
        <v>1202</v>
      </c>
      <c r="V809">
        <v>545.98400000000004</v>
      </c>
    </row>
    <row r="810" spans="6:22" x14ac:dyDescent="0.25">
      <c r="F810" s="4">
        <v>807</v>
      </c>
      <c r="G810">
        <v>-2.298</v>
      </c>
      <c r="U810">
        <v>1201</v>
      </c>
      <c r="V810">
        <v>596.93100000000004</v>
      </c>
    </row>
    <row r="811" spans="6:22" x14ac:dyDescent="0.25">
      <c r="F811" s="4">
        <v>808</v>
      </c>
      <c r="G811">
        <v>-1.643</v>
      </c>
      <c r="U811">
        <v>1200</v>
      </c>
      <c r="V811">
        <v>521.154</v>
      </c>
    </row>
    <row r="812" spans="6:22" x14ac:dyDescent="0.25">
      <c r="F812" s="4">
        <v>809</v>
      </c>
      <c r="G812">
        <v>-2.0790000000000002</v>
      </c>
    </row>
    <row r="813" spans="6:22" x14ac:dyDescent="0.25">
      <c r="F813" s="4">
        <v>810</v>
      </c>
      <c r="G813">
        <v>-1.1120000000000001</v>
      </c>
    </row>
    <row r="814" spans="6:22" x14ac:dyDescent="0.25">
      <c r="F814" s="4">
        <v>811</v>
      </c>
      <c r="G814">
        <v>-1.2509999999999999</v>
      </c>
    </row>
    <row r="815" spans="6:22" x14ac:dyDescent="0.25">
      <c r="F815" s="4">
        <v>812</v>
      </c>
      <c r="G815">
        <v>-0.625</v>
      </c>
    </row>
    <row r="816" spans="6:22" x14ac:dyDescent="0.25">
      <c r="F816" s="4">
        <v>813</v>
      </c>
      <c r="G816">
        <v>-0.55100000000000005</v>
      </c>
    </row>
    <row r="817" spans="6:7" x14ac:dyDescent="0.25">
      <c r="F817" s="4">
        <v>814</v>
      </c>
      <c r="G817">
        <v>-1.1759999999999999</v>
      </c>
    </row>
    <row r="818" spans="6:7" x14ac:dyDescent="0.25">
      <c r="F818" s="4">
        <v>815</v>
      </c>
      <c r="G818">
        <v>-1.742</v>
      </c>
    </row>
    <row r="819" spans="6:7" x14ac:dyDescent="0.25">
      <c r="F819" s="4">
        <v>816</v>
      </c>
      <c r="G819">
        <v>-1.643</v>
      </c>
    </row>
    <row r="820" spans="6:7" x14ac:dyDescent="0.25">
      <c r="F820" s="4">
        <v>817</v>
      </c>
      <c r="G820">
        <v>-0.61</v>
      </c>
    </row>
    <row r="821" spans="6:7" x14ac:dyDescent="0.25">
      <c r="F821" s="4">
        <v>818</v>
      </c>
      <c r="G821">
        <v>-0.92300000000000004</v>
      </c>
    </row>
    <row r="822" spans="6:7" x14ac:dyDescent="0.25">
      <c r="F822" s="4">
        <v>819</v>
      </c>
      <c r="G822">
        <v>-1.1859999999999999</v>
      </c>
    </row>
    <row r="823" spans="6:7" x14ac:dyDescent="0.25">
      <c r="F823" s="4">
        <v>820</v>
      </c>
      <c r="G823">
        <v>-1.196</v>
      </c>
    </row>
    <row r="824" spans="6:7" x14ac:dyDescent="0.25">
      <c r="F824" s="4">
        <v>821</v>
      </c>
      <c r="G824">
        <v>-1.9059999999999999</v>
      </c>
    </row>
    <row r="825" spans="6:7" x14ac:dyDescent="0.25">
      <c r="F825" s="4">
        <v>822</v>
      </c>
      <c r="G825">
        <v>-2.129</v>
      </c>
    </row>
    <row r="826" spans="6:7" x14ac:dyDescent="0.25">
      <c r="F826" s="4">
        <v>823</v>
      </c>
      <c r="G826">
        <v>-1.871</v>
      </c>
    </row>
    <row r="827" spans="6:7" x14ac:dyDescent="0.25">
      <c r="F827" s="4">
        <v>824</v>
      </c>
      <c r="G827">
        <v>-1.8360000000000001</v>
      </c>
    </row>
    <row r="828" spans="6:7" x14ac:dyDescent="0.25">
      <c r="F828" s="4">
        <v>825</v>
      </c>
      <c r="G828">
        <v>-2.069</v>
      </c>
    </row>
    <row r="829" spans="6:7" x14ac:dyDescent="0.25">
      <c r="F829" s="4">
        <v>826</v>
      </c>
      <c r="G829">
        <v>-2.456</v>
      </c>
    </row>
    <row r="830" spans="6:7" x14ac:dyDescent="0.25">
      <c r="F830" s="4">
        <v>827</v>
      </c>
      <c r="G830">
        <v>-3.2010000000000001</v>
      </c>
    </row>
    <row r="831" spans="6:7" x14ac:dyDescent="0.25">
      <c r="F831" s="4">
        <v>828</v>
      </c>
      <c r="G831">
        <v>-2.278</v>
      </c>
    </row>
    <row r="832" spans="6:7" x14ac:dyDescent="0.25">
      <c r="F832" s="4">
        <v>829</v>
      </c>
      <c r="G832">
        <v>-2.948</v>
      </c>
    </row>
    <row r="833" spans="6:7" x14ac:dyDescent="0.25">
      <c r="F833" s="4">
        <v>830</v>
      </c>
      <c r="G833">
        <v>-2.4169999999999998</v>
      </c>
    </row>
    <row r="834" spans="6:7" x14ac:dyDescent="0.25">
      <c r="F834" s="4">
        <v>831</v>
      </c>
      <c r="G834">
        <v>-2.1139999999999999</v>
      </c>
    </row>
    <row r="835" spans="6:7" x14ac:dyDescent="0.25">
      <c r="F835" s="4">
        <v>832</v>
      </c>
      <c r="G835">
        <v>-2.4220000000000002</v>
      </c>
    </row>
    <row r="836" spans="6:7" x14ac:dyDescent="0.25">
      <c r="F836" s="4">
        <v>833</v>
      </c>
      <c r="G836">
        <v>-1.8009999999999999</v>
      </c>
    </row>
    <row r="837" spans="6:7" x14ac:dyDescent="0.25">
      <c r="F837" s="4">
        <v>834</v>
      </c>
      <c r="G837">
        <v>-1.7669999999999999</v>
      </c>
    </row>
    <row r="838" spans="6:7" x14ac:dyDescent="0.25">
      <c r="F838" s="4">
        <v>835</v>
      </c>
      <c r="G838">
        <v>-1.583</v>
      </c>
    </row>
    <row r="839" spans="6:7" x14ac:dyDescent="0.25">
      <c r="F839" s="4">
        <v>836</v>
      </c>
      <c r="G839">
        <v>-1.2849999999999999</v>
      </c>
    </row>
    <row r="840" spans="6:7" x14ac:dyDescent="0.25">
      <c r="F840" s="4">
        <v>837</v>
      </c>
      <c r="G840">
        <v>-1.5780000000000001</v>
      </c>
    </row>
    <row r="841" spans="6:7" x14ac:dyDescent="0.25">
      <c r="F841" s="4">
        <v>838</v>
      </c>
      <c r="G841">
        <v>-2.0099999999999998</v>
      </c>
    </row>
    <row r="842" spans="6:7" x14ac:dyDescent="0.25">
      <c r="F842" s="4">
        <v>839</v>
      </c>
      <c r="G842">
        <v>-0.92800000000000005</v>
      </c>
    </row>
    <row r="843" spans="6:7" x14ac:dyDescent="0.25">
      <c r="F843" s="4">
        <v>840</v>
      </c>
      <c r="G843">
        <v>-0.65500000000000003</v>
      </c>
    </row>
    <row r="844" spans="6:7" x14ac:dyDescent="0.25">
      <c r="F844" s="4">
        <v>841</v>
      </c>
      <c r="G844">
        <v>-0.91300000000000003</v>
      </c>
    </row>
    <row r="845" spans="6:7" x14ac:dyDescent="0.25">
      <c r="F845" s="4">
        <v>842</v>
      </c>
      <c r="G845">
        <v>-0.223</v>
      </c>
    </row>
    <row r="846" spans="6:7" x14ac:dyDescent="0.25">
      <c r="F846" s="4">
        <v>843</v>
      </c>
      <c r="G846">
        <v>-1.2410000000000001</v>
      </c>
    </row>
    <row r="847" spans="6:7" x14ac:dyDescent="0.25">
      <c r="F847" s="4">
        <v>844</v>
      </c>
      <c r="G847">
        <v>-0.442</v>
      </c>
    </row>
    <row r="848" spans="6:7" x14ac:dyDescent="0.25">
      <c r="F848" s="4">
        <v>845</v>
      </c>
      <c r="G848">
        <v>-0.83399999999999996</v>
      </c>
    </row>
    <row r="849" spans="6:7" x14ac:dyDescent="0.25">
      <c r="F849" s="4">
        <v>846</v>
      </c>
      <c r="G849">
        <v>-0.91300000000000003</v>
      </c>
    </row>
    <row r="850" spans="6:7" x14ac:dyDescent="0.25">
      <c r="F850" s="4">
        <v>847</v>
      </c>
      <c r="G850">
        <v>-1.002</v>
      </c>
    </row>
    <row r="851" spans="6:7" x14ac:dyDescent="0.25">
      <c r="F851" s="4">
        <v>848</v>
      </c>
      <c r="G851">
        <v>-0.71499999999999997</v>
      </c>
    </row>
    <row r="852" spans="6:7" x14ac:dyDescent="0.25">
      <c r="F852" s="4">
        <v>849</v>
      </c>
      <c r="G852">
        <v>-1.2949999999999999</v>
      </c>
    </row>
    <row r="853" spans="6:7" x14ac:dyDescent="0.25">
      <c r="F853" s="4">
        <v>850</v>
      </c>
      <c r="G853">
        <v>-0.66500000000000004</v>
      </c>
    </row>
    <row r="854" spans="6:7" x14ac:dyDescent="0.25">
      <c r="F854" s="4">
        <v>851</v>
      </c>
      <c r="G854">
        <v>-0.35199999999999998</v>
      </c>
    </row>
    <row r="855" spans="6:7" x14ac:dyDescent="0.25">
      <c r="F855" s="4">
        <v>852</v>
      </c>
      <c r="G855">
        <v>-1.2849999999999999</v>
      </c>
    </row>
    <row r="856" spans="6:7" x14ac:dyDescent="0.25">
      <c r="F856" s="4">
        <v>853</v>
      </c>
      <c r="G856">
        <v>-1.002</v>
      </c>
    </row>
    <row r="857" spans="6:7" x14ac:dyDescent="0.25">
      <c r="F857" s="4">
        <v>854</v>
      </c>
      <c r="G857">
        <v>-1.0720000000000001</v>
      </c>
    </row>
    <row r="858" spans="6:7" x14ac:dyDescent="0.25">
      <c r="F858" s="4">
        <v>855</v>
      </c>
      <c r="G858">
        <v>-1.538</v>
      </c>
    </row>
    <row r="859" spans="6:7" x14ac:dyDescent="0.25">
      <c r="F859" s="4">
        <v>856</v>
      </c>
      <c r="G859">
        <v>-1.161</v>
      </c>
    </row>
    <row r="860" spans="6:7" x14ac:dyDescent="0.25">
      <c r="F860" s="4">
        <v>857</v>
      </c>
      <c r="G860">
        <v>-1.325</v>
      </c>
    </row>
    <row r="861" spans="6:7" x14ac:dyDescent="0.25">
      <c r="F861" s="4">
        <v>858</v>
      </c>
      <c r="G861">
        <v>-0.754</v>
      </c>
    </row>
    <row r="862" spans="6:7" x14ac:dyDescent="0.25">
      <c r="F862" s="4">
        <v>859</v>
      </c>
      <c r="G862">
        <v>-1.6619999999999999</v>
      </c>
    </row>
    <row r="863" spans="6:7" x14ac:dyDescent="0.25">
      <c r="F863" s="4">
        <v>860</v>
      </c>
      <c r="G863">
        <v>-1.7470000000000001</v>
      </c>
    </row>
    <row r="864" spans="6:7" x14ac:dyDescent="0.25">
      <c r="F864" s="4">
        <v>861</v>
      </c>
      <c r="G864">
        <v>-1.7669999999999999</v>
      </c>
    </row>
    <row r="865" spans="6:7" x14ac:dyDescent="0.25">
      <c r="F865" s="4">
        <v>862</v>
      </c>
      <c r="G865">
        <v>-1.514</v>
      </c>
    </row>
    <row r="866" spans="6:7" x14ac:dyDescent="0.25">
      <c r="F866" s="4">
        <v>863</v>
      </c>
      <c r="G866">
        <v>-1.702</v>
      </c>
    </row>
    <row r="867" spans="6:7" x14ac:dyDescent="0.25">
      <c r="F867" s="4">
        <v>864</v>
      </c>
      <c r="G867">
        <v>-1.325</v>
      </c>
    </row>
    <row r="868" spans="6:7" x14ac:dyDescent="0.25">
      <c r="F868" s="4">
        <v>865</v>
      </c>
      <c r="G868">
        <v>-1.732</v>
      </c>
    </row>
    <row r="869" spans="6:7" x14ac:dyDescent="0.25">
      <c r="F869" s="4">
        <v>866</v>
      </c>
      <c r="G869">
        <v>-1.7569999999999999</v>
      </c>
    </row>
    <row r="870" spans="6:7" x14ac:dyDescent="0.25">
      <c r="F870" s="4">
        <v>867</v>
      </c>
      <c r="G870">
        <v>-1.1910000000000001</v>
      </c>
    </row>
    <row r="871" spans="6:7" x14ac:dyDescent="0.25">
      <c r="F871" s="4">
        <v>868</v>
      </c>
      <c r="G871">
        <v>-1.2549999999999999</v>
      </c>
    </row>
    <row r="872" spans="6:7" x14ac:dyDescent="0.25">
      <c r="F872" s="4">
        <v>869</v>
      </c>
      <c r="G872">
        <v>-0.72899999999999998</v>
      </c>
    </row>
    <row r="873" spans="6:7" x14ac:dyDescent="0.25">
      <c r="F873" s="4">
        <v>870</v>
      </c>
      <c r="G873">
        <v>-1.399</v>
      </c>
    </row>
    <row r="874" spans="6:7" x14ac:dyDescent="0.25">
      <c r="F874" s="4">
        <v>871</v>
      </c>
      <c r="G874">
        <v>-1.389</v>
      </c>
    </row>
    <row r="875" spans="6:7" x14ac:dyDescent="0.25">
      <c r="F875" s="4">
        <v>872</v>
      </c>
      <c r="G875">
        <v>-1.2010000000000001</v>
      </c>
    </row>
    <row r="876" spans="6:7" x14ac:dyDescent="0.25">
      <c r="F876" s="4">
        <v>873</v>
      </c>
      <c r="G876">
        <v>-0.89800000000000002</v>
      </c>
    </row>
    <row r="877" spans="6:7" x14ac:dyDescent="0.25">
      <c r="F877" s="4">
        <v>874</v>
      </c>
      <c r="G877">
        <v>-0.80400000000000005</v>
      </c>
    </row>
    <row r="878" spans="6:7" x14ac:dyDescent="0.25">
      <c r="F878" s="4">
        <v>875</v>
      </c>
      <c r="G878">
        <v>-0.308</v>
      </c>
    </row>
    <row r="879" spans="6:7" x14ac:dyDescent="0.25">
      <c r="F879" s="4">
        <v>876</v>
      </c>
      <c r="G879">
        <v>-0.878</v>
      </c>
    </row>
    <row r="880" spans="6:7" x14ac:dyDescent="0.25">
      <c r="F880" s="4">
        <v>877</v>
      </c>
      <c r="G880">
        <v>-1.841</v>
      </c>
    </row>
    <row r="881" spans="6:7" x14ac:dyDescent="0.25">
      <c r="F881" s="4">
        <v>878</v>
      </c>
      <c r="G881">
        <v>-1.002</v>
      </c>
    </row>
    <row r="882" spans="6:7" x14ac:dyDescent="0.25">
      <c r="F882" s="4">
        <v>879</v>
      </c>
      <c r="G882">
        <v>-0.754</v>
      </c>
    </row>
    <row r="883" spans="6:7" x14ac:dyDescent="0.25">
      <c r="F883" s="4">
        <v>880</v>
      </c>
      <c r="G883">
        <v>-0.16400000000000001</v>
      </c>
    </row>
    <row r="884" spans="6:7" x14ac:dyDescent="0.25">
      <c r="F884" s="4">
        <v>881</v>
      </c>
      <c r="G884">
        <v>-0.19800000000000001</v>
      </c>
    </row>
    <row r="885" spans="6:7" x14ac:dyDescent="0.25">
      <c r="F885" s="4">
        <v>882</v>
      </c>
      <c r="G885">
        <v>-0.14399999999999999</v>
      </c>
    </row>
    <row r="886" spans="6:7" x14ac:dyDescent="0.25">
      <c r="F886" s="4">
        <v>883</v>
      </c>
      <c r="G886">
        <v>-0.41699999999999998</v>
      </c>
    </row>
    <row r="887" spans="6:7" x14ac:dyDescent="0.25">
      <c r="F887" s="4">
        <v>884</v>
      </c>
      <c r="G887">
        <v>-1.3</v>
      </c>
    </row>
    <row r="888" spans="6:7" x14ac:dyDescent="0.25">
      <c r="F888" s="4">
        <v>885</v>
      </c>
      <c r="G888">
        <v>-0.35699999999999998</v>
      </c>
    </row>
    <row r="889" spans="6:7" x14ac:dyDescent="0.25">
      <c r="F889" s="4">
        <v>886</v>
      </c>
      <c r="G889">
        <v>-0.109</v>
      </c>
    </row>
    <row r="890" spans="6:7" x14ac:dyDescent="0.25">
      <c r="F890" s="4">
        <v>887</v>
      </c>
      <c r="G890">
        <v>-0.62</v>
      </c>
    </row>
    <row r="891" spans="6:7" x14ac:dyDescent="0.25">
      <c r="F891" s="4">
        <v>888</v>
      </c>
      <c r="G891">
        <v>-0.55600000000000005</v>
      </c>
    </row>
    <row r="892" spans="6:7" x14ac:dyDescent="0.25">
      <c r="F892" s="4">
        <v>889</v>
      </c>
      <c r="G892">
        <v>-0.32300000000000001</v>
      </c>
    </row>
    <row r="893" spans="6:7" x14ac:dyDescent="0.25">
      <c r="F893" s="4">
        <v>890</v>
      </c>
      <c r="G893">
        <v>-0.67500000000000004</v>
      </c>
    </row>
    <row r="894" spans="6:7" x14ac:dyDescent="0.25">
      <c r="F894" s="4">
        <v>891</v>
      </c>
      <c r="G894">
        <v>-0.55100000000000005</v>
      </c>
    </row>
    <row r="895" spans="6:7" x14ac:dyDescent="0.25">
      <c r="F895" s="4">
        <v>892</v>
      </c>
      <c r="G895">
        <v>-0.53100000000000003</v>
      </c>
    </row>
    <row r="896" spans="6:7" x14ac:dyDescent="0.25">
      <c r="F896" s="4">
        <v>893</v>
      </c>
      <c r="G896">
        <v>-1.2410000000000001</v>
      </c>
    </row>
    <row r="897" spans="6:7" x14ac:dyDescent="0.25">
      <c r="F897" s="4">
        <v>894</v>
      </c>
      <c r="G897">
        <v>-1.0369999999999999</v>
      </c>
    </row>
    <row r="898" spans="6:7" x14ac:dyDescent="0.25">
      <c r="F898" s="4">
        <v>895</v>
      </c>
      <c r="G898">
        <v>-1.494</v>
      </c>
    </row>
    <row r="899" spans="6:7" x14ac:dyDescent="0.25">
      <c r="F899" s="4">
        <v>896</v>
      </c>
      <c r="G899">
        <v>-2.347</v>
      </c>
    </row>
    <row r="900" spans="6:7" x14ac:dyDescent="0.25">
      <c r="F900" s="4">
        <v>897</v>
      </c>
      <c r="G900">
        <v>-0.94299999999999995</v>
      </c>
    </row>
    <row r="901" spans="6:7" x14ac:dyDescent="0.25">
      <c r="F901" s="4">
        <v>898</v>
      </c>
      <c r="G901">
        <v>-1.335</v>
      </c>
    </row>
    <row r="902" spans="6:7" x14ac:dyDescent="0.25">
      <c r="F902" s="4">
        <v>899</v>
      </c>
      <c r="G902">
        <v>-1.6080000000000001</v>
      </c>
    </row>
    <row r="903" spans="6:7" x14ac:dyDescent="0.25">
      <c r="F903" s="4">
        <v>900</v>
      </c>
      <c r="G903">
        <v>-1.0369999999999999</v>
      </c>
    </row>
    <row r="904" spans="6:7" x14ac:dyDescent="0.25">
      <c r="F904" s="4">
        <v>901</v>
      </c>
      <c r="G904">
        <v>-0.94799999999999995</v>
      </c>
    </row>
    <row r="905" spans="6:7" x14ac:dyDescent="0.25">
      <c r="F905" s="4">
        <v>902</v>
      </c>
      <c r="G905">
        <v>-1.196</v>
      </c>
    </row>
    <row r="906" spans="6:7" x14ac:dyDescent="0.25">
      <c r="F906" s="4">
        <v>903</v>
      </c>
      <c r="G906">
        <v>-1.151</v>
      </c>
    </row>
    <row r="907" spans="6:7" x14ac:dyDescent="0.25">
      <c r="F907" s="4">
        <v>904</v>
      </c>
      <c r="G907">
        <v>-1.4390000000000001</v>
      </c>
    </row>
    <row r="908" spans="6:7" x14ac:dyDescent="0.25">
      <c r="F908" s="4">
        <v>905</v>
      </c>
      <c r="G908">
        <v>-1.226</v>
      </c>
    </row>
    <row r="909" spans="6:7" x14ac:dyDescent="0.25">
      <c r="F909" s="4">
        <v>906</v>
      </c>
      <c r="G909">
        <v>-1.6279999999999999</v>
      </c>
    </row>
    <row r="910" spans="6:7" x14ac:dyDescent="0.25">
      <c r="F910" s="4">
        <v>907</v>
      </c>
      <c r="G910">
        <v>-2.2829999999999999</v>
      </c>
    </row>
    <row r="911" spans="6:7" x14ac:dyDescent="0.25">
      <c r="F911" s="4">
        <v>908</v>
      </c>
      <c r="G911">
        <v>-1.538</v>
      </c>
    </row>
    <row r="912" spans="6:7" x14ac:dyDescent="0.25">
      <c r="F912" s="4">
        <v>909</v>
      </c>
      <c r="G912">
        <v>-1.821</v>
      </c>
    </row>
    <row r="913" spans="6:7" x14ac:dyDescent="0.25">
      <c r="F913" s="4">
        <v>910</v>
      </c>
      <c r="G913">
        <v>-2.6150000000000002</v>
      </c>
    </row>
    <row r="914" spans="6:7" x14ac:dyDescent="0.25">
      <c r="F914" s="4">
        <v>911</v>
      </c>
      <c r="G914">
        <v>-1.8360000000000001</v>
      </c>
    </row>
    <row r="915" spans="6:7" x14ac:dyDescent="0.25">
      <c r="F915" s="4">
        <v>912</v>
      </c>
      <c r="G915">
        <v>-1.117</v>
      </c>
    </row>
    <row r="916" spans="6:7" x14ac:dyDescent="0.25">
      <c r="F916" s="4">
        <v>913</v>
      </c>
      <c r="G916">
        <v>-1.1020000000000001</v>
      </c>
    </row>
    <row r="917" spans="6:7" x14ac:dyDescent="0.25">
      <c r="F917" s="4">
        <v>914</v>
      </c>
      <c r="G917">
        <v>-0.71</v>
      </c>
    </row>
    <row r="918" spans="6:7" x14ac:dyDescent="0.25">
      <c r="F918" s="4">
        <v>915</v>
      </c>
      <c r="G918">
        <v>-0.91800000000000004</v>
      </c>
    </row>
    <row r="919" spans="6:7" x14ac:dyDescent="0.25">
      <c r="F919" s="4">
        <v>916</v>
      </c>
      <c r="G919">
        <v>-0.248</v>
      </c>
    </row>
    <row r="920" spans="6:7" x14ac:dyDescent="0.25">
      <c r="F920" s="4">
        <v>917</v>
      </c>
      <c r="G920">
        <v>-0.65500000000000003</v>
      </c>
    </row>
    <row r="921" spans="6:7" x14ac:dyDescent="0.25">
      <c r="F921" s="4">
        <v>918</v>
      </c>
      <c r="G921">
        <v>-1.593</v>
      </c>
    </row>
    <row r="922" spans="6:7" x14ac:dyDescent="0.25">
      <c r="F922" s="4">
        <v>919</v>
      </c>
      <c r="G922">
        <v>-1.2010000000000001</v>
      </c>
    </row>
    <row r="923" spans="6:7" x14ac:dyDescent="0.25">
      <c r="F923" s="4">
        <v>920</v>
      </c>
      <c r="G923">
        <v>-1.702</v>
      </c>
    </row>
    <row r="924" spans="6:7" x14ac:dyDescent="0.25">
      <c r="F924" s="4">
        <v>921</v>
      </c>
      <c r="G924">
        <v>-1.7569999999999999</v>
      </c>
    </row>
    <row r="925" spans="6:7" x14ac:dyDescent="0.25">
      <c r="F925" s="4">
        <v>922</v>
      </c>
      <c r="G925">
        <v>-1.419</v>
      </c>
    </row>
    <row r="926" spans="6:7" x14ac:dyDescent="0.25">
      <c r="F926" s="4">
        <v>923</v>
      </c>
      <c r="G926">
        <v>-1.365</v>
      </c>
    </row>
    <row r="927" spans="6:7" x14ac:dyDescent="0.25">
      <c r="F927" s="4">
        <v>924</v>
      </c>
      <c r="G927">
        <v>-1.335</v>
      </c>
    </row>
    <row r="928" spans="6:7" x14ac:dyDescent="0.25">
      <c r="F928" s="4">
        <v>925</v>
      </c>
      <c r="G928">
        <v>-1.5229999999999999</v>
      </c>
    </row>
    <row r="929" spans="6:7" x14ac:dyDescent="0.25">
      <c r="F929" s="4">
        <v>926</v>
      </c>
      <c r="G929">
        <v>-1.2310000000000001</v>
      </c>
    </row>
    <row r="930" spans="6:7" x14ac:dyDescent="0.25">
      <c r="F930" s="4">
        <v>927</v>
      </c>
      <c r="G930">
        <v>-0.95799999999999996</v>
      </c>
    </row>
    <row r="931" spans="6:7" x14ac:dyDescent="0.25">
      <c r="F931" s="4">
        <v>928</v>
      </c>
      <c r="G931">
        <v>-0.61499999999999999</v>
      </c>
    </row>
    <row r="932" spans="6:7" x14ac:dyDescent="0.25">
      <c r="F932" s="4">
        <v>929</v>
      </c>
      <c r="G932">
        <v>-0.23799999999999999</v>
      </c>
    </row>
    <row r="933" spans="6:7" x14ac:dyDescent="0.25">
      <c r="F933" s="4">
        <v>930</v>
      </c>
      <c r="G933">
        <v>-1.389</v>
      </c>
    </row>
    <row r="934" spans="6:7" x14ac:dyDescent="0.25">
      <c r="F934" s="4">
        <v>931</v>
      </c>
      <c r="G934">
        <v>-1.399</v>
      </c>
    </row>
    <row r="935" spans="6:7" x14ac:dyDescent="0.25">
      <c r="F935" s="4">
        <v>932</v>
      </c>
      <c r="G935">
        <v>-0.72399999999999998</v>
      </c>
    </row>
    <row r="936" spans="6:7" x14ac:dyDescent="0.25">
      <c r="F936" s="4">
        <v>933</v>
      </c>
      <c r="G936">
        <v>-1.141</v>
      </c>
    </row>
    <row r="937" spans="6:7" x14ac:dyDescent="0.25">
      <c r="F937" s="4">
        <v>934</v>
      </c>
      <c r="G937">
        <v>-0.75900000000000001</v>
      </c>
    </row>
    <row r="938" spans="6:7" x14ac:dyDescent="0.25">
      <c r="F938" s="4">
        <v>935</v>
      </c>
      <c r="G938">
        <v>-1.389</v>
      </c>
    </row>
    <row r="939" spans="6:7" x14ac:dyDescent="0.25">
      <c r="F939" s="4">
        <v>936</v>
      </c>
      <c r="G939">
        <v>-0.71</v>
      </c>
    </row>
    <row r="940" spans="6:7" x14ac:dyDescent="0.25">
      <c r="F940" s="4">
        <v>937</v>
      </c>
      <c r="G940">
        <v>-1.181</v>
      </c>
    </row>
    <row r="941" spans="6:7" x14ac:dyDescent="0.25">
      <c r="F941" s="4">
        <v>938</v>
      </c>
      <c r="G941">
        <v>-1.37</v>
      </c>
    </row>
    <row r="942" spans="6:7" x14ac:dyDescent="0.25">
      <c r="F942" s="4">
        <v>939</v>
      </c>
      <c r="G942">
        <v>-2.0840000000000001</v>
      </c>
    </row>
    <row r="943" spans="6:7" x14ac:dyDescent="0.25">
      <c r="F943" s="4">
        <v>940</v>
      </c>
      <c r="G943">
        <v>-2.3029999999999999</v>
      </c>
    </row>
    <row r="944" spans="6:7" x14ac:dyDescent="0.25">
      <c r="F944" s="4">
        <v>941</v>
      </c>
      <c r="G944">
        <v>-0.97299999999999998</v>
      </c>
    </row>
    <row r="945" spans="6:7" x14ac:dyDescent="0.25">
      <c r="F945" s="4">
        <v>942</v>
      </c>
      <c r="G945">
        <v>-2.0049999999999999</v>
      </c>
    </row>
    <row r="946" spans="6:7" x14ac:dyDescent="0.25">
      <c r="F946" s="4">
        <v>943</v>
      </c>
      <c r="G946">
        <v>-1.97</v>
      </c>
    </row>
    <row r="947" spans="6:7" x14ac:dyDescent="0.25">
      <c r="F947" s="4">
        <v>944</v>
      </c>
      <c r="G947">
        <v>-2.68</v>
      </c>
    </row>
    <row r="948" spans="6:7" x14ac:dyDescent="0.25">
      <c r="F948" s="4">
        <v>945</v>
      </c>
      <c r="G948">
        <v>-1.7470000000000001</v>
      </c>
    </row>
    <row r="949" spans="6:7" x14ac:dyDescent="0.25">
      <c r="F949" s="4">
        <v>946</v>
      </c>
      <c r="G949">
        <v>-1.603</v>
      </c>
    </row>
    <row r="950" spans="6:7" x14ac:dyDescent="0.25">
      <c r="F950" s="4">
        <v>947</v>
      </c>
      <c r="G950">
        <v>-1.5580000000000001</v>
      </c>
    </row>
    <row r="951" spans="6:7" x14ac:dyDescent="0.25">
      <c r="F951" s="4">
        <v>948</v>
      </c>
      <c r="G951">
        <v>-0.81399999999999995</v>
      </c>
    </row>
    <row r="952" spans="6:7" x14ac:dyDescent="0.25">
      <c r="F952" s="4">
        <v>949</v>
      </c>
      <c r="G952">
        <v>-0.56100000000000005</v>
      </c>
    </row>
    <row r="953" spans="6:7" x14ac:dyDescent="0.25">
      <c r="F953" s="4">
        <v>950</v>
      </c>
      <c r="G953">
        <v>-0.50600000000000001</v>
      </c>
    </row>
    <row r="954" spans="6:7" x14ac:dyDescent="0.25">
      <c r="F954" s="4">
        <v>951</v>
      </c>
      <c r="G954">
        <v>-0.33700000000000002</v>
      </c>
    </row>
    <row r="955" spans="6:7" x14ac:dyDescent="0.25">
      <c r="F955" s="4">
        <v>952</v>
      </c>
      <c r="G955">
        <v>-0.70499999999999996</v>
      </c>
    </row>
    <row r="956" spans="6:7" x14ac:dyDescent="0.25">
      <c r="F956" s="4">
        <v>953</v>
      </c>
      <c r="G956">
        <v>-0.68500000000000005</v>
      </c>
    </row>
    <row r="957" spans="6:7" x14ac:dyDescent="0.25">
      <c r="F957" s="4">
        <v>954</v>
      </c>
      <c r="G957">
        <v>-1.385</v>
      </c>
    </row>
    <row r="958" spans="6:7" x14ac:dyDescent="0.25">
      <c r="F958" s="4">
        <v>955</v>
      </c>
      <c r="G958">
        <v>-1.1459999999999999</v>
      </c>
    </row>
    <row r="959" spans="6:7" x14ac:dyDescent="0.25">
      <c r="F959" s="4">
        <v>956</v>
      </c>
      <c r="G959">
        <v>-0.104</v>
      </c>
    </row>
    <row r="960" spans="6:7" x14ac:dyDescent="0.25">
      <c r="F960" s="4">
        <v>957</v>
      </c>
      <c r="G960">
        <v>-0.88800000000000001</v>
      </c>
    </row>
    <row r="961" spans="6:7" x14ac:dyDescent="0.25">
      <c r="F961" s="4">
        <v>958</v>
      </c>
      <c r="G961">
        <v>-0.92300000000000004</v>
      </c>
    </row>
    <row r="962" spans="6:7" x14ac:dyDescent="0.25">
      <c r="F962" s="4">
        <v>959</v>
      </c>
      <c r="G962">
        <v>-1.0669999999999999</v>
      </c>
    </row>
    <row r="963" spans="6:7" x14ac:dyDescent="0.25">
      <c r="F963" s="4">
        <v>960</v>
      </c>
      <c r="G963">
        <v>-0.27300000000000002</v>
      </c>
    </row>
    <row r="964" spans="6:7" x14ac:dyDescent="0.25">
      <c r="F964" s="4">
        <v>961</v>
      </c>
      <c r="G964">
        <v>-1.2410000000000001</v>
      </c>
    </row>
    <row r="965" spans="6:7" x14ac:dyDescent="0.25">
      <c r="F965" s="4">
        <v>962</v>
      </c>
      <c r="G965">
        <v>-1.762</v>
      </c>
    </row>
    <row r="966" spans="6:7" x14ac:dyDescent="0.25">
      <c r="F966" s="4">
        <v>963</v>
      </c>
      <c r="G966">
        <v>-1.345</v>
      </c>
    </row>
    <row r="967" spans="6:7" x14ac:dyDescent="0.25">
      <c r="F967" s="4">
        <v>964</v>
      </c>
      <c r="G967">
        <v>-0.52100000000000002</v>
      </c>
    </row>
    <row r="968" spans="6:7" x14ac:dyDescent="0.25">
      <c r="F968" s="4">
        <v>965</v>
      </c>
      <c r="G968">
        <v>-0.23300000000000001</v>
      </c>
    </row>
    <row r="969" spans="6:7" x14ac:dyDescent="0.25">
      <c r="F969" s="4">
        <v>966</v>
      </c>
      <c r="G969">
        <v>-0.501</v>
      </c>
    </row>
    <row r="970" spans="6:7" x14ac:dyDescent="0.25">
      <c r="F970" s="4">
        <v>967</v>
      </c>
      <c r="G970">
        <v>-1.4690000000000001</v>
      </c>
    </row>
    <row r="971" spans="6:7" x14ac:dyDescent="0.25">
      <c r="F971" s="4">
        <v>968</v>
      </c>
      <c r="G971">
        <v>-1.032</v>
      </c>
    </row>
    <row r="972" spans="6:7" x14ac:dyDescent="0.25">
      <c r="F972" s="4">
        <v>969</v>
      </c>
      <c r="G972">
        <v>-1.161</v>
      </c>
    </row>
    <row r="973" spans="6:7" x14ac:dyDescent="0.25">
      <c r="F973" s="4">
        <v>970</v>
      </c>
      <c r="G973">
        <v>-0.63</v>
      </c>
    </row>
    <row r="974" spans="6:7" x14ac:dyDescent="0.25">
      <c r="F974" s="4">
        <v>971</v>
      </c>
      <c r="G974">
        <v>-1.33</v>
      </c>
    </row>
    <row r="975" spans="6:7" x14ac:dyDescent="0.25">
      <c r="F975" s="4">
        <v>972</v>
      </c>
      <c r="G975">
        <v>-1.32</v>
      </c>
    </row>
    <row r="976" spans="6:7" x14ac:dyDescent="0.25">
      <c r="F976" s="4">
        <v>973</v>
      </c>
      <c r="G976">
        <v>-1.514</v>
      </c>
    </row>
    <row r="977" spans="6:7" x14ac:dyDescent="0.25">
      <c r="F977" s="4">
        <v>974</v>
      </c>
      <c r="G977">
        <v>-1.3049999999999999</v>
      </c>
    </row>
    <row r="978" spans="6:7" x14ac:dyDescent="0.25">
      <c r="F978" s="4">
        <v>975</v>
      </c>
      <c r="G978">
        <v>-1.1120000000000001</v>
      </c>
    </row>
    <row r="979" spans="6:7" x14ac:dyDescent="0.25">
      <c r="F979" s="4">
        <v>976</v>
      </c>
      <c r="G979">
        <v>-1.484</v>
      </c>
    </row>
    <row r="980" spans="6:7" x14ac:dyDescent="0.25">
      <c r="F980" s="4">
        <v>977</v>
      </c>
      <c r="G980">
        <v>-1.4039999999999999</v>
      </c>
    </row>
    <row r="981" spans="6:7" x14ac:dyDescent="0.25">
      <c r="F981" s="4">
        <v>978</v>
      </c>
      <c r="G981">
        <v>-1.2649999999999999</v>
      </c>
    </row>
    <row r="982" spans="6:7" x14ac:dyDescent="0.25">
      <c r="F982" s="4">
        <v>979</v>
      </c>
      <c r="G982">
        <v>-0.55100000000000005</v>
      </c>
    </row>
    <row r="983" spans="6:7" x14ac:dyDescent="0.25">
      <c r="F983" s="4">
        <v>980</v>
      </c>
      <c r="G983">
        <v>-0.81899999999999995</v>
      </c>
    </row>
    <row r="984" spans="6:7" x14ac:dyDescent="0.25">
      <c r="F984" s="4">
        <v>981</v>
      </c>
      <c r="G984">
        <v>-0.82899999999999996</v>
      </c>
    </row>
    <row r="985" spans="6:7" x14ac:dyDescent="0.25">
      <c r="F985" s="4">
        <v>982</v>
      </c>
      <c r="G985">
        <v>-0.69499999999999995</v>
      </c>
    </row>
    <row r="986" spans="6:7" x14ac:dyDescent="0.25">
      <c r="F986" s="4">
        <v>983</v>
      </c>
      <c r="G986">
        <v>-0.35199999999999998</v>
      </c>
    </row>
    <row r="987" spans="6:7" x14ac:dyDescent="0.25">
      <c r="F987" s="4">
        <v>984</v>
      </c>
      <c r="G987">
        <v>-0.184</v>
      </c>
    </row>
    <row r="988" spans="6:7" x14ac:dyDescent="0.25">
      <c r="F988" s="4">
        <v>985</v>
      </c>
      <c r="G988">
        <v>-0.04</v>
      </c>
    </row>
    <row r="989" spans="6:7" x14ac:dyDescent="0.25">
      <c r="F989" s="4">
        <v>986</v>
      </c>
      <c r="G989">
        <v>-0.193</v>
      </c>
    </row>
    <row r="990" spans="6:7" x14ac:dyDescent="0.25">
      <c r="F990" s="4">
        <v>987</v>
      </c>
      <c r="G990">
        <v>-0.91300000000000003</v>
      </c>
    </row>
    <row r="991" spans="6:7" x14ac:dyDescent="0.25">
      <c r="F991" s="4">
        <v>988</v>
      </c>
      <c r="G991">
        <v>-0.79400000000000004</v>
      </c>
    </row>
    <row r="992" spans="6:7" x14ac:dyDescent="0.25">
      <c r="F992" s="4">
        <v>989</v>
      </c>
      <c r="G992">
        <v>-1.1910000000000001</v>
      </c>
    </row>
    <row r="993" spans="6:7" x14ac:dyDescent="0.25">
      <c r="F993" s="4">
        <v>990</v>
      </c>
      <c r="G993">
        <v>-0.80900000000000005</v>
      </c>
    </row>
    <row r="994" spans="6:7" x14ac:dyDescent="0.25">
      <c r="F994" s="4">
        <v>991</v>
      </c>
      <c r="G994">
        <v>-0.91800000000000004</v>
      </c>
    </row>
    <row r="995" spans="6:7" x14ac:dyDescent="0.25">
      <c r="F995" s="4">
        <v>992</v>
      </c>
      <c r="G995">
        <v>-1.196</v>
      </c>
    </row>
    <row r="996" spans="6:7" x14ac:dyDescent="0.25">
      <c r="F996" s="4">
        <v>993</v>
      </c>
      <c r="G996">
        <v>0.13900000000000001</v>
      </c>
    </row>
    <row r="997" spans="6:7" x14ac:dyDescent="0.25">
      <c r="F997" s="4">
        <v>994</v>
      </c>
      <c r="G997">
        <v>-1.246</v>
      </c>
    </row>
    <row r="998" spans="6:7" x14ac:dyDescent="0.25">
      <c r="F998" s="4">
        <v>995</v>
      </c>
      <c r="G998">
        <v>-1.4990000000000001</v>
      </c>
    </row>
    <row r="999" spans="6:7" x14ac:dyDescent="0.25">
      <c r="F999" s="4">
        <v>996</v>
      </c>
      <c r="G999">
        <v>-0.94299999999999995</v>
      </c>
    </row>
    <row r="1000" spans="6:7" x14ac:dyDescent="0.25">
      <c r="F1000" s="4">
        <v>997</v>
      </c>
      <c r="G1000">
        <v>-0.89800000000000002</v>
      </c>
    </row>
    <row r="1001" spans="6:7" x14ac:dyDescent="0.25">
      <c r="F1001" s="4">
        <v>998</v>
      </c>
      <c r="G1001">
        <v>-1.2649999999999999</v>
      </c>
    </row>
    <row r="1002" spans="6:7" x14ac:dyDescent="0.25">
      <c r="F1002" s="4">
        <v>999</v>
      </c>
      <c r="G1002">
        <v>-0.76400000000000001</v>
      </c>
    </row>
    <row r="1003" spans="6:7" x14ac:dyDescent="0.25">
      <c r="F1003" s="4">
        <v>1000</v>
      </c>
      <c r="G1003">
        <v>-1.32</v>
      </c>
    </row>
    <row r="1004" spans="6:7" x14ac:dyDescent="0.25">
      <c r="F1004" s="4">
        <v>1001</v>
      </c>
      <c r="G1004">
        <v>-0.81899999999999995</v>
      </c>
    </row>
    <row r="1005" spans="6:7" x14ac:dyDescent="0.25">
      <c r="F1005" s="4">
        <v>1002</v>
      </c>
      <c r="G1005">
        <v>-0.95799999999999996</v>
      </c>
    </row>
    <row r="1006" spans="6:7" x14ac:dyDescent="0.25">
      <c r="F1006" s="4">
        <v>1003</v>
      </c>
      <c r="G1006">
        <v>-0.32700000000000001</v>
      </c>
    </row>
    <row r="1007" spans="6:7" x14ac:dyDescent="0.25">
      <c r="F1007" s="4">
        <v>1004</v>
      </c>
      <c r="G1007">
        <v>-1.623</v>
      </c>
    </row>
    <row r="1008" spans="6:7" x14ac:dyDescent="0.25">
      <c r="F1008" s="4">
        <v>1005</v>
      </c>
      <c r="G1008">
        <v>-0.27300000000000002</v>
      </c>
    </row>
    <row r="1009" spans="6:7" x14ac:dyDescent="0.25">
      <c r="F1009" s="4">
        <v>1006</v>
      </c>
      <c r="G1009">
        <v>-1.0920000000000001</v>
      </c>
    </row>
    <row r="1010" spans="6:7" x14ac:dyDescent="0.25">
      <c r="F1010" s="4">
        <v>1007</v>
      </c>
      <c r="G1010">
        <v>-2.0739999999999998</v>
      </c>
    </row>
    <row r="1011" spans="6:7" x14ac:dyDescent="0.25">
      <c r="F1011" s="4">
        <v>1008</v>
      </c>
      <c r="G1011">
        <v>2.5000000000000001E-2</v>
      </c>
    </row>
    <row r="1012" spans="6:7" x14ac:dyDescent="0.25">
      <c r="F1012" s="4">
        <v>1009</v>
      </c>
      <c r="G1012">
        <v>-0.501</v>
      </c>
    </row>
    <row r="1013" spans="6:7" x14ac:dyDescent="0.25">
      <c r="F1013" s="4">
        <v>1010</v>
      </c>
      <c r="G1013">
        <v>-0.749</v>
      </c>
    </row>
    <row r="1014" spans="6:7" x14ac:dyDescent="0.25">
      <c r="F1014" s="4">
        <v>1011</v>
      </c>
      <c r="G1014">
        <v>-1.0469999999999999</v>
      </c>
    </row>
    <row r="1015" spans="6:7" x14ac:dyDescent="0.25">
      <c r="F1015" s="4">
        <v>1012</v>
      </c>
      <c r="G1015">
        <v>-1.0920000000000001</v>
      </c>
    </row>
    <row r="1016" spans="6:7" x14ac:dyDescent="0.25">
      <c r="F1016" s="4">
        <v>1013</v>
      </c>
      <c r="G1016">
        <v>-0.54100000000000004</v>
      </c>
    </row>
    <row r="1017" spans="6:7" x14ac:dyDescent="0.25">
      <c r="F1017" s="4">
        <v>1014</v>
      </c>
      <c r="G1017">
        <v>-1.95</v>
      </c>
    </row>
    <row r="1018" spans="6:7" x14ac:dyDescent="0.25">
      <c r="F1018" s="4">
        <v>1015</v>
      </c>
      <c r="G1018">
        <v>-0.91300000000000003</v>
      </c>
    </row>
    <row r="1019" spans="6:7" x14ac:dyDescent="0.25">
      <c r="F1019" s="4">
        <v>1016</v>
      </c>
      <c r="G1019">
        <v>-1.6619999999999999</v>
      </c>
    </row>
    <row r="1020" spans="6:7" x14ac:dyDescent="0.25">
      <c r="F1020" s="4">
        <v>1017</v>
      </c>
      <c r="G1020">
        <v>-0.83899999999999997</v>
      </c>
    </row>
    <row r="1021" spans="6:7" x14ac:dyDescent="0.25">
      <c r="F1021" s="4">
        <v>1018</v>
      </c>
      <c r="G1021">
        <v>-1.2010000000000001</v>
      </c>
    </row>
    <row r="1022" spans="6:7" x14ac:dyDescent="0.25">
      <c r="F1022" s="4">
        <v>1019</v>
      </c>
      <c r="G1022">
        <v>-0.29799999999999999</v>
      </c>
    </row>
    <row r="1023" spans="6:7" x14ac:dyDescent="0.25">
      <c r="F1023" s="4">
        <v>1020</v>
      </c>
      <c r="G1023">
        <v>-2.2530000000000001</v>
      </c>
    </row>
    <row r="1024" spans="6:7" x14ac:dyDescent="0.25">
      <c r="F1024" s="4">
        <v>1021</v>
      </c>
      <c r="G1024">
        <v>-2.1840000000000002</v>
      </c>
    </row>
    <row r="1025" spans="6:7" x14ac:dyDescent="0.25">
      <c r="F1025" s="4">
        <v>1022</v>
      </c>
      <c r="G1025">
        <v>-0.80400000000000005</v>
      </c>
    </row>
    <row r="1026" spans="6:7" x14ac:dyDescent="0.25">
      <c r="F1026" s="4">
        <v>1023</v>
      </c>
      <c r="G1026">
        <v>-0.69</v>
      </c>
    </row>
    <row r="1027" spans="6:7" x14ac:dyDescent="0.25">
      <c r="F1027" s="4">
        <v>1024</v>
      </c>
      <c r="G1027">
        <v>-0.63500000000000001</v>
      </c>
    </row>
    <row r="1028" spans="6:7" x14ac:dyDescent="0.25">
      <c r="F1028" s="4">
        <v>1025</v>
      </c>
      <c r="G1028">
        <v>-0.873</v>
      </c>
    </row>
    <row r="1029" spans="6:7" x14ac:dyDescent="0.25">
      <c r="F1029" s="4">
        <v>1026</v>
      </c>
      <c r="G1029">
        <v>-6.4000000000000001E-2</v>
      </c>
    </row>
    <row r="1030" spans="6:7" x14ac:dyDescent="0.25">
      <c r="F1030" s="4">
        <v>1027</v>
      </c>
      <c r="G1030">
        <v>-0.754</v>
      </c>
    </row>
    <row r="1031" spans="6:7" x14ac:dyDescent="0.25">
      <c r="F1031" s="4">
        <v>1028</v>
      </c>
      <c r="G1031">
        <v>-7.3999999999999996E-2</v>
      </c>
    </row>
    <row r="1032" spans="6:7" x14ac:dyDescent="0.25">
      <c r="F1032" s="4">
        <v>1029</v>
      </c>
      <c r="G1032">
        <v>-1.7569999999999999</v>
      </c>
    </row>
    <row r="1033" spans="6:7" x14ac:dyDescent="0.25">
      <c r="F1033" s="4">
        <v>1030</v>
      </c>
      <c r="G1033">
        <v>-0.47599999999999998</v>
      </c>
    </row>
    <row r="1034" spans="6:7" x14ac:dyDescent="0.25">
      <c r="F1034" s="4">
        <v>1031</v>
      </c>
      <c r="G1034">
        <v>0.42199999999999999</v>
      </c>
    </row>
    <row r="1035" spans="6:7" x14ac:dyDescent="0.25">
      <c r="F1035" s="4">
        <v>1032</v>
      </c>
      <c r="G1035">
        <v>-0.73399999999999999</v>
      </c>
    </row>
    <row r="1036" spans="6:7" x14ac:dyDescent="0.25">
      <c r="F1036" s="4">
        <v>1033</v>
      </c>
      <c r="G1036">
        <v>-0.20300000000000001</v>
      </c>
    </row>
    <row r="1037" spans="6:7" x14ac:dyDescent="0.25">
      <c r="F1037" s="4">
        <v>1034</v>
      </c>
      <c r="G1037">
        <v>-0.41699999999999998</v>
      </c>
    </row>
    <row r="1038" spans="6:7" x14ac:dyDescent="0.25">
      <c r="F1038" s="4">
        <v>1035</v>
      </c>
      <c r="G1038">
        <v>-0.58099999999999996</v>
      </c>
    </row>
    <row r="1039" spans="6:7" x14ac:dyDescent="0.25">
      <c r="F1039" s="4">
        <v>1036</v>
      </c>
      <c r="G1039">
        <v>-0.51100000000000001</v>
      </c>
    </row>
    <row r="1040" spans="6:7" x14ac:dyDescent="0.25">
      <c r="F1040" s="4">
        <v>1037</v>
      </c>
      <c r="G1040">
        <v>0.11899999999999999</v>
      </c>
    </row>
    <row r="1041" spans="6:7" x14ac:dyDescent="0.25">
      <c r="F1041" s="4">
        <v>1038</v>
      </c>
      <c r="G1041">
        <v>-0.41199999999999998</v>
      </c>
    </row>
    <row r="1042" spans="6:7" x14ac:dyDescent="0.25">
      <c r="F1042" s="4">
        <v>1039</v>
      </c>
      <c r="G1042">
        <v>-0.53600000000000003</v>
      </c>
    </row>
    <row r="1043" spans="6:7" x14ac:dyDescent="0.25">
      <c r="F1043" s="4">
        <v>1040</v>
      </c>
      <c r="G1043">
        <v>-1.246</v>
      </c>
    </row>
    <row r="1044" spans="6:7" x14ac:dyDescent="0.25">
      <c r="F1044" s="4">
        <v>1041</v>
      </c>
      <c r="G1044">
        <v>-0.97299999999999998</v>
      </c>
    </row>
    <row r="1045" spans="6:7" x14ac:dyDescent="0.25">
      <c r="F1045" s="4">
        <v>1042</v>
      </c>
      <c r="G1045">
        <v>-0.77400000000000002</v>
      </c>
    </row>
    <row r="1046" spans="6:7" x14ac:dyDescent="0.25">
      <c r="F1046" s="4">
        <v>1043</v>
      </c>
      <c r="G1046">
        <v>-1.5229999999999999</v>
      </c>
    </row>
    <row r="1047" spans="6:7" x14ac:dyDescent="0.25">
      <c r="F1047" s="4">
        <v>1044</v>
      </c>
      <c r="G1047">
        <v>-0.17399999999999999</v>
      </c>
    </row>
    <row r="1048" spans="6:7" x14ac:dyDescent="0.25">
      <c r="F1048" s="4">
        <v>1045</v>
      </c>
      <c r="G1048">
        <v>-0.47599999999999998</v>
      </c>
    </row>
    <row r="1049" spans="6:7" x14ac:dyDescent="0.25">
      <c r="F1049" s="4">
        <v>1046</v>
      </c>
      <c r="G1049">
        <v>-0.129</v>
      </c>
    </row>
    <row r="1050" spans="6:7" x14ac:dyDescent="0.25">
      <c r="F1050" s="4">
        <v>1047</v>
      </c>
      <c r="G1050">
        <v>0.35199999999999998</v>
      </c>
    </row>
    <row r="1051" spans="6:7" x14ac:dyDescent="0.25">
      <c r="F1051" s="4">
        <v>1048</v>
      </c>
      <c r="G1051">
        <v>-0.05</v>
      </c>
    </row>
    <row r="1052" spans="6:7" x14ac:dyDescent="0.25">
      <c r="F1052" s="4">
        <v>1049</v>
      </c>
      <c r="G1052">
        <v>0.41699999999999998</v>
      </c>
    </row>
    <row r="1053" spans="6:7" x14ac:dyDescent="0.25">
      <c r="F1053" s="4">
        <v>1050</v>
      </c>
      <c r="G1053">
        <v>0.73499999999999999</v>
      </c>
    </row>
    <row r="1054" spans="6:7" x14ac:dyDescent="0.25">
      <c r="F1054" s="4">
        <v>1051</v>
      </c>
      <c r="G1054">
        <v>-0.66500000000000004</v>
      </c>
    </row>
    <row r="1055" spans="6:7" x14ac:dyDescent="0.25">
      <c r="F1055" s="4">
        <v>1052</v>
      </c>
      <c r="G1055">
        <v>-0.39200000000000002</v>
      </c>
    </row>
    <row r="1056" spans="6:7" x14ac:dyDescent="0.25">
      <c r="F1056" s="4">
        <v>1053</v>
      </c>
      <c r="G1056">
        <v>-1.161</v>
      </c>
    </row>
    <row r="1057" spans="6:7" x14ac:dyDescent="0.25">
      <c r="F1057" s="4">
        <v>1054</v>
      </c>
      <c r="G1057">
        <v>-1.4139999999999999</v>
      </c>
    </row>
    <row r="1058" spans="6:7" x14ac:dyDescent="0.25">
      <c r="F1058" s="4">
        <v>1055</v>
      </c>
      <c r="G1058">
        <v>-1.097</v>
      </c>
    </row>
    <row r="1059" spans="6:7" x14ac:dyDescent="0.25">
      <c r="F1059" s="4">
        <v>1056</v>
      </c>
      <c r="G1059">
        <v>-1.7569999999999999</v>
      </c>
    </row>
    <row r="1060" spans="6:7" x14ac:dyDescent="0.25">
      <c r="F1060" s="4">
        <v>1057</v>
      </c>
      <c r="G1060">
        <v>-1.33</v>
      </c>
    </row>
    <row r="1061" spans="6:7" x14ac:dyDescent="0.25">
      <c r="F1061" s="4">
        <v>1058</v>
      </c>
      <c r="G1061">
        <v>-1.2749999999999999</v>
      </c>
    </row>
    <row r="1062" spans="6:7" x14ac:dyDescent="0.25">
      <c r="F1062" s="4">
        <v>1059</v>
      </c>
      <c r="G1062">
        <v>-0.65500000000000003</v>
      </c>
    </row>
    <row r="1063" spans="6:7" x14ac:dyDescent="0.25">
      <c r="F1063" s="4">
        <v>1060</v>
      </c>
      <c r="G1063">
        <v>0.11899999999999999</v>
      </c>
    </row>
    <row r="1064" spans="6:7" x14ac:dyDescent="0.25">
      <c r="F1064" s="4">
        <v>1061</v>
      </c>
      <c r="G1064">
        <v>-0.53100000000000003</v>
      </c>
    </row>
    <row r="1065" spans="6:7" x14ac:dyDescent="0.25">
      <c r="F1065" s="4">
        <v>1062</v>
      </c>
      <c r="G1065">
        <v>-0.68500000000000005</v>
      </c>
    </row>
    <row r="1066" spans="6:7" x14ac:dyDescent="0.25">
      <c r="F1066" s="4">
        <v>1063</v>
      </c>
      <c r="G1066">
        <v>-0.68</v>
      </c>
    </row>
    <row r="1067" spans="6:7" x14ac:dyDescent="0.25">
      <c r="F1067" s="4">
        <v>1064</v>
      </c>
      <c r="G1067">
        <v>-0.28299999999999997</v>
      </c>
    </row>
    <row r="1068" spans="6:7" x14ac:dyDescent="0.25">
      <c r="F1068" s="4">
        <v>1065</v>
      </c>
      <c r="G1068">
        <v>-0.38200000000000001</v>
      </c>
    </row>
    <row r="1069" spans="6:7" x14ac:dyDescent="0.25">
      <c r="F1069" s="4">
        <v>1066</v>
      </c>
      <c r="G1069">
        <v>-1.504</v>
      </c>
    </row>
    <row r="1070" spans="6:7" x14ac:dyDescent="0.25">
      <c r="F1070" s="4">
        <v>1067</v>
      </c>
      <c r="G1070">
        <v>-0.80400000000000005</v>
      </c>
    </row>
    <row r="1071" spans="6:7" x14ac:dyDescent="0.25">
      <c r="F1071" s="4">
        <v>1068</v>
      </c>
      <c r="G1071">
        <v>-0.75900000000000001</v>
      </c>
    </row>
    <row r="1072" spans="6:7" x14ac:dyDescent="0.25">
      <c r="F1072" s="4">
        <v>1069</v>
      </c>
      <c r="G1072">
        <v>-1.677</v>
      </c>
    </row>
    <row r="1073" spans="6:7" x14ac:dyDescent="0.25">
      <c r="F1073" s="4">
        <v>1070</v>
      </c>
      <c r="G1073">
        <v>-1.633</v>
      </c>
    </row>
    <row r="1074" spans="6:7" x14ac:dyDescent="0.25">
      <c r="F1074" s="4">
        <v>1071</v>
      </c>
      <c r="G1074">
        <v>-1.6619999999999999</v>
      </c>
    </row>
    <row r="1075" spans="6:7" x14ac:dyDescent="0.25">
      <c r="F1075" s="4">
        <v>1072</v>
      </c>
      <c r="G1075">
        <v>-2.1190000000000002</v>
      </c>
    </row>
    <row r="1076" spans="6:7" x14ac:dyDescent="0.25">
      <c r="F1076" s="4">
        <v>1073</v>
      </c>
      <c r="G1076">
        <v>-1.613</v>
      </c>
    </row>
    <row r="1077" spans="6:7" x14ac:dyDescent="0.25">
      <c r="F1077" s="4">
        <v>1074</v>
      </c>
      <c r="G1077">
        <v>-2.0299999999999998</v>
      </c>
    </row>
    <row r="1078" spans="6:7" x14ac:dyDescent="0.25">
      <c r="F1078" s="4">
        <v>1075</v>
      </c>
      <c r="G1078">
        <v>-2.2480000000000002</v>
      </c>
    </row>
    <row r="1079" spans="6:7" x14ac:dyDescent="0.25">
      <c r="F1079" s="4">
        <v>1076</v>
      </c>
      <c r="G1079">
        <v>-1.6479999999999999</v>
      </c>
    </row>
    <row r="1080" spans="6:7" x14ac:dyDescent="0.25">
      <c r="F1080" s="4">
        <v>1077</v>
      </c>
      <c r="G1080">
        <v>-1.5880000000000001</v>
      </c>
    </row>
    <row r="1081" spans="6:7" x14ac:dyDescent="0.25">
      <c r="F1081" s="4">
        <v>1078</v>
      </c>
      <c r="G1081">
        <v>-1.494</v>
      </c>
    </row>
    <row r="1082" spans="6:7" x14ac:dyDescent="0.25">
      <c r="F1082" s="4">
        <v>1079</v>
      </c>
      <c r="G1082">
        <v>-1.742</v>
      </c>
    </row>
    <row r="1083" spans="6:7" x14ac:dyDescent="0.25">
      <c r="F1083" s="4">
        <v>1080</v>
      </c>
      <c r="G1083">
        <v>-1.2210000000000001</v>
      </c>
    </row>
    <row r="1084" spans="6:7" x14ac:dyDescent="0.25">
      <c r="F1084" s="4">
        <v>1081</v>
      </c>
      <c r="G1084">
        <v>-0.67</v>
      </c>
    </row>
    <row r="1085" spans="6:7" x14ac:dyDescent="0.25">
      <c r="F1085" s="4">
        <v>1082</v>
      </c>
      <c r="G1085">
        <v>-1.161</v>
      </c>
    </row>
    <row r="1086" spans="6:7" x14ac:dyDescent="0.25">
      <c r="F1086" s="4">
        <v>1083</v>
      </c>
      <c r="G1086">
        <v>-0.82399999999999995</v>
      </c>
    </row>
    <row r="1087" spans="6:7" x14ac:dyDescent="0.25">
      <c r="F1087" s="4">
        <v>1084</v>
      </c>
      <c r="G1087">
        <v>-0.68</v>
      </c>
    </row>
    <row r="1088" spans="6:7" x14ac:dyDescent="0.25">
      <c r="F1088" s="4">
        <v>1085</v>
      </c>
      <c r="G1088">
        <v>-0.80900000000000005</v>
      </c>
    </row>
    <row r="1089" spans="6:7" x14ac:dyDescent="0.25">
      <c r="F1089" s="4">
        <v>1086</v>
      </c>
      <c r="G1089">
        <v>-1.087</v>
      </c>
    </row>
    <row r="1090" spans="6:7" x14ac:dyDescent="0.25">
      <c r="F1090" s="4">
        <v>1087</v>
      </c>
      <c r="G1090">
        <v>-0.78400000000000003</v>
      </c>
    </row>
    <row r="1091" spans="6:7" x14ac:dyDescent="0.25">
      <c r="F1091" s="4">
        <v>1088</v>
      </c>
      <c r="G1091">
        <v>-1.7669999999999999</v>
      </c>
    </row>
    <row r="1092" spans="6:7" x14ac:dyDescent="0.25">
      <c r="F1092" s="4">
        <v>1089</v>
      </c>
      <c r="G1092">
        <v>-1.077</v>
      </c>
    </row>
    <row r="1093" spans="6:7" x14ac:dyDescent="0.25">
      <c r="F1093" s="4">
        <v>1090</v>
      </c>
      <c r="G1093">
        <v>-1.702</v>
      </c>
    </row>
    <row r="1094" spans="6:7" x14ac:dyDescent="0.25">
      <c r="F1094" s="4">
        <v>1091</v>
      </c>
      <c r="G1094">
        <v>-1.5189999999999999</v>
      </c>
    </row>
    <row r="1095" spans="6:7" x14ac:dyDescent="0.25">
      <c r="F1095" s="4">
        <v>1092</v>
      </c>
      <c r="G1095">
        <v>-1.34</v>
      </c>
    </row>
    <row r="1096" spans="6:7" x14ac:dyDescent="0.25">
      <c r="F1096" s="4">
        <v>1093</v>
      </c>
      <c r="G1096">
        <v>-0.96299999999999997</v>
      </c>
    </row>
    <row r="1097" spans="6:7" x14ac:dyDescent="0.25">
      <c r="F1097" s="4">
        <v>1094</v>
      </c>
      <c r="G1097">
        <v>-0.88800000000000001</v>
      </c>
    </row>
    <row r="1098" spans="6:7" x14ac:dyDescent="0.25">
      <c r="F1098" s="4">
        <v>1095</v>
      </c>
      <c r="G1098">
        <v>-1.4690000000000001</v>
      </c>
    </row>
    <row r="1099" spans="6:7" x14ac:dyDescent="0.25">
      <c r="F1099" s="4">
        <v>1096</v>
      </c>
      <c r="G1099">
        <v>-1.3939999999999999</v>
      </c>
    </row>
    <row r="1100" spans="6:7" x14ac:dyDescent="0.25">
      <c r="F1100" s="4">
        <v>1097</v>
      </c>
      <c r="G1100">
        <v>-0.68500000000000005</v>
      </c>
    </row>
    <row r="1101" spans="6:7" x14ac:dyDescent="0.25">
      <c r="F1101" s="4">
        <v>1098</v>
      </c>
      <c r="G1101">
        <v>-1.1859999999999999</v>
      </c>
    </row>
    <row r="1102" spans="6:7" x14ac:dyDescent="0.25">
      <c r="F1102" s="4">
        <v>1099</v>
      </c>
      <c r="G1102">
        <v>-0.33200000000000002</v>
      </c>
    </row>
    <row r="1103" spans="6:7" x14ac:dyDescent="0.25">
      <c r="F1103" s="4">
        <v>1100</v>
      </c>
      <c r="G1103">
        <v>-0.92800000000000005</v>
      </c>
    </row>
    <row r="1104" spans="6:7" x14ac:dyDescent="0.25">
      <c r="F1104" s="4">
        <v>1101</v>
      </c>
      <c r="G1104">
        <v>-1.181</v>
      </c>
    </row>
    <row r="1105" spans="6:7" x14ac:dyDescent="0.25">
      <c r="F1105" s="4">
        <v>1102</v>
      </c>
      <c r="G1105">
        <v>-0.83399999999999996</v>
      </c>
    </row>
    <row r="1106" spans="6:7" x14ac:dyDescent="0.25">
      <c r="F1106" s="4">
        <v>1103</v>
      </c>
      <c r="G1106">
        <v>-1.389</v>
      </c>
    </row>
    <row r="1107" spans="6:7" x14ac:dyDescent="0.25">
      <c r="F1107" s="4">
        <v>1104</v>
      </c>
      <c r="G1107">
        <v>-1.623</v>
      </c>
    </row>
    <row r="1108" spans="6:7" x14ac:dyDescent="0.25">
      <c r="F1108" s="4">
        <v>1105</v>
      </c>
      <c r="G1108">
        <v>-0.69</v>
      </c>
    </row>
    <row r="1109" spans="6:7" x14ac:dyDescent="0.25">
      <c r="F1109" s="4">
        <v>1106</v>
      </c>
      <c r="G1109">
        <v>-0.437</v>
      </c>
    </row>
    <row r="1110" spans="6:7" x14ac:dyDescent="0.25">
      <c r="F1110" s="4">
        <v>1107</v>
      </c>
      <c r="G1110">
        <v>-1.464</v>
      </c>
    </row>
    <row r="1111" spans="6:7" x14ac:dyDescent="0.25">
      <c r="F1111" s="4">
        <v>1108</v>
      </c>
      <c r="G1111">
        <v>-1.325</v>
      </c>
    </row>
    <row r="1112" spans="6:7" x14ac:dyDescent="0.25">
      <c r="F1112" s="4">
        <v>1109</v>
      </c>
      <c r="G1112">
        <v>-1.484</v>
      </c>
    </row>
    <row r="1113" spans="6:7" x14ac:dyDescent="0.25">
      <c r="F1113" s="4">
        <v>1110</v>
      </c>
      <c r="G1113">
        <v>-1.538</v>
      </c>
    </row>
    <row r="1114" spans="6:7" x14ac:dyDescent="0.25">
      <c r="F1114" s="4">
        <v>1111</v>
      </c>
      <c r="G1114">
        <v>-0.68500000000000005</v>
      </c>
    </row>
    <row r="1115" spans="6:7" x14ac:dyDescent="0.25">
      <c r="F1115" s="4">
        <v>1112</v>
      </c>
      <c r="G1115">
        <v>-1.6719999999999999</v>
      </c>
    </row>
    <row r="1116" spans="6:7" x14ac:dyDescent="0.25">
      <c r="F1116" s="4">
        <v>1113</v>
      </c>
      <c r="G1116">
        <v>-1.1659999999999999</v>
      </c>
    </row>
    <row r="1117" spans="6:7" x14ac:dyDescent="0.25">
      <c r="F1117" s="4">
        <v>1114</v>
      </c>
      <c r="G1117">
        <v>-1.8260000000000001</v>
      </c>
    </row>
    <row r="1118" spans="6:7" x14ac:dyDescent="0.25">
      <c r="F1118" s="4">
        <v>1115</v>
      </c>
      <c r="G1118">
        <v>-1.6919999999999999</v>
      </c>
    </row>
    <row r="1119" spans="6:7" x14ac:dyDescent="0.25">
      <c r="F1119" s="4">
        <v>1116</v>
      </c>
      <c r="G1119">
        <v>-2</v>
      </c>
    </row>
    <row r="1120" spans="6:7" x14ac:dyDescent="0.25">
      <c r="F1120" s="4">
        <v>1117</v>
      </c>
      <c r="G1120">
        <v>-2.2330000000000001</v>
      </c>
    </row>
    <row r="1121" spans="6:7" x14ac:dyDescent="0.25">
      <c r="F1121" s="4">
        <v>1118</v>
      </c>
      <c r="G1121">
        <v>-2.0590000000000002</v>
      </c>
    </row>
    <row r="1122" spans="6:7" x14ac:dyDescent="0.25">
      <c r="F1122" s="4">
        <v>1119</v>
      </c>
      <c r="G1122">
        <v>-1.677</v>
      </c>
    </row>
    <row r="1123" spans="6:7" x14ac:dyDescent="0.25">
      <c r="F1123" s="4">
        <v>1120</v>
      </c>
      <c r="G1123">
        <v>-1.33</v>
      </c>
    </row>
    <row r="1124" spans="6:7" x14ac:dyDescent="0.25">
      <c r="F1124" s="4">
        <v>1121</v>
      </c>
      <c r="G1124">
        <v>-2.1640000000000001</v>
      </c>
    </row>
    <row r="1125" spans="6:7" x14ac:dyDescent="0.25">
      <c r="F1125" s="4">
        <v>1122</v>
      </c>
      <c r="G1125">
        <v>-2.2730000000000001</v>
      </c>
    </row>
    <row r="1126" spans="6:7" x14ac:dyDescent="0.25">
      <c r="F1126" s="4">
        <v>1123</v>
      </c>
      <c r="G1126">
        <v>-0.93799999999999994</v>
      </c>
    </row>
    <row r="1127" spans="6:7" x14ac:dyDescent="0.25">
      <c r="F1127" s="4">
        <v>1124</v>
      </c>
      <c r="G1127">
        <v>-0.82899999999999996</v>
      </c>
    </row>
    <row r="1128" spans="6:7" x14ac:dyDescent="0.25">
      <c r="F1128" s="4">
        <v>1125</v>
      </c>
      <c r="G1128">
        <v>-0.75900000000000001</v>
      </c>
    </row>
    <row r="1129" spans="6:7" x14ac:dyDescent="0.25">
      <c r="F1129" s="4">
        <v>1126</v>
      </c>
      <c r="G1129">
        <v>-1.226</v>
      </c>
    </row>
    <row r="1130" spans="6:7" x14ac:dyDescent="0.25">
      <c r="F1130" s="4">
        <v>1127</v>
      </c>
      <c r="G1130">
        <v>-1.117</v>
      </c>
    </row>
    <row r="1131" spans="6:7" x14ac:dyDescent="0.25">
      <c r="F1131" s="4">
        <v>1128</v>
      </c>
      <c r="G1131">
        <v>-1.1120000000000001</v>
      </c>
    </row>
    <row r="1132" spans="6:7" x14ac:dyDescent="0.25">
      <c r="F1132" s="4">
        <v>1129</v>
      </c>
      <c r="G1132">
        <v>-2.1739999999999999</v>
      </c>
    </row>
    <row r="1133" spans="6:7" x14ac:dyDescent="0.25">
      <c r="F1133" s="4">
        <v>1130</v>
      </c>
      <c r="G1133">
        <v>-1.444</v>
      </c>
    </row>
    <row r="1134" spans="6:7" x14ac:dyDescent="0.25">
      <c r="F1134" s="4">
        <v>1131</v>
      </c>
      <c r="G1134">
        <v>-0.99199999999999999</v>
      </c>
    </row>
    <row r="1135" spans="6:7" x14ac:dyDescent="0.25">
      <c r="F1135" s="4">
        <v>1132</v>
      </c>
      <c r="G1135">
        <v>-1.5980000000000001</v>
      </c>
    </row>
    <row r="1136" spans="6:7" x14ac:dyDescent="0.25">
      <c r="F1136" s="4">
        <v>1133</v>
      </c>
      <c r="G1136">
        <v>-1.052</v>
      </c>
    </row>
    <row r="1137" spans="6:7" x14ac:dyDescent="0.25">
      <c r="F1137" s="4">
        <v>1134</v>
      </c>
      <c r="G1137">
        <v>-1.002</v>
      </c>
    </row>
    <row r="1138" spans="6:7" x14ac:dyDescent="0.25">
      <c r="F1138" s="4">
        <v>1135</v>
      </c>
      <c r="G1138">
        <v>-1.2849999999999999</v>
      </c>
    </row>
    <row r="1139" spans="6:7" x14ac:dyDescent="0.25">
      <c r="F1139" s="4">
        <v>1136</v>
      </c>
      <c r="G1139">
        <v>-1.7170000000000001</v>
      </c>
    </row>
    <row r="1140" spans="6:7" x14ac:dyDescent="0.25">
      <c r="F1140" s="4">
        <v>1137</v>
      </c>
      <c r="G1140">
        <v>-1.335</v>
      </c>
    </row>
    <row r="1141" spans="6:7" x14ac:dyDescent="0.25">
      <c r="F1141" s="4">
        <v>1138</v>
      </c>
      <c r="G1141">
        <v>-0.82899999999999996</v>
      </c>
    </row>
    <row r="1142" spans="6:7" x14ac:dyDescent="0.25">
      <c r="F1142" s="4">
        <v>1139</v>
      </c>
      <c r="G1142">
        <v>-0.154</v>
      </c>
    </row>
    <row r="1143" spans="6:7" x14ac:dyDescent="0.25">
      <c r="F1143" s="4">
        <v>1140</v>
      </c>
      <c r="G1143">
        <v>-1.022</v>
      </c>
    </row>
    <row r="1144" spans="6:7" x14ac:dyDescent="0.25">
      <c r="F1144" s="4">
        <v>1141</v>
      </c>
      <c r="G1144">
        <v>-1.409</v>
      </c>
    </row>
    <row r="1145" spans="6:7" x14ac:dyDescent="0.25">
      <c r="F1145" s="4">
        <v>1142</v>
      </c>
      <c r="G1145">
        <v>-1.31</v>
      </c>
    </row>
    <row r="1146" spans="6:7" x14ac:dyDescent="0.25">
      <c r="F1146" s="4">
        <v>1143</v>
      </c>
      <c r="G1146">
        <v>-0.92800000000000005</v>
      </c>
    </row>
    <row r="1147" spans="6:7" x14ac:dyDescent="0.25">
      <c r="F1147" s="4">
        <v>1144</v>
      </c>
      <c r="G1147">
        <v>-1.528</v>
      </c>
    </row>
    <row r="1148" spans="6:7" x14ac:dyDescent="0.25">
      <c r="F1148" s="4">
        <v>1145</v>
      </c>
      <c r="G1148">
        <v>-1.26</v>
      </c>
    </row>
    <row r="1149" spans="6:7" x14ac:dyDescent="0.25">
      <c r="F1149" s="4">
        <v>1146</v>
      </c>
      <c r="G1149">
        <v>-0.78400000000000003</v>
      </c>
    </row>
    <row r="1150" spans="6:7" x14ac:dyDescent="0.25">
      <c r="F1150" s="4">
        <v>1147</v>
      </c>
      <c r="G1150">
        <v>-2.6749999999999998</v>
      </c>
    </row>
    <row r="1151" spans="6:7" x14ac:dyDescent="0.25">
      <c r="F1151" s="4">
        <v>1148</v>
      </c>
      <c r="G1151">
        <v>-1.052</v>
      </c>
    </row>
    <row r="1152" spans="6:7" x14ac:dyDescent="0.25">
      <c r="F1152" s="4">
        <v>1149</v>
      </c>
      <c r="G1152">
        <v>-0.39700000000000002</v>
      </c>
    </row>
    <row r="1153" spans="6:7" x14ac:dyDescent="0.25">
      <c r="F1153" s="4">
        <v>1150</v>
      </c>
      <c r="G1153">
        <v>-9.4E-2</v>
      </c>
    </row>
    <row r="1154" spans="6:7" x14ac:dyDescent="0.25">
      <c r="F1154" s="4">
        <v>1151</v>
      </c>
      <c r="G1154">
        <v>-2.0590000000000002</v>
      </c>
    </row>
    <row r="1155" spans="6:7" x14ac:dyDescent="0.25">
      <c r="F1155" s="4">
        <v>1152</v>
      </c>
      <c r="G1155">
        <v>-2.2530000000000001</v>
      </c>
    </row>
    <row r="1156" spans="6:7" x14ac:dyDescent="0.25">
      <c r="F1156" s="4">
        <v>1153</v>
      </c>
      <c r="G1156">
        <v>-0.193</v>
      </c>
    </row>
    <row r="1157" spans="6:7" x14ac:dyDescent="0.25">
      <c r="F1157" s="4">
        <v>1154</v>
      </c>
      <c r="G1157">
        <v>-0.41199999999999998</v>
      </c>
    </row>
    <row r="1158" spans="6:7" x14ac:dyDescent="0.25">
      <c r="F1158" s="4">
        <v>1155</v>
      </c>
      <c r="G1158">
        <v>-0.442</v>
      </c>
    </row>
    <row r="1159" spans="6:7" x14ac:dyDescent="0.25">
      <c r="F1159" s="4">
        <v>1156</v>
      </c>
      <c r="G1159">
        <v>-0.313</v>
      </c>
    </row>
    <row r="1160" spans="6:7" x14ac:dyDescent="0.25">
      <c r="F1160" s="4">
        <v>1157</v>
      </c>
      <c r="G1160">
        <v>-0.189</v>
      </c>
    </row>
    <row r="1161" spans="6:7" x14ac:dyDescent="0.25">
      <c r="F1161" s="4">
        <v>1158</v>
      </c>
      <c r="G1161">
        <v>-0.75900000000000001</v>
      </c>
    </row>
    <row r="1162" spans="6:7" x14ac:dyDescent="0.25">
      <c r="F1162" s="4">
        <v>1159</v>
      </c>
      <c r="G1162">
        <v>-0.23300000000000001</v>
      </c>
    </row>
    <row r="1163" spans="6:7" x14ac:dyDescent="0.25">
      <c r="F1163" s="4">
        <v>1160</v>
      </c>
      <c r="G1163">
        <v>0.83899999999999997</v>
      </c>
    </row>
    <row r="1164" spans="6:7" x14ac:dyDescent="0.25">
      <c r="F1164" s="4">
        <v>1161</v>
      </c>
      <c r="G1164">
        <v>1.141</v>
      </c>
    </row>
    <row r="1165" spans="6:7" x14ac:dyDescent="0.25">
      <c r="F1165" s="4">
        <v>1162</v>
      </c>
      <c r="G1165">
        <v>8.8999999999999996E-2</v>
      </c>
    </row>
    <row r="1166" spans="6:7" x14ac:dyDescent="0.25">
      <c r="F1166" s="4">
        <v>1163</v>
      </c>
      <c r="G1166">
        <v>-0.21299999999999999</v>
      </c>
    </row>
    <row r="1167" spans="6:7" x14ac:dyDescent="0.25">
      <c r="F1167" s="4">
        <v>1164</v>
      </c>
      <c r="G1167">
        <v>-0.65500000000000003</v>
      </c>
    </row>
    <row r="1168" spans="6:7" x14ac:dyDescent="0.25">
      <c r="F1168" s="4">
        <v>1165</v>
      </c>
      <c r="G1168">
        <v>-0.501</v>
      </c>
    </row>
    <row r="1169" spans="6:7" x14ac:dyDescent="0.25">
      <c r="F1169" s="4">
        <v>1166</v>
      </c>
      <c r="G1169">
        <v>-0.98799999999999999</v>
      </c>
    </row>
    <row r="1170" spans="6:7" x14ac:dyDescent="0.25">
      <c r="F1170" s="4">
        <v>1167</v>
      </c>
      <c r="G1170">
        <v>-0.66500000000000004</v>
      </c>
    </row>
    <row r="1171" spans="6:7" x14ac:dyDescent="0.25">
      <c r="F1171" s="4">
        <v>1168</v>
      </c>
      <c r="G1171">
        <v>-0.81399999999999995</v>
      </c>
    </row>
    <row r="1172" spans="6:7" x14ac:dyDescent="0.25">
      <c r="F1172" s="4">
        <v>1169</v>
      </c>
      <c r="G1172">
        <v>-0.75900000000000001</v>
      </c>
    </row>
    <row r="1173" spans="6:7" x14ac:dyDescent="0.25">
      <c r="F1173" s="4">
        <v>1170</v>
      </c>
      <c r="G1173">
        <v>0.13400000000000001</v>
      </c>
    </row>
    <row r="1174" spans="6:7" x14ac:dyDescent="0.25">
      <c r="F1174" s="4">
        <v>1171</v>
      </c>
      <c r="G1174">
        <v>-1.5680000000000001</v>
      </c>
    </row>
    <row r="1175" spans="6:7" x14ac:dyDescent="0.25">
      <c r="F1175" s="4">
        <v>1172</v>
      </c>
      <c r="G1175">
        <v>-1.5880000000000001</v>
      </c>
    </row>
    <row r="1176" spans="6:7" x14ac:dyDescent="0.25">
      <c r="F1176" s="4">
        <v>1173</v>
      </c>
      <c r="G1176">
        <v>-0.96799999999999997</v>
      </c>
    </row>
    <row r="1177" spans="6:7" x14ac:dyDescent="0.25">
      <c r="F1177" s="4">
        <v>1174</v>
      </c>
      <c r="G1177">
        <v>-2.3170000000000002</v>
      </c>
    </row>
    <row r="1178" spans="6:7" x14ac:dyDescent="0.25">
      <c r="F1178" s="4">
        <v>1175</v>
      </c>
      <c r="G1178">
        <v>-1.7070000000000001</v>
      </c>
    </row>
    <row r="1179" spans="6:7" x14ac:dyDescent="0.25">
      <c r="F1179" s="4">
        <v>1176</v>
      </c>
      <c r="G1179">
        <v>-0.64500000000000002</v>
      </c>
    </row>
    <row r="1180" spans="6:7" x14ac:dyDescent="0.25">
      <c r="F1180" s="4">
        <v>1177</v>
      </c>
      <c r="G1180">
        <v>-0.73899999999999999</v>
      </c>
    </row>
    <row r="1181" spans="6:7" x14ac:dyDescent="0.25">
      <c r="F1181" s="4">
        <v>1178</v>
      </c>
      <c r="G1181">
        <v>-1.4339999999999999</v>
      </c>
    </row>
    <row r="1182" spans="6:7" x14ac:dyDescent="0.25">
      <c r="F1182" s="4">
        <v>1179</v>
      </c>
      <c r="G1182">
        <v>-1.35</v>
      </c>
    </row>
    <row r="1183" spans="6:7" x14ac:dyDescent="0.25">
      <c r="F1183" s="4">
        <v>1180</v>
      </c>
      <c r="G1183">
        <v>-1.33</v>
      </c>
    </row>
    <row r="1184" spans="6:7" x14ac:dyDescent="0.25">
      <c r="F1184" s="4">
        <v>1181</v>
      </c>
      <c r="G1184">
        <v>-1.2110000000000001</v>
      </c>
    </row>
    <row r="1185" spans="6:7" x14ac:dyDescent="0.25">
      <c r="F1185" s="4">
        <v>1182</v>
      </c>
      <c r="G1185">
        <v>-1.0669999999999999</v>
      </c>
    </row>
    <row r="1186" spans="6:7" x14ac:dyDescent="0.25">
      <c r="F1186" s="4">
        <v>1183</v>
      </c>
      <c r="G1186">
        <v>-1.2949999999999999</v>
      </c>
    </row>
    <row r="1187" spans="6:7" x14ac:dyDescent="0.25">
      <c r="F1187" s="4">
        <v>1184</v>
      </c>
      <c r="G1187">
        <v>-1.141</v>
      </c>
    </row>
    <row r="1188" spans="6:7" x14ac:dyDescent="0.25">
      <c r="F1188" s="4">
        <v>1185</v>
      </c>
      <c r="G1188">
        <v>-0.69499999999999995</v>
      </c>
    </row>
    <row r="1189" spans="6:7" x14ac:dyDescent="0.25">
      <c r="F1189" s="4">
        <v>1186</v>
      </c>
      <c r="G1189">
        <v>-0.33200000000000002</v>
      </c>
    </row>
    <row r="1190" spans="6:7" x14ac:dyDescent="0.25">
      <c r="F1190" s="4">
        <v>1187</v>
      </c>
      <c r="G1190">
        <v>-1.454</v>
      </c>
    </row>
    <row r="1191" spans="6:7" x14ac:dyDescent="0.25">
      <c r="F1191" s="4">
        <v>1188</v>
      </c>
      <c r="G1191">
        <v>-1.4490000000000001</v>
      </c>
    </row>
    <row r="1192" spans="6:7" x14ac:dyDescent="0.25">
      <c r="F1192" s="4">
        <v>1189</v>
      </c>
      <c r="G1192">
        <v>-1.161</v>
      </c>
    </row>
    <row r="1193" spans="6:7" x14ac:dyDescent="0.25">
      <c r="F1193" s="4">
        <v>1190</v>
      </c>
      <c r="G1193">
        <v>-1.633</v>
      </c>
    </row>
    <row r="1194" spans="6:7" x14ac:dyDescent="0.25">
      <c r="F1194" s="4">
        <v>1191</v>
      </c>
      <c r="G1194">
        <v>-1.901</v>
      </c>
    </row>
    <row r="1195" spans="6:7" x14ac:dyDescent="0.25">
      <c r="F1195" s="4">
        <v>1192</v>
      </c>
      <c r="G1195">
        <v>-1.4690000000000001</v>
      </c>
    </row>
    <row r="1196" spans="6:7" x14ac:dyDescent="0.25">
      <c r="F1196" s="4">
        <v>1193</v>
      </c>
      <c r="G1196">
        <v>-1.6180000000000001</v>
      </c>
    </row>
    <row r="1197" spans="6:7" x14ac:dyDescent="0.25">
      <c r="F1197" s="4">
        <v>1194</v>
      </c>
      <c r="G1197">
        <v>-1.26</v>
      </c>
    </row>
    <row r="1198" spans="6:7" x14ac:dyDescent="0.25">
      <c r="F1198" s="4">
        <v>1195</v>
      </c>
      <c r="G1198">
        <v>-0.754</v>
      </c>
    </row>
    <row r="1199" spans="6:7" x14ac:dyDescent="0.25">
      <c r="F1199" s="4">
        <v>1196</v>
      </c>
      <c r="G1199">
        <v>-1.623</v>
      </c>
    </row>
    <row r="1200" spans="6:7" x14ac:dyDescent="0.25">
      <c r="F1200" s="4">
        <v>1197</v>
      </c>
      <c r="G1200">
        <v>-2.0840000000000001</v>
      </c>
    </row>
    <row r="1201" spans="6:7" x14ac:dyDescent="0.25">
      <c r="F1201" s="4">
        <v>1198</v>
      </c>
      <c r="G1201">
        <v>-1.5980000000000001</v>
      </c>
    </row>
    <row r="1202" spans="6:7" x14ac:dyDescent="0.25">
      <c r="F1202" s="4">
        <v>1199</v>
      </c>
      <c r="G1202">
        <v>-1.7769999999999999</v>
      </c>
    </row>
    <row r="1203" spans="6:7" x14ac:dyDescent="0.25">
      <c r="F1203" s="4">
        <v>1200</v>
      </c>
      <c r="G1203">
        <v>-1.7070000000000001</v>
      </c>
    </row>
    <row r="1204" spans="6:7" x14ac:dyDescent="0.25">
      <c r="F1204" s="4">
        <v>1201</v>
      </c>
      <c r="G1204">
        <v>-1.4139999999999999</v>
      </c>
    </row>
    <row r="1205" spans="6:7" x14ac:dyDescent="0.25">
      <c r="F1205" s="4">
        <v>1202</v>
      </c>
      <c r="G1205">
        <v>-1.494</v>
      </c>
    </row>
    <row r="1206" spans="6:7" x14ac:dyDescent="0.25">
      <c r="F1206" s="4">
        <v>1203</v>
      </c>
      <c r="G1206">
        <v>-0.92300000000000004</v>
      </c>
    </row>
    <row r="1207" spans="6:7" x14ac:dyDescent="0.25">
      <c r="F1207" s="4">
        <v>1204</v>
      </c>
      <c r="G1207">
        <v>-1.6619999999999999</v>
      </c>
    </row>
    <row r="1208" spans="6:7" x14ac:dyDescent="0.25">
      <c r="F1208" s="4">
        <v>1205</v>
      </c>
      <c r="G1208">
        <v>-0.223</v>
      </c>
    </row>
    <row r="1209" spans="6:7" x14ac:dyDescent="0.25">
      <c r="F1209" s="4">
        <v>1206</v>
      </c>
      <c r="G1209">
        <v>-0.26300000000000001</v>
      </c>
    </row>
    <row r="1210" spans="6:7" x14ac:dyDescent="0.25">
      <c r="F1210" s="4">
        <v>1207</v>
      </c>
      <c r="G1210">
        <v>-1.6379999999999999</v>
      </c>
    </row>
    <row r="1211" spans="6:7" x14ac:dyDescent="0.25">
      <c r="F1211" s="4">
        <v>1208</v>
      </c>
      <c r="G1211">
        <v>-1.325</v>
      </c>
    </row>
    <row r="1212" spans="6:7" x14ac:dyDescent="0.25">
      <c r="F1212" s="4">
        <v>1209</v>
      </c>
      <c r="G1212">
        <v>-1.474</v>
      </c>
    </row>
    <row r="1213" spans="6:7" x14ac:dyDescent="0.25">
      <c r="F1213" s="4">
        <v>1210</v>
      </c>
      <c r="G1213">
        <v>-0.67500000000000004</v>
      </c>
    </row>
    <row r="1214" spans="6:7" x14ac:dyDescent="0.25">
      <c r="F1214" s="4">
        <v>1211</v>
      </c>
      <c r="G1214">
        <v>-0.85399999999999998</v>
      </c>
    </row>
    <row r="1215" spans="6:7" x14ac:dyDescent="0.25">
      <c r="F1215" s="4">
        <v>1212</v>
      </c>
      <c r="G1215">
        <v>-0.65500000000000003</v>
      </c>
    </row>
    <row r="1216" spans="6:7" x14ac:dyDescent="0.25">
      <c r="F1216" s="4">
        <v>1213</v>
      </c>
      <c r="G1216">
        <v>-0.873</v>
      </c>
    </row>
    <row r="1217" spans="6:7" x14ac:dyDescent="0.25">
      <c r="F1217" s="4">
        <v>1214</v>
      </c>
      <c r="G1217">
        <v>-0.49099999999999999</v>
      </c>
    </row>
    <row r="1218" spans="6:7" x14ac:dyDescent="0.25">
      <c r="F1218" s="4">
        <v>1215</v>
      </c>
      <c r="G1218">
        <v>-1.1659999999999999</v>
      </c>
    </row>
    <row r="1219" spans="6:7" x14ac:dyDescent="0.25">
      <c r="F1219" s="4">
        <v>1216</v>
      </c>
      <c r="G1219">
        <v>-1.385</v>
      </c>
    </row>
    <row r="1220" spans="6:7" x14ac:dyDescent="0.25">
      <c r="F1220" s="4">
        <v>1217</v>
      </c>
      <c r="G1220">
        <v>-1.5629999999999999</v>
      </c>
    </row>
    <row r="1221" spans="6:7" x14ac:dyDescent="0.25">
      <c r="F1221" s="4">
        <v>1218</v>
      </c>
      <c r="G1221">
        <v>-1.7769999999999999</v>
      </c>
    </row>
    <row r="1222" spans="6:7" x14ac:dyDescent="0.25">
      <c r="F1222" s="4">
        <v>1219</v>
      </c>
      <c r="G1222">
        <v>-0.94799999999999995</v>
      </c>
    </row>
    <row r="1223" spans="6:7" x14ac:dyDescent="0.25">
      <c r="F1223" s="4">
        <v>1220</v>
      </c>
      <c r="G1223">
        <v>-0.92800000000000005</v>
      </c>
    </row>
    <row r="1224" spans="6:7" x14ac:dyDescent="0.25">
      <c r="F1224" s="4">
        <v>1221</v>
      </c>
      <c r="G1224">
        <v>-0.73399999999999999</v>
      </c>
    </row>
    <row r="1225" spans="6:7" x14ac:dyDescent="0.25">
      <c r="F1225" s="4">
        <v>1222</v>
      </c>
      <c r="G1225">
        <v>-0.48099999999999998</v>
      </c>
    </row>
    <row r="1226" spans="6:7" x14ac:dyDescent="0.25">
      <c r="F1226" s="4">
        <v>1223</v>
      </c>
      <c r="G1226">
        <v>-1.409</v>
      </c>
    </row>
    <row r="1227" spans="6:7" x14ac:dyDescent="0.25">
      <c r="F1227" s="4">
        <v>1224</v>
      </c>
      <c r="G1227">
        <v>-1.2509999999999999</v>
      </c>
    </row>
    <row r="1228" spans="6:7" x14ac:dyDescent="0.25">
      <c r="F1228" s="4">
        <v>1225</v>
      </c>
      <c r="G1228">
        <v>-0.67500000000000004</v>
      </c>
    </row>
    <row r="1229" spans="6:7" x14ac:dyDescent="0.25">
      <c r="F1229" s="4">
        <v>1226</v>
      </c>
      <c r="G1229">
        <v>-0.46100000000000002</v>
      </c>
    </row>
    <row r="1230" spans="6:7" x14ac:dyDescent="0.25">
      <c r="F1230" s="4">
        <v>1227</v>
      </c>
      <c r="G1230">
        <v>-1.27</v>
      </c>
    </row>
    <row r="1231" spans="6:7" x14ac:dyDescent="0.25">
      <c r="F1231" s="4">
        <v>1228</v>
      </c>
      <c r="G1231">
        <v>-0.83899999999999997</v>
      </c>
    </row>
    <row r="1232" spans="6:7" x14ac:dyDescent="0.25">
      <c r="F1232" s="4">
        <v>1229</v>
      </c>
      <c r="G1232">
        <v>-0.44700000000000001</v>
      </c>
    </row>
    <row r="1233" spans="6:7" x14ac:dyDescent="0.25">
      <c r="F1233" s="4">
        <v>1230</v>
      </c>
      <c r="G1233">
        <v>-0.36199999999999999</v>
      </c>
    </row>
    <row r="1234" spans="6:7" x14ac:dyDescent="0.25">
      <c r="F1234" s="4">
        <v>1231</v>
      </c>
      <c r="G1234">
        <v>-1.2949999999999999</v>
      </c>
    </row>
    <row r="1235" spans="6:7" x14ac:dyDescent="0.25">
      <c r="F1235" s="4">
        <v>1232</v>
      </c>
      <c r="G1235">
        <v>-1.226</v>
      </c>
    </row>
    <row r="1236" spans="6:7" x14ac:dyDescent="0.25">
      <c r="F1236" s="4">
        <v>1233</v>
      </c>
      <c r="G1236">
        <v>-1.6080000000000001</v>
      </c>
    </row>
    <row r="1237" spans="6:7" x14ac:dyDescent="0.25">
      <c r="F1237" s="4">
        <v>1234</v>
      </c>
      <c r="G1237">
        <v>-1.881</v>
      </c>
    </row>
    <row r="1238" spans="6:7" x14ac:dyDescent="0.25">
      <c r="F1238" s="4">
        <v>1235</v>
      </c>
      <c r="G1238">
        <v>-1.593</v>
      </c>
    </row>
    <row r="1239" spans="6:7" x14ac:dyDescent="0.25">
      <c r="F1239" s="4">
        <v>1236</v>
      </c>
      <c r="G1239">
        <v>-2.02</v>
      </c>
    </row>
    <row r="1240" spans="6:7" x14ac:dyDescent="0.25">
      <c r="F1240" s="4">
        <v>1237</v>
      </c>
      <c r="G1240">
        <v>-1.5580000000000001</v>
      </c>
    </row>
    <row r="1241" spans="6:7" x14ac:dyDescent="0.25">
      <c r="F1241" s="4">
        <v>1238</v>
      </c>
      <c r="G1241">
        <v>-9.9000000000000005E-2</v>
      </c>
    </row>
    <row r="1242" spans="6:7" x14ac:dyDescent="0.25">
      <c r="F1242" s="4">
        <v>1239</v>
      </c>
      <c r="G1242">
        <v>-3.5000000000000003E-2</v>
      </c>
    </row>
    <row r="1243" spans="6:7" x14ac:dyDescent="0.25">
      <c r="F1243" s="4">
        <v>1240</v>
      </c>
      <c r="G1243">
        <v>-0.52600000000000002</v>
      </c>
    </row>
    <row r="1244" spans="6:7" x14ac:dyDescent="0.25">
      <c r="F1244" s="4">
        <v>1241</v>
      </c>
      <c r="G1244">
        <v>-0.39200000000000002</v>
      </c>
    </row>
    <row r="1245" spans="6:7" x14ac:dyDescent="0.25">
      <c r="F1245" s="4">
        <v>1242</v>
      </c>
      <c r="G1245">
        <v>-1.2549999999999999</v>
      </c>
    </row>
    <row r="1246" spans="6:7" x14ac:dyDescent="0.25">
      <c r="F1246" s="4">
        <v>1243</v>
      </c>
      <c r="G1246">
        <v>-0.59499999999999997</v>
      </c>
    </row>
    <row r="1247" spans="6:7" x14ac:dyDescent="0.25">
      <c r="F1247" s="4">
        <v>1244</v>
      </c>
      <c r="G1247">
        <v>-0.93799999999999994</v>
      </c>
    </row>
    <row r="1248" spans="6:7" x14ac:dyDescent="0.25">
      <c r="F1248" s="4">
        <v>1245</v>
      </c>
      <c r="G1248">
        <v>-0.94299999999999995</v>
      </c>
    </row>
    <row r="1249" spans="6:7" x14ac:dyDescent="0.25">
      <c r="F1249" s="4">
        <v>1246</v>
      </c>
      <c r="G1249">
        <v>-0.51600000000000001</v>
      </c>
    </row>
    <row r="1250" spans="6:7" x14ac:dyDescent="0.25">
      <c r="F1250" s="4">
        <v>1247</v>
      </c>
      <c r="G1250">
        <v>-0.61499999999999999</v>
      </c>
    </row>
    <row r="1251" spans="6:7" x14ac:dyDescent="0.25">
      <c r="F1251" s="4">
        <v>1248</v>
      </c>
      <c r="G1251">
        <v>-1.0920000000000001</v>
      </c>
    </row>
    <row r="1252" spans="6:7" x14ac:dyDescent="0.25">
      <c r="F1252" s="4">
        <v>1249</v>
      </c>
      <c r="G1252">
        <v>-1.141</v>
      </c>
    </row>
    <row r="1253" spans="6:7" x14ac:dyDescent="0.25">
      <c r="F1253" s="4">
        <v>1250</v>
      </c>
      <c r="G1253">
        <v>-1.4339999999999999</v>
      </c>
    </row>
    <row r="1254" spans="6:7" x14ac:dyDescent="0.25">
      <c r="F1254" s="4">
        <v>1251</v>
      </c>
      <c r="G1254">
        <v>-1.5429999999999999</v>
      </c>
    </row>
    <row r="1255" spans="6:7" x14ac:dyDescent="0.25">
      <c r="F1255" s="4">
        <v>1252</v>
      </c>
      <c r="G1255">
        <v>-1.3939999999999999</v>
      </c>
    </row>
    <row r="1256" spans="6:7" x14ac:dyDescent="0.25">
      <c r="F1256" s="4">
        <v>1253</v>
      </c>
      <c r="G1256">
        <v>-1.1759999999999999</v>
      </c>
    </row>
    <row r="1257" spans="6:7" x14ac:dyDescent="0.25">
      <c r="F1257" s="4">
        <v>1254</v>
      </c>
      <c r="G1257">
        <v>-2</v>
      </c>
    </row>
    <row r="1258" spans="6:7" x14ac:dyDescent="0.25">
      <c r="F1258" s="4">
        <v>1255</v>
      </c>
      <c r="G1258">
        <v>-0.62</v>
      </c>
    </row>
    <row r="1259" spans="6:7" x14ac:dyDescent="0.25">
      <c r="F1259" s="4">
        <v>1256</v>
      </c>
      <c r="G1259">
        <v>-1.5629999999999999</v>
      </c>
    </row>
    <row r="1260" spans="6:7" x14ac:dyDescent="0.25">
      <c r="F1260" s="4">
        <v>1257</v>
      </c>
      <c r="G1260">
        <v>-0.65</v>
      </c>
    </row>
    <row r="1261" spans="6:7" x14ac:dyDescent="0.25">
      <c r="F1261" s="4">
        <v>1258</v>
      </c>
      <c r="G1261">
        <v>-1.5580000000000001</v>
      </c>
    </row>
    <row r="1262" spans="6:7" x14ac:dyDescent="0.25">
      <c r="F1262" s="4">
        <v>1259</v>
      </c>
      <c r="G1262">
        <v>-1.0269999999999999</v>
      </c>
    </row>
    <row r="1263" spans="6:7" x14ac:dyDescent="0.25">
      <c r="F1263" s="4">
        <v>1260</v>
      </c>
      <c r="G1263">
        <v>-0.61499999999999999</v>
      </c>
    </row>
    <row r="1264" spans="6:7" x14ac:dyDescent="0.25">
      <c r="F1264" s="4">
        <v>1261</v>
      </c>
      <c r="G1264">
        <v>-1.643</v>
      </c>
    </row>
    <row r="1265" spans="6:7" x14ac:dyDescent="0.25">
      <c r="F1265" s="4">
        <v>1262</v>
      </c>
      <c r="G1265">
        <v>-0.63500000000000001</v>
      </c>
    </row>
    <row r="1266" spans="6:7" x14ac:dyDescent="0.25">
      <c r="F1266" s="4">
        <v>1263</v>
      </c>
      <c r="G1266">
        <v>-0.71</v>
      </c>
    </row>
    <row r="1267" spans="6:7" x14ac:dyDescent="0.25">
      <c r="F1267" s="4">
        <v>1264</v>
      </c>
      <c r="G1267">
        <v>-1.7270000000000001</v>
      </c>
    </row>
    <row r="1268" spans="6:7" x14ac:dyDescent="0.25">
      <c r="F1268" s="4">
        <v>1265</v>
      </c>
      <c r="G1268">
        <v>-1.4790000000000001</v>
      </c>
    </row>
    <row r="1269" spans="6:7" x14ac:dyDescent="0.25">
      <c r="F1269" s="4">
        <v>1266</v>
      </c>
      <c r="G1269">
        <v>-1.1859999999999999</v>
      </c>
    </row>
    <row r="1270" spans="6:7" x14ac:dyDescent="0.25">
      <c r="F1270" s="4">
        <v>1267</v>
      </c>
      <c r="G1270">
        <v>-1.7669999999999999</v>
      </c>
    </row>
    <row r="1271" spans="6:7" x14ac:dyDescent="0.25">
      <c r="F1271" s="4">
        <v>1268</v>
      </c>
      <c r="G1271">
        <v>-1.504</v>
      </c>
    </row>
    <row r="1272" spans="6:7" x14ac:dyDescent="0.25">
      <c r="F1272" s="4">
        <v>1269</v>
      </c>
      <c r="G1272">
        <v>-1.052</v>
      </c>
    </row>
    <row r="1273" spans="6:7" x14ac:dyDescent="0.25">
      <c r="F1273" s="4">
        <v>1270</v>
      </c>
      <c r="G1273">
        <v>-0.88300000000000001</v>
      </c>
    </row>
    <row r="1274" spans="6:7" x14ac:dyDescent="0.25">
      <c r="F1274" s="4">
        <v>1271</v>
      </c>
      <c r="G1274">
        <v>-0.91800000000000004</v>
      </c>
    </row>
    <row r="1275" spans="6:7" x14ac:dyDescent="0.25">
      <c r="F1275" s="4">
        <v>1272</v>
      </c>
      <c r="G1275">
        <v>-0.81899999999999995</v>
      </c>
    </row>
    <row r="1276" spans="6:7" x14ac:dyDescent="0.25">
      <c r="F1276" s="4">
        <v>1273</v>
      </c>
      <c r="G1276">
        <v>-0.72399999999999998</v>
      </c>
    </row>
    <row r="1277" spans="6:7" x14ac:dyDescent="0.25">
      <c r="F1277" s="4">
        <v>1274</v>
      </c>
      <c r="G1277">
        <v>-0.34200000000000003</v>
      </c>
    </row>
    <row r="1278" spans="6:7" x14ac:dyDescent="0.25">
      <c r="F1278" s="4">
        <v>1275</v>
      </c>
      <c r="G1278">
        <v>-1.355</v>
      </c>
    </row>
    <row r="1279" spans="6:7" x14ac:dyDescent="0.25">
      <c r="F1279" s="4">
        <v>1276</v>
      </c>
      <c r="G1279">
        <v>-1.9159999999999999</v>
      </c>
    </row>
    <row r="1280" spans="6:7" x14ac:dyDescent="0.25">
      <c r="F1280" s="4">
        <v>1277</v>
      </c>
      <c r="G1280">
        <v>-1.911</v>
      </c>
    </row>
    <row r="1281" spans="6:7" x14ac:dyDescent="0.25">
      <c r="F1281" s="4">
        <v>1278</v>
      </c>
      <c r="G1281">
        <v>-2.9279999999999999</v>
      </c>
    </row>
    <row r="1282" spans="6:7" x14ac:dyDescent="0.25">
      <c r="F1282" s="4">
        <v>1279</v>
      </c>
      <c r="G1282">
        <v>-1.5529999999999999</v>
      </c>
    </row>
    <row r="1283" spans="6:7" x14ac:dyDescent="0.25">
      <c r="F1283" s="4">
        <v>1280</v>
      </c>
      <c r="G1283">
        <v>-1.772</v>
      </c>
    </row>
    <row r="1284" spans="6:7" x14ac:dyDescent="0.25">
      <c r="F1284" s="4">
        <v>1281</v>
      </c>
      <c r="G1284">
        <v>-1.9550000000000001</v>
      </c>
    </row>
    <row r="1285" spans="6:7" x14ac:dyDescent="0.25">
      <c r="F1285" s="4">
        <v>1282</v>
      </c>
      <c r="G1285">
        <v>-2.2629999999999999</v>
      </c>
    </row>
    <row r="1286" spans="6:7" x14ac:dyDescent="0.25">
      <c r="F1286" s="4">
        <v>1283</v>
      </c>
      <c r="G1286">
        <v>-2.948</v>
      </c>
    </row>
    <row r="1287" spans="6:7" x14ac:dyDescent="0.25">
      <c r="F1287" s="4">
        <v>1284</v>
      </c>
      <c r="G1287">
        <v>-2.0449999999999999</v>
      </c>
    </row>
    <row r="1288" spans="6:7" x14ac:dyDescent="0.25">
      <c r="F1288" s="4">
        <v>1285</v>
      </c>
      <c r="G1288">
        <v>-1.583</v>
      </c>
    </row>
    <row r="1289" spans="6:7" x14ac:dyDescent="0.25">
      <c r="F1289" s="4">
        <v>1286</v>
      </c>
      <c r="G1289">
        <v>-1.5580000000000001</v>
      </c>
    </row>
    <row r="1290" spans="6:7" x14ac:dyDescent="0.25">
      <c r="F1290" s="4">
        <v>1287</v>
      </c>
      <c r="G1290">
        <v>-2.9729999999999999</v>
      </c>
    </row>
    <row r="1291" spans="6:7" x14ac:dyDescent="0.25">
      <c r="F1291" s="4">
        <v>1288</v>
      </c>
      <c r="G1291">
        <v>-2.2679999999999998</v>
      </c>
    </row>
    <row r="1292" spans="6:7" x14ac:dyDescent="0.25">
      <c r="F1292" s="4">
        <v>1289</v>
      </c>
      <c r="G1292">
        <v>-1.5780000000000001</v>
      </c>
    </row>
    <row r="1293" spans="6:7" x14ac:dyDescent="0.25">
      <c r="F1293" s="4">
        <v>1290</v>
      </c>
      <c r="G1293">
        <v>-2.2829999999999999</v>
      </c>
    </row>
    <row r="1294" spans="6:7" x14ac:dyDescent="0.25">
      <c r="F1294" s="4">
        <v>1291</v>
      </c>
      <c r="G1294">
        <v>-2.4860000000000002</v>
      </c>
    </row>
    <row r="1295" spans="6:7" x14ac:dyDescent="0.25">
      <c r="F1295" s="4">
        <v>1292</v>
      </c>
      <c r="G1295">
        <v>-1.702</v>
      </c>
    </row>
    <row r="1296" spans="6:7" x14ac:dyDescent="0.25">
      <c r="F1296" s="4">
        <v>1293</v>
      </c>
      <c r="G1296">
        <v>-2.4860000000000002</v>
      </c>
    </row>
    <row r="1297" spans="6:7" x14ac:dyDescent="0.25">
      <c r="F1297" s="4">
        <v>1294</v>
      </c>
      <c r="G1297">
        <v>-2.3919999999999999</v>
      </c>
    </row>
    <row r="1298" spans="6:7" x14ac:dyDescent="0.25">
      <c r="F1298" s="4">
        <v>1295</v>
      </c>
      <c r="G1298">
        <v>-1.345</v>
      </c>
    </row>
    <row r="1299" spans="6:7" x14ac:dyDescent="0.25">
      <c r="F1299" s="4">
        <v>1296</v>
      </c>
      <c r="G1299">
        <v>-1.38</v>
      </c>
    </row>
    <row r="1300" spans="6:7" x14ac:dyDescent="0.25">
      <c r="F1300" s="4">
        <v>1297</v>
      </c>
      <c r="G1300">
        <v>-0.72899999999999998</v>
      </c>
    </row>
    <row r="1301" spans="6:7" x14ac:dyDescent="0.25">
      <c r="F1301" s="4">
        <v>1298</v>
      </c>
      <c r="G1301">
        <v>-1.3149999999999999</v>
      </c>
    </row>
    <row r="1302" spans="6:7" x14ac:dyDescent="0.25">
      <c r="F1302" s="4">
        <v>1299</v>
      </c>
      <c r="G1302">
        <v>-1.6970000000000001</v>
      </c>
    </row>
    <row r="1303" spans="6:7" x14ac:dyDescent="0.25">
      <c r="F1303" s="4">
        <v>1300</v>
      </c>
      <c r="G1303">
        <v>-2.1040000000000001</v>
      </c>
    </row>
    <row r="1304" spans="6:7" x14ac:dyDescent="0.25">
      <c r="F1304" s="4">
        <v>1301</v>
      </c>
      <c r="G1304">
        <v>-2.02</v>
      </c>
    </row>
    <row r="1305" spans="6:7" x14ac:dyDescent="0.25">
      <c r="F1305" s="4">
        <v>1302</v>
      </c>
      <c r="G1305">
        <v>-1.9550000000000001</v>
      </c>
    </row>
    <row r="1306" spans="6:7" x14ac:dyDescent="0.25">
      <c r="F1306" s="4">
        <v>1303</v>
      </c>
      <c r="G1306">
        <v>-2.581</v>
      </c>
    </row>
    <row r="1307" spans="6:7" x14ac:dyDescent="0.25">
      <c r="F1307" s="4">
        <v>1304</v>
      </c>
      <c r="G1307">
        <v>-2.2879999999999998</v>
      </c>
    </row>
    <row r="1308" spans="6:7" x14ac:dyDescent="0.25">
      <c r="F1308" s="4">
        <v>1305</v>
      </c>
      <c r="G1308">
        <v>-2.0049999999999999</v>
      </c>
    </row>
    <row r="1309" spans="6:7" x14ac:dyDescent="0.25">
      <c r="F1309" s="4">
        <v>1306</v>
      </c>
      <c r="G1309">
        <v>-1.8160000000000001</v>
      </c>
    </row>
    <row r="1310" spans="6:7" x14ac:dyDescent="0.25">
      <c r="F1310" s="4">
        <v>1307</v>
      </c>
      <c r="G1310">
        <v>-2.625</v>
      </c>
    </row>
    <row r="1311" spans="6:7" x14ac:dyDescent="0.25">
      <c r="F1311" s="4">
        <v>1308</v>
      </c>
      <c r="G1311">
        <v>-1.6279999999999999</v>
      </c>
    </row>
    <row r="1312" spans="6:7" x14ac:dyDescent="0.25">
      <c r="F1312" s="4">
        <v>1309</v>
      </c>
      <c r="G1312">
        <v>-1.2509999999999999</v>
      </c>
    </row>
    <row r="1313" spans="6:7" x14ac:dyDescent="0.25">
      <c r="F1313" s="4">
        <v>1310</v>
      </c>
      <c r="G1313">
        <v>-2.4119999999999999</v>
      </c>
    </row>
    <row r="1314" spans="6:7" x14ac:dyDescent="0.25">
      <c r="F1314" s="4">
        <v>1311</v>
      </c>
      <c r="G1314">
        <v>-1.1120000000000001</v>
      </c>
    </row>
    <row r="1315" spans="6:7" x14ac:dyDescent="0.25">
      <c r="F1315" s="4">
        <v>1312</v>
      </c>
      <c r="G1315">
        <v>-0.92800000000000005</v>
      </c>
    </row>
    <row r="1316" spans="6:7" x14ac:dyDescent="0.25">
      <c r="F1316" s="4">
        <v>1313</v>
      </c>
      <c r="G1316">
        <v>-0.72399999999999998</v>
      </c>
    </row>
    <row r="1317" spans="6:7" x14ac:dyDescent="0.25">
      <c r="F1317" s="4">
        <v>1314</v>
      </c>
      <c r="G1317">
        <v>-0.91300000000000003</v>
      </c>
    </row>
    <row r="1318" spans="6:7" x14ac:dyDescent="0.25">
      <c r="F1318" s="4">
        <v>1315</v>
      </c>
      <c r="G1318">
        <v>-2.0739999999999998</v>
      </c>
    </row>
    <row r="1319" spans="6:7" x14ac:dyDescent="0.25">
      <c r="F1319" s="4">
        <v>1316</v>
      </c>
      <c r="G1319">
        <v>-1.95</v>
      </c>
    </row>
    <row r="1320" spans="6:7" x14ac:dyDescent="0.25">
      <c r="F1320" s="4">
        <v>1317</v>
      </c>
      <c r="G1320">
        <v>-1.1759999999999999</v>
      </c>
    </row>
    <row r="1321" spans="6:7" x14ac:dyDescent="0.25">
      <c r="F1321" s="4">
        <v>1318</v>
      </c>
      <c r="G1321">
        <v>-1.1120000000000001</v>
      </c>
    </row>
    <row r="1322" spans="6:7" x14ac:dyDescent="0.25">
      <c r="F1322" s="4">
        <v>1319</v>
      </c>
      <c r="G1322">
        <v>-1.5880000000000001</v>
      </c>
    </row>
    <row r="1323" spans="6:7" x14ac:dyDescent="0.25">
      <c r="F1323" s="4">
        <v>1320</v>
      </c>
      <c r="G1323">
        <v>-1.0920000000000001</v>
      </c>
    </row>
    <row r="1324" spans="6:7" x14ac:dyDescent="0.25">
      <c r="F1324" s="4">
        <v>1321</v>
      </c>
      <c r="G1324">
        <v>-0.67500000000000004</v>
      </c>
    </row>
    <row r="1325" spans="6:7" x14ac:dyDescent="0.25">
      <c r="F1325" s="4">
        <v>1322</v>
      </c>
      <c r="G1325">
        <v>-1.141</v>
      </c>
    </row>
    <row r="1326" spans="6:7" x14ac:dyDescent="0.25">
      <c r="F1326" s="4">
        <v>1323</v>
      </c>
      <c r="G1326">
        <v>-0.78400000000000003</v>
      </c>
    </row>
    <row r="1327" spans="6:7" x14ac:dyDescent="0.25">
      <c r="F1327" s="4">
        <v>1324</v>
      </c>
      <c r="G1327">
        <v>-1.196</v>
      </c>
    </row>
    <row r="1328" spans="6:7" x14ac:dyDescent="0.25">
      <c r="F1328" s="4">
        <v>1325</v>
      </c>
      <c r="G1328">
        <v>-0.86299999999999999</v>
      </c>
    </row>
    <row r="1329" spans="6:7" x14ac:dyDescent="0.25">
      <c r="F1329" s="4">
        <v>1326</v>
      </c>
      <c r="G1329">
        <v>-1.1559999999999999</v>
      </c>
    </row>
    <row r="1330" spans="6:7" x14ac:dyDescent="0.25">
      <c r="F1330" s="4">
        <v>1327</v>
      </c>
      <c r="G1330">
        <v>-0.77900000000000003</v>
      </c>
    </row>
    <row r="1331" spans="6:7" x14ac:dyDescent="0.25">
      <c r="F1331" s="4">
        <v>1328</v>
      </c>
      <c r="G1331">
        <v>-4.4999999999999998E-2</v>
      </c>
    </row>
    <row r="1332" spans="6:7" x14ac:dyDescent="0.25">
      <c r="F1332" s="4">
        <v>1329</v>
      </c>
      <c r="G1332">
        <v>-0.86299999999999999</v>
      </c>
    </row>
    <row r="1333" spans="6:7" x14ac:dyDescent="0.25">
      <c r="F1333" s="4">
        <v>1330</v>
      </c>
      <c r="G1333">
        <v>-1.7769999999999999</v>
      </c>
    </row>
    <row r="1334" spans="6:7" x14ac:dyDescent="0.25">
      <c r="F1334" s="4">
        <v>1331</v>
      </c>
      <c r="G1334">
        <v>-3.2109999999999999</v>
      </c>
    </row>
    <row r="1335" spans="6:7" x14ac:dyDescent="0.25">
      <c r="F1335" s="4">
        <v>1332</v>
      </c>
      <c r="G1335">
        <v>-0.92800000000000005</v>
      </c>
    </row>
    <row r="1336" spans="6:7" x14ac:dyDescent="0.25">
      <c r="F1336" s="4">
        <v>1333</v>
      </c>
      <c r="G1336">
        <v>-0.97299999999999998</v>
      </c>
    </row>
    <row r="1337" spans="6:7" x14ac:dyDescent="0.25">
      <c r="F1337" s="4">
        <v>1334</v>
      </c>
      <c r="G1337">
        <v>-0.55600000000000005</v>
      </c>
    </row>
    <row r="1338" spans="6:7" x14ac:dyDescent="0.25">
      <c r="F1338" s="4">
        <v>1335</v>
      </c>
      <c r="G1338">
        <v>-1.1259999999999999</v>
      </c>
    </row>
    <row r="1339" spans="6:7" x14ac:dyDescent="0.25">
      <c r="F1339" s="4">
        <v>1336</v>
      </c>
      <c r="G1339">
        <v>-1.871</v>
      </c>
    </row>
    <row r="1340" spans="6:7" x14ac:dyDescent="0.25">
      <c r="F1340" s="4">
        <v>1337</v>
      </c>
      <c r="G1340">
        <v>-1.504</v>
      </c>
    </row>
    <row r="1341" spans="6:7" x14ac:dyDescent="0.25">
      <c r="F1341" s="4">
        <v>1338</v>
      </c>
      <c r="G1341">
        <v>-2.456</v>
      </c>
    </row>
    <row r="1342" spans="6:7" x14ac:dyDescent="0.25">
      <c r="F1342" s="4">
        <v>1339</v>
      </c>
      <c r="G1342">
        <v>-1.742</v>
      </c>
    </row>
    <row r="1343" spans="6:7" x14ac:dyDescent="0.25">
      <c r="F1343" s="4">
        <v>1340</v>
      </c>
      <c r="G1343">
        <v>-1.389</v>
      </c>
    </row>
    <row r="1344" spans="6:7" x14ac:dyDescent="0.25">
      <c r="F1344" s="4">
        <v>1341</v>
      </c>
      <c r="G1344">
        <v>-1.514</v>
      </c>
    </row>
    <row r="1345" spans="6:7" x14ac:dyDescent="0.25">
      <c r="F1345" s="4">
        <v>1342</v>
      </c>
      <c r="G1345">
        <v>-1.9950000000000001</v>
      </c>
    </row>
    <row r="1346" spans="6:7" x14ac:dyDescent="0.25">
      <c r="F1346" s="4">
        <v>1343</v>
      </c>
      <c r="G1346">
        <v>-1.7370000000000001</v>
      </c>
    </row>
    <row r="1347" spans="6:7" x14ac:dyDescent="0.25">
      <c r="F1347" s="4">
        <v>1344</v>
      </c>
      <c r="G1347">
        <v>-2.2229999999999999</v>
      </c>
    </row>
    <row r="1348" spans="6:7" x14ac:dyDescent="0.25">
      <c r="F1348" s="4">
        <v>1345</v>
      </c>
      <c r="G1348">
        <v>-2.1190000000000002</v>
      </c>
    </row>
    <row r="1349" spans="6:7" x14ac:dyDescent="0.25">
      <c r="F1349" s="4">
        <v>1346</v>
      </c>
      <c r="G1349">
        <v>-2.6150000000000002</v>
      </c>
    </row>
    <row r="1350" spans="6:7" x14ac:dyDescent="0.25">
      <c r="F1350" s="4">
        <v>1347</v>
      </c>
      <c r="G1350">
        <v>-2.71</v>
      </c>
    </row>
    <row r="1351" spans="6:7" x14ac:dyDescent="0.25">
      <c r="F1351" s="4">
        <v>1348</v>
      </c>
      <c r="G1351">
        <v>-3.1909999999999998</v>
      </c>
    </row>
    <row r="1352" spans="6:7" x14ac:dyDescent="0.25">
      <c r="F1352" s="4">
        <v>1349</v>
      </c>
      <c r="G1352">
        <v>-2.4220000000000002</v>
      </c>
    </row>
    <row r="1353" spans="6:7" x14ac:dyDescent="0.25">
      <c r="F1353" s="4">
        <v>1350</v>
      </c>
      <c r="G1353">
        <v>-2.2679999999999998</v>
      </c>
    </row>
    <row r="1354" spans="6:7" x14ac:dyDescent="0.25">
      <c r="F1354" s="4">
        <v>1351</v>
      </c>
      <c r="G1354">
        <v>-2.1139999999999999</v>
      </c>
    </row>
    <row r="1355" spans="6:7" x14ac:dyDescent="0.25">
      <c r="F1355" s="4">
        <v>1352</v>
      </c>
      <c r="G1355">
        <v>-1.6080000000000001</v>
      </c>
    </row>
    <row r="1356" spans="6:7" x14ac:dyDescent="0.25">
      <c r="F1356" s="4">
        <v>1353</v>
      </c>
      <c r="G1356">
        <v>-2.0790000000000002</v>
      </c>
    </row>
    <row r="1357" spans="6:7" x14ac:dyDescent="0.25">
      <c r="F1357" s="4">
        <v>1354</v>
      </c>
      <c r="G1357">
        <v>-1.31</v>
      </c>
    </row>
    <row r="1358" spans="6:7" x14ac:dyDescent="0.25">
      <c r="F1358" s="4">
        <v>1355</v>
      </c>
      <c r="G1358">
        <v>-2.3969999999999998</v>
      </c>
    </row>
    <row r="1359" spans="6:7" x14ac:dyDescent="0.25">
      <c r="F1359" s="4">
        <v>1356</v>
      </c>
      <c r="G1359">
        <v>-1.925</v>
      </c>
    </row>
    <row r="1360" spans="6:7" x14ac:dyDescent="0.25">
      <c r="F1360" s="4">
        <v>1357</v>
      </c>
      <c r="G1360">
        <v>-1.538</v>
      </c>
    </row>
    <row r="1361" spans="6:7" x14ac:dyDescent="0.25">
      <c r="F1361" s="4">
        <v>1358</v>
      </c>
      <c r="G1361">
        <v>-1.4339999999999999</v>
      </c>
    </row>
    <row r="1362" spans="6:7" x14ac:dyDescent="0.25">
      <c r="F1362" s="4">
        <v>1359</v>
      </c>
      <c r="G1362">
        <v>-0.89300000000000002</v>
      </c>
    </row>
    <row r="1363" spans="6:7" x14ac:dyDescent="0.25">
      <c r="F1363" s="4">
        <v>1360</v>
      </c>
      <c r="G1363">
        <v>-1.5429999999999999</v>
      </c>
    </row>
    <row r="1364" spans="6:7" x14ac:dyDescent="0.25">
      <c r="F1364" s="4">
        <v>1361</v>
      </c>
      <c r="G1364">
        <v>-0.59099999999999997</v>
      </c>
    </row>
    <row r="1365" spans="6:7" x14ac:dyDescent="0.25">
      <c r="F1365" s="4">
        <v>1362</v>
      </c>
      <c r="G1365">
        <v>-1.444</v>
      </c>
    </row>
    <row r="1366" spans="6:7" x14ac:dyDescent="0.25">
      <c r="F1366" s="4">
        <v>1363</v>
      </c>
      <c r="G1366">
        <v>-0.63500000000000001</v>
      </c>
    </row>
    <row r="1367" spans="6:7" x14ac:dyDescent="0.25">
      <c r="F1367" s="4">
        <v>1364</v>
      </c>
      <c r="G1367">
        <v>-0.72899999999999998</v>
      </c>
    </row>
    <row r="1368" spans="6:7" x14ac:dyDescent="0.25">
      <c r="F1368" s="4">
        <v>1365</v>
      </c>
      <c r="G1368">
        <v>-0.16400000000000001</v>
      </c>
    </row>
    <row r="1369" spans="6:7" x14ac:dyDescent="0.25">
      <c r="F1369" s="4">
        <v>1366</v>
      </c>
      <c r="G1369">
        <v>-1.528</v>
      </c>
    </row>
    <row r="1370" spans="6:7" x14ac:dyDescent="0.25">
      <c r="F1370" s="4">
        <v>1367</v>
      </c>
      <c r="G1370">
        <v>-0.70499999999999996</v>
      </c>
    </row>
    <row r="1371" spans="6:7" x14ac:dyDescent="0.25">
      <c r="F1371" s="4">
        <v>1368</v>
      </c>
      <c r="G1371">
        <v>-1.2210000000000001</v>
      </c>
    </row>
    <row r="1372" spans="6:7" x14ac:dyDescent="0.25">
      <c r="F1372" s="4">
        <v>1369</v>
      </c>
      <c r="G1372">
        <v>-1.7070000000000001</v>
      </c>
    </row>
    <row r="1373" spans="6:7" x14ac:dyDescent="0.25">
      <c r="F1373" s="4">
        <v>1370</v>
      </c>
      <c r="G1373">
        <v>-1.4239999999999999</v>
      </c>
    </row>
    <row r="1374" spans="6:7" x14ac:dyDescent="0.25">
      <c r="F1374" s="4">
        <v>1371</v>
      </c>
      <c r="G1374">
        <v>-1.0169999999999999</v>
      </c>
    </row>
    <row r="1375" spans="6:7" x14ac:dyDescent="0.25">
      <c r="F1375" s="4">
        <v>1372</v>
      </c>
      <c r="G1375">
        <v>-1.087</v>
      </c>
    </row>
    <row r="1376" spans="6:7" x14ac:dyDescent="0.25">
      <c r="F1376" s="4">
        <v>1373</v>
      </c>
      <c r="G1376">
        <v>-1.1220000000000001</v>
      </c>
    </row>
    <row r="1377" spans="6:7" x14ac:dyDescent="0.25">
      <c r="F1377" s="4">
        <v>1374</v>
      </c>
      <c r="G1377">
        <v>-1.7170000000000001</v>
      </c>
    </row>
    <row r="1378" spans="6:7" x14ac:dyDescent="0.25">
      <c r="F1378" s="4">
        <v>1375</v>
      </c>
      <c r="G1378">
        <v>-1.7070000000000001</v>
      </c>
    </row>
    <row r="1379" spans="6:7" x14ac:dyDescent="0.25">
      <c r="F1379" s="4">
        <v>1376</v>
      </c>
      <c r="G1379">
        <v>-1.7470000000000001</v>
      </c>
    </row>
    <row r="1380" spans="6:7" x14ac:dyDescent="0.25">
      <c r="F1380" s="4">
        <v>1377</v>
      </c>
      <c r="G1380">
        <v>-2.1139999999999999</v>
      </c>
    </row>
    <row r="1381" spans="6:7" x14ac:dyDescent="0.25">
      <c r="F1381" s="4">
        <v>1378</v>
      </c>
      <c r="G1381">
        <v>-1.9550000000000001</v>
      </c>
    </row>
    <row r="1382" spans="6:7" x14ac:dyDescent="0.25">
      <c r="F1382" s="4">
        <v>1379</v>
      </c>
      <c r="G1382">
        <v>-1.504</v>
      </c>
    </row>
    <row r="1383" spans="6:7" x14ac:dyDescent="0.25">
      <c r="F1383" s="4">
        <v>1380</v>
      </c>
      <c r="G1383">
        <v>-1.206</v>
      </c>
    </row>
    <row r="1384" spans="6:7" x14ac:dyDescent="0.25">
      <c r="F1384" s="4">
        <v>1381</v>
      </c>
      <c r="G1384">
        <v>-0.88800000000000001</v>
      </c>
    </row>
    <row r="1385" spans="6:7" x14ac:dyDescent="0.25">
      <c r="F1385" s="4">
        <v>1382</v>
      </c>
      <c r="G1385">
        <v>-1.7909999999999999</v>
      </c>
    </row>
    <row r="1386" spans="6:7" x14ac:dyDescent="0.25">
      <c r="F1386" s="4">
        <v>1383</v>
      </c>
      <c r="G1386">
        <v>-1.27</v>
      </c>
    </row>
    <row r="1387" spans="6:7" x14ac:dyDescent="0.25">
      <c r="F1387" s="4">
        <v>1384</v>
      </c>
      <c r="G1387">
        <v>-0.04</v>
      </c>
    </row>
    <row r="1388" spans="6:7" x14ac:dyDescent="0.25">
      <c r="F1388" s="4">
        <v>1385</v>
      </c>
      <c r="G1388">
        <v>0.03</v>
      </c>
    </row>
    <row r="1389" spans="6:7" x14ac:dyDescent="0.25">
      <c r="F1389" s="4">
        <v>1386</v>
      </c>
      <c r="G1389">
        <v>0.42699999999999999</v>
      </c>
    </row>
    <row r="1390" spans="6:7" x14ac:dyDescent="0.25">
      <c r="F1390" s="4">
        <v>1387</v>
      </c>
      <c r="G1390">
        <v>-0.432</v>
      </c>
    </row>
    <row r="1391" spans="6:7" x14ac:dyDescent="0.25">
      <c r="F1391" s="4">
        <v>1388</v>
      </c>
      <c r="G1391">
        <v>-0.92300000000000004</v>
      </c>
    </row>
    <row r="1392" spans="6:7" x14ac:dyDescent="0.25">
      <c r="F1392" s="4">
        <v>1389</v>
      </c>
      <c r="G1392">
        <v>-0.79400000000000004</v>
      </c>
    </row>
    <row r="1393" spans="6:7" x14ac:dyDescent="0.25">
      <c r="F1393" s="4">
        <v>1390</v>
      </c>
      <c r="G1393">
        <v>-1.117</v>
      </c>
    </row>
    <row r="1394" spans="6:7" x14ac:dyDescent="0.25">
      <c r="F1394" s="4">
        <v>1391</v>
      </c>
      <c r="G1394">
        <v>-0.80900000000000005</v>
      </c>
    </row>
    <row r="1395" spans="6:7" x14ac:dyDescent="0.25">
      <c r="F1395" s="4">
        <v>1392</v>
      </c>
      <c r="G1395">
        <v>-2.069</v>
      </c>
    </row>
    <row r="1396" spans="6:7" x14ac:dyDescent="0.25">
      <c r="F1396" s="4">
        <v>1393</v>
      </c>
      <c r="G1396">
        <v>-0.76900000000000002</v>
      </c>
    </row>
    <row r="1397" spans="6:7" x14ac:dyDescent="0.25">
      <c r="F1397" s="4">
        <v>1394</v>
      </c>
      <c r="G1397">
        <v>-1.171</v>
      </c>
    </row>
    <row r="1398" spans="6:7" x14ac:dyDescent="0.25">
      <c r="F1398" s="4">
        <v>1395</v>
      </c>
      <c r="G1398">
        <v>-1.494</v>
      </c>
    </row>
    <row r="1399" spans="6:7" x14ac:dyDescent="0.25">
      <c r="F1399" s="4">
        <v>1396</v>
      </c>
      <c r="G1399">
        <v>-1.5529999999999999</v>
      </c>
    </row>
    <row r="1400" spans="6:7" x14ac:dyDescent="0.25">
      <c r="F1400" s="4">
        <v>1397</v>
      </c>
      <c r="G1400">
        <v>-1.1259999999999999</v>
      </c>
    </row>
    <row r="1401" spans="6:7" x14ac:dyDescent="0.25">
      <c r="F1401" s="4">
        <v>1398</v>
      </c>
      <c r="G1401">
        <v>-1.35</v>
      </c>
    </row>
    <row r="1402" spans="6:7" x14ac:dyDescent="0.25">
      <c r="F1402" s="4">
        <v>1399</v>
      </c>
      <c r="G1402">
        <v>-1.28</v>
      </c>
    </row>
    <row r="1403" spans="6:7" x14ac:dyDescent="0.25">
      <c r="F1403" s="4">
        <v>1400</v>
      </c>
      <c r="G1403">
        <v>-1.0620000000000001</v>
      </c>
    </row>
    <row r="1404" spans="6:7" x14ac:dyDescent="0.25">
      <c r="F1404" s="4">
        <v>1401</v>
      </c>
      <c r="G1404">
        <v>-0.61499999999999999</v>
      </c>
    </row>
    <row r="1405" spans="6:7" x14ac:dyDescent="0.25">
      <c r="F1405" s="4">
        <v>1402</v>
      </c>
      <c r="G1405">
        <v>-0.34699999999999998</v>
      </c>
    </row>
    <row r="1406" spans="6:7" x14ac:dyDescent="0.25">
      <c r="F1406" s="4">
        <v>1403</v>
      </c>
      <c r="G1406">
        <v>0.35699999999999998</v>
      </c>
    </row>
    <row r="1407" spans="6:7" x14ac:dyDescent="0.25">
      <c r="F1407" s="4">
        <v>1404</v>
      </c>
      <c r="G1407">
        <v>-0.313</v>
      </c>
    </row>
    <row r="1408" spans="6:7" x14ac:dyDescent="0.25">
      <c r="F1408" s="4">
        <v>1405</v>
      </c>
      <c r="G1408">
        <v>-0.28799999999999998</v>
      </c>
    </row>
    <row r="1409" spans="6:7" x14ac:dyDescent="0.25">
      <c r="F1409" s="4">
        <v>1406</v>
      </c>
      <c r="G1409">
        <v>-1.5580000000000001</v>
      </c>
    </row>
    <row r="1410" spans="6:7" x14ac:dyDescent="0.25">
      <c r="F1410" s="4">
        <v>1407</v>
      </c>
      <c r="G1410">
        <v>-0.65500000000000003</v>
      </c>
    </row>
    <row r="1411" spans="6:7" x14ac:dyDescent="0.25">
      <c r="F1411" s="4">
        <v>1408</v>
      </c>
      <c r="G1411">
        <v>-0.57099999999999995</v>
      </c>
    </row>
    <row r="1412" spans="6:7" x14ac:dyDescent="0.25">
      <c r="F1412" s="4">
        <v>1409</v>
      </c>
      <c r="G1412">
        <v>-0.23799999999999999</v>
      </c>
    </row>
    <row r="1413" spans="6:7" x14ac:dyDescent="0.25">
      <c r="F1413" s="4">
        <v>1410</v>
      </c>
      <c r="G1413">
        <v>-0.63</v>
      </c>
    </row>
    <row r="1414" spans="6:7" x14ac:dyDescent="0.25">
      <c r="F1414" s="4">
        <v>1411</v>
      </c>
      <c r="G1414">
        <v>-0.72399999999999998</v>
      </c>
    </row>
    <row r="1415" spans="6:7" x14ac:dyDescent="0.25">
      <c r="F1415" s="4">
        <v>1412</v>
      </c>
      <c r="G1415">
        <v>-0.496</v>
      </c>
    </row>
    <row r="1416" spans="6:7" x14ac:dyDescent="0.25">
      <c r="F1416" s="4">
        <v>1413</v>
      </c>
      <c r="G1416">
        <v>0.223</v>
      </c>
    </row>
    <row r="1417" spans="6:7" x14ac:dyDescent="0.25">
      <c r="F1417" s="4">
        <v>1414</v>
      </c>
      <c r="G1417">
        <v>-0.90800000000000003</v>
      </c>
    </row>
    <row r="1418" spans="6:7" x14ac:dyDescent="0.25">
      <c r="F1418" s="4">
        <v>1415</v>
      </c>
      <c r="G1418">
        <v>-0.625</v>
      </c>
    </row>
    <row r="1419" spans="6:7" x14ac:dyDescent="0.25">
      <c r="F1419" s="4">
        <v>1416</v>
      </c>
      <c r="G1419">
        <v>-1.2110000000000001</v>
      </c>
    </row>
    <row r="1420" spans="6:7" x14ac:dyDescent="0.25">
      <c r="F1420" s="4">
        <v>1417</v>
      </c>
      <c r="G1420">
        <v>-0.97799999999999998</v>
      </c>
    </row>
    <row r="1421" spans="6:7" x14ac:dyDescent="0.25">
      <c r="F1421" s="4">
        <v>1418</v>
      </c>
      <c r="G1421">
        <v>-0.372</v>
      </c>
    </row>
    <row r="1422" spans="6:7" x14ac:dyDescent="0.25">
      <c r="F1422" s="4">
        <v>1419</v>
      </c>
      <c r="G1422">
        <v>-0.76900000000000002</v>
      </c>
    </row>
    <row r="1423" spans="6:7" x14ac:dyDescent="0.25">
      <c r="F1423" s="4">
        <v>1420</v>
      </c>
      <c r="G1423">
        <v>-1.196</v>
      </c>
    </row>
    <row r="1424" spans="6:7" x14ac:dyDescent="0.25">
      <c r="F1424" s="4">
        <v>1421</v>
      </c>
      <c r="G1424">
        <v>0.189</v>
      </c>
    </row>
    <row r="1425" spans="6:8" x14ac:dyDescent="0.25">
      <c r="F1425" s="4">
        <v>1422</v>
      </c>
      <c r="G1425">
        <v>-0.42699999999999999</v>
      </c>
    </row>
    <row r="1426" spans="6:8" x14ac:dyDescent="0.25">
      <c r="F1426" s="4">
        <v>1423</v>
      </c>
      <c r="G1426">
        <v>-0.33200000000000002</v>
      </c>
    </row>
    <row r="1427" spans="6:8" x14ac:dyDescent="0.25">
      <c r="F1427" s="4">
        <v>1424</v>
      </c>
      <c r="G1427">
        <v>0.33800000000000002</v>
      </c>
    </row>
    <row r="1428" spans="6:8" x14ac:dyDescent="0.25">
      <c r="F1428" s="4">
        <v>1425</v>
      </c>
      <c r="G1428">
        <v>-0.66</v>
      </c>
    </row>
    <row r="1429" spans="6:8" x14ac:dyDescent="0.25">
      <c r="F1429" s="4">
        <v>1426</v>
      </c>
      <c r="G1429">
        <v>-0.83399999999999996</v>
      </c>
    </row>
    <row r="1430" spans="6:8" x14ac:dyDescent="0.25">
      <c r="F1430" s="4">
        <v>1427</v>
      </c>
      <c r="G1430">
        <v>-0.71</v>
      </c>
    </row>
    <row r="1431" spans="6:8" x14ac:dyDescent="0.25">
      <c r="F1431" s="4">
        <v>1428</v>
      </c>
      <c r="G1431">
        <v>-1.052</v>
      </c>
    </row>
    <row r="1432" spans="6:8" x14ac:dyDescent="0.25">
      <c r="F1432" s="4">
        <v>1429</v>
      </c>
      <c r="G1432">
        <v>-0.82399999999999995</v>
      </c>
    </row>
    <row r="1433" spans="6:8" x14ac:dyDescent="0.25">
      <c r="F1433" s="4">
        <v>1430</v>
      </c>
      <c r="G1433">
        <v>-1.732</v>
      </c>
    </row>
    <row r="1434" spans="6:8" x14ac:dyDescent="0.25">
      <c r="F1434" s="4">
        <v>1431</v>
      </c>
      <c r="G1434">
        <v>-0.46100000000000002</v>
      </c>
    </row>
    <row r="1435" spans="6:8" x14ac:dyDescent="0.25">
      <c r="F1435" s="4">
        <v>1432</v>
      </c>
      <c r="G1435">
        <v>-0.92800000000000005</v>
      </c>
    </row>
    <row r="1436" spans="6:8" x14ac:dyDescent="0.25">
      <c r="F1436" s="4">
        <v>1433</v>
      </c>
      <c r="G1436">
        <v>-0.51600000000000001</v>
      </c>
    </row>
    <row r="1437" spans="6:8" x14ac:dyDescent="0.25">
      <c r="F1437" s="4">
        <v>1434</v>
      </c>
      <c r="G1437">
        <v>-0.69499999999999995</v>
      </c>
      <c r="H1437">
        <v>-0.69499999999999995</v>
      </c>
    </row>
    <row r="1438" spans="6:8" x14ac:dyDescent="0.25">
      <c r="F1438" s="4">
        <v>1435</v>
      </c>
      <c r="G1438">
        <v>-1.31</v>
      </c>
    </row>
    <row r="1439" spans="6:8" x14ac:dyDescent="0.25">
      <c r="F1439" s="4">
        <v>1436</v>
      </c>
      <c r="G1439">
        <v>-1.335</v>
      </c>
    </row>
    <row r="1440" spans="6:8" x14ac:dyDescent="0.25">
      <c r="F1440" s="4">
        <v>1437</v>
      </c>
      <c r="G1440">
        <v>-1.444</v>
      </c>
    </row>
    <row r="1441" spans="6:7" x14ac:dyDescent="0.25">
      <c r="F1441" s="4">
        <v>1438</v>
      </c>
      <c r="G1441">
        <v>-1.573</v>
      </c>
    </row>
    <row r="1442" spans="6:7" x14ac:dyDescent="0.25">
      <c r="F1442" s="4">
        <v>1439</v>
      </c>
      <c r="G1442">
        <v>-0.97299999999999998</v>
      </c>
    </row>
    <row r="1443" spans="6:7" x14ac:dyDescent="0.25">
      <c r="F1443" s="4">
        <v>1440</v>
      </c>
      <c r="G1443">
        <v>-0.75900000000000001</v>
      </c>
    </row>
    <row r="1444" spans="6:7" x14ac:dyDescent="0.25">
      <c r="F1444" s="4">
        <v>1441</v>
      </c>
      <c r="G1444">
        <v>-1.2949999999999999</v>
      </c>
    </row>
    <row r="1445" spans="6:7" x14ac:dyDescent="0.25">
      <c r="F1445" s="4">
        <v>1442</v>
      </c>
      <c r="G1445">
        <v>-0.42199999999999999</v>
      </c>
    </row>
    <row r="1446" spans="6:7" x14ac:dyDescent="0.25">
      <c r="F1446" s="4">
        <v>1443</v>
      </c>
      <c r="G1446">
        <v>-0.72899999999999998</v>
      </c>
    </row>
    <row r="1447" spans="6:7" x14ac:dyDescent="0.25">
      <c r="F1447" s="4">
        <v>1444</v>
      </c>
      <c r="G1447">
        <v>-0.625</v>
      </c>
    </row>
    <row r="1448" spans="6:7" x14ac:dyDescent="0.25">
      <c r="F1448" s="4">
        <v>1445</v>
      </c>
      <c r="G1448">
        <v>-0.46600000000000003</v>
      </c>
    </row>
    <row r="1449" spans="6:7" x14ac:dyDescent="0.25">
      <c r="F1449" s="4">
        <v>1446</v>
      </c>
      <c r="G1449">
        <v>-1.37</v>
      </c>
    </row>
    <row r="1450" spans="6:7" x14ac:dyDescent="0.25">
      <c r="F1450" s="4">
        <v>1447</v>
      </c>
      <c r="G1450">
        <v>-0.95799999999999996</v>
      </c>
    </row>
    <row r="1451" spans="6:7" x14ac:dyDescent="0.25">
      <c r="F1451" s="4">
        <v>1448</v>
      </c>
      <c r="G1451">
        <v>-1.077</v>
      </c>
    </row>
    <row r="1452" spans="6:7" x14ac:dyDescent="0.25">
      <c r="F1452" s="4">
        <v>1449</v>
      </c>
      <c r="G1452">
        <v>-1.4239999999999999</v>
      </c>
    </row>
    <row r="1453" spans="6:7" x14ac:dyDescent="0.25">
      <c r="F1453" s="4">
        <v>1450</v>
      </c>
      <c r="G1453">
        <v>-1.226</v>
      </c>
    </row>
    <row r="1454" spans="6:7" x14ac:dyDescent="0.25">
      <c r="F1454" s="4">
        <v>1451</v>
      </c>
      <c r="G1454">
        <v>-1.831</v>
      </c>
    </row>
    <row r="1455" spans="6:7" x14ac:dyDescent="0.25">
      <c r="F1455" s="4">
        <v>1452</v>
      </c>
      <c r="G1455">
        <v>-1.613</v>
      </c>
    </row>
    <row r="1456" spans="6:7" x14ac:dyDescent="0.25">
      <c r="F1456" s="4">
        <v>1453</v>
      </c>
      <c r="G1456">
        <v>-1.7569999999999999</v>
      </c>
    </row>
    <row r="1457" spans="6:7" x14ac:dyDescent="0.25">
      <c r="F1457" s="4">
        <v>1454</v>
      </c>
      <c r="G1457">
        <v>-2.2229999999999999</v>
      </c>
    </row>
    <row r="1458" spans="6:7" x14ac:dyDescent="0.25">
      <c r="F1458" s="4">
        <v>1455</v>
      </c>
      <c r="G1458">
        <v>-2.3170000000000002</v>
      </c>
    </row>
    <row r="1459" spans="6:7" x14ac:dyDescent="0.25">
      <c r="F1459" s="4">
        <v>1456</v>
      </c>
      <c r="G1459">
        <v>-2.3370000000000002</v>
      </c>
    </row>
    <row r="1460" spans="6:7" x14ac:dyDescent="0.25">
      <c r="F1460" s="4">
        <v>1457</v>
      </c>
      <c r="G1460">
        <v>-2.3570000000000002</v>
      </c>
    </row>
    <row r="1461" spans="6:7" x14ac:dyDescent="0.25">
      <c r="F1461" s="4">
        <v>1458</v>
      </c>
      <c r="G1461">
        <v>-2.2080000000000002</v>
      </c>
    </row>
    <row r="1462" spans="6:7" x14ac:dyDescent="0.25">
      <c r="F1462" s="4">
        <v>1459</v>
      </c>
      <c r="G1462">
        <v>-2.2330000000000001</v>
      </c>
    </row>
    <row r="1463" spans="6:7" x14ac:dyDescent="0.25">
      <c r="F1463" s="4">
        <v>1460</v>
      </c>
      <c r="G1463">
        <v>-1.5780000000000001</v>
      </c>
    </row>
    <row r="1464" spans="6:7" x14ac:dyDescent="0.25">
      <c r="F1464" s="4">
        <v>1461</v>
      </c>
      <c r="G1464">
        <v>-1.3</v>
      </c>
    </row>
    <row r="1465" spans="6:7" x14ac:dyDescent="0.25">
      <c r="F1465" s="4">
        <v>1462</v>
      </c>
      <c r="G1465">
        <v>-2.1440000000000001</v>
      </c>
    </row>
    <row r="1466" spans="6:7" x14ac:dyDescent="0.25">
      <c r="F1466" s="4">
        <v>1463</v>
      </c>
      <c r="G1466">
        <v>-2.2730000000000001</v>
      </c>
    </row>
    <row r="1467" spans="6:7" x14ac:dyDescent="0.25">
      <c r="F1467" s="4">
        <v>1464</v>
      </c>
      <c r="G1467">
        <v>-2.238</v>
      </c>
    </row>
    <row r="1468" spans="6:7" x14ac:dyDescent="0.25">
      <c r="F1468" s="4">
        <v>1465</v>
      </c>
      <c r="G1468">
        <v>-2.7690000000000001</v>
      </c>
    </row>
    <row r="1469" spans="6:7" x14ac:dyDescent="0.25">
      <c r="F1469" s="4">
        <v>1466</v>
      </c>
      <c r="G1469">
        <v>-3.1120000000000001</v>
      </c>
    </row>
    <row r="1470" spans="6:7" x14ac:dyDescent="0.25">
      <c r="F1470" s="4">
        <v>1467</v>
      </c>
      <c r="G1470">
        <v>-2.5710000000000002</v>
      </c>
    </row>
    <row r="1471" spans="6:7" x14ac:dyDescent="0.25">
      <c r="F1471" s="4">
        <v>1468</v>
      </c>
      <c r="G1471">
        <v>-2.7240000000000002</v>
      </c>
    </row>
    <row r="1472" spans="6:7" x14ac:dyDescent="0.25">
      <c r="F1472" s="4">
        <v>1469</v>
      </c>
      <c r="G1472">
        <v>-3.246</v>
      </c>
    </row>
    <row r="1473" spans="6:8" x14ac:dyDescent="0.25">
      <c r="F1473" s="4">
        <v>1470</v>
      </c>
      <c r="G1473">
        <v>-2.8090000000000002</v>
      </c>
    </row>
    <row r="1474" spans="6:8" x14ac:dyDescent="0.25">
      <c r="F1474" s="4">
        <v>1471</v>
      </c>
      <c r="G1474">
        <v>-2.5110000000000001</v>
      </c>
    </row>
    <row r="1475" spans="6:8" x14ac:dyDescent="0.25">
      <c r="F1475" s="4">
        <v>1472</v>
      </c>
      <c r="G1475">
        <v>-2.327</v>
      </c>
    </row>
    <row r="1476" spans="6:8" x14ac:dyDescent="0.25">
      <c r="F1476" s="4">
        <v>1473</v>
      </c>
      <c r="G1476">
        <v>-1.8660000000000001</v>
      </c>
    </row>
    <row r="1477" spans="6:8" x14ac:dyDescent="0.25">
      <c r="F1477" s="4">
        <v>1474</v>
      </c>
      <c r="G1477">
        <v>-1.514</v>
      </c>
    </row>
    <row r="1478" spans="6:8" x14ac:dyDescent="0.25">
      <c r="F1478" s="4">
        <v>1475</v>
      </c>
      <c r="G1478">
        <v>-1.901</v>
      </c>
    </row>
    <row r="1479" spans="6:8" x14ac:dyDescent="0.25">
      <c r="F1479" s="4">
        <v>1476</v>
      </c>
      <c r="G1479">
        <v>-1.0920000000000001</v>
      </c>
      <c r="H1479">
        <v>-1.0920000000000001</v>
      </c>
    </row>
    <row r="1480" spans="6:8" x14ac:dyDescent="0.25">
      <c r="F1480" s="4">
        <v>1477</v>
      </c>
      <c r="G1480">
        <v>-1.6180000000000001</v>
      </c>
    </row>
    <row r="1481" spans="6:8" x14ac:dyDescent="0.25">
      <c r="F1481" s="4">
        <v>1478</v>
      </c>
      <c r="G1481">
        <v>-1.6479999999999999</v>
      </c>
    </row>
    <row r="1482" spans="6:8" x14ac:dyDescent="0.25">
      <c r="F1482" s="4">
        <v>1479</v>
      </c>
      <c r="G1482">
        <v>-1.5189999999999999</v>
      </c>
    </row>
    <row r="1483" spans="6:8" x14ac:dyDescent="0.25">
      <c r="F1483" s="4">
        <v>1480</v>
      </c>
      <c r="G1483">
        <v>-0.88800000000000001</v>
      </c>
    </row>
    <row r="1484" spans="6:8" x14ac:dyDescent="0.25">
      <c r="F1484" s="4">
        <v>1481</v>
      </c>
      <c r="G1484">
        <v>-0.97299999999999998</v>
      </c>
    </row>
    <row r="1485" spans="6:8" x14ac:dyDescent="0.25">
      <c r="F1485" s="4">
        <v>1482</v>
      </c>
      <c r="G1485">
        <v>-1.514</v>
      </c>
    </row>
    <row r="1486" spans="6:8" x14ac:dyDescent="0.25">
      <c r="F1486" s="4">
        <v>1483</v>
      </c>
      <c r="G1486">
        <v>-0.88800000000000001</v>
      </c>
    </row>
    <row r="1487" spans="6:8" x14ac:dyDescent="0.25">
      <c r="F1487" s="4">
        <v>1484</v>
      </c>
      <c r="G1487">
        <v>-0.55600000000000005</v>
      </c>
      <c r="H1487">
        <v>-0.55600000000000005</v>
      </c>
    </row>
    <row r="1488" spans="6:8" x14ac:dyDescent="0.25">
      <c r="F1488" s="4">
        <v>1485</v>
      </c>
      <c r="G1488">
        <v>-2.387</v>
      </c>
    </row>
    <row r="1489" spans="6:7" x14ac:dyDescent="0.25">
      <c r="F1489" s="4">
        <v>1486</v>
      </c>
      <c r="G1489">
        <v>-0.77400000000000002</v>
      </c>
    </row>
    <row r="1490" spans="6:7" x14ac:dyDescent="0.25">
      <c r="F1490" s="4">
        <v>1487</v>
      </c>
      <c r="G1490">
        <v>-0.159</v>
      </c>
    </row>
    <row r="1491" spans="6:7" x14ac:dyDescent="0.25">
      <c r="F1491" s="4">
        <v>1488</v>
      </c>
      <c r="G1491">
        <v>-0.85799999999999998</v>
      </c>
    </row>
    <row r="1492" spans="6:7" x14ac:dyDescent="0.25">
      <c r="F1492" s="4">
        <v>1489</v>
      </c>
      <c r="G1492">
        <v>-1.0269999999999999</v>
      </c>
    </row>
    <row r="1493" spans="6:7" x14ac:dyDescent="0.25">
      <c r="F1493" s="4">
        <v>1490</v>
      </c>
      <c r="G1493">
        <v>-0.86799999999999999</v>
      </c>
    </row>
    <row r="1494" spans="6:7" x14ac:dyDescent="0.25">
      <c r="F1494" s="4">
        <v>1491</v>
      </c>
      <c r="G1494">
        <v>-1.1259999999999999</v>
      </c>
    </row>
    <row r="1495" spans="6:7" x14ac:dyDescent="0.25">
      <c r="F1495" s="4">
        <v>1492</v>
      </c>
      <c r="G1495">
        <v>-1.5580000000000001</v>
      </c>
    </row>
    <row r="1496" spans="6:7" x14ac:dyDescent="0.25">
      <c r="F1496" s="4">
        <v>1493</v>
      </c>
      <c r="G1496">
        <v>-2.4470000000000001</v>
      </c>
    </row>
    <row r="1497" spans="6:7" x14ac:dyDescent="0.25">
      <c r="F1497" s="4">
        <v>1494</v>
      </c>
      <c r="G1497">
        <v>-1.6279999999999999</v>
      </c>
    </row>
    <row r="1498" spans="6:7" x14ac:dyDescent="0.25">
      <c r="F1498" s="4">
        <v>1495</v>
      </c>
      <c r="G1498">
        <v>-1.702</v>
      </c>
    </row>
    <row r="1499" spans="6:7" x14ac:dyDescent="0.25">
      <c r="F1499" s="4">
        <v>1496</v>
      </c>
      <c r="G1499">
        <v>-1.4139999999999999</v>
      </c>
    </row>
    <row r="1500" spans="6:7" x14ac:dyDescent="0.25">
      <c r="F1500" s="4">
        <v>1497</v>
      </c>
      <c r="G1500">
        <v>-2.948</v>
      </c>
    </row>
    <row r="1501" spans="6:7" x14ac:dyDescent="0.25">
      <c r="F1501" s="4">
        <v>1498</v>
      </c>
      <c r="G1501">
        <v>-1.389</v>
      </c>
    </row>
    <row r="1502" spans="6:7" x14ac:dyDescent="0.25">
      <c r="F1502" s="4">
        <v>1499</v>
      </c>
      <c r="G1502">
        <v>-1.246</v>
      </c>
    </row>
    <row r="1503" spans="6:7" x14ac:dyDescent="0.25">
      <c r="F1503" s="4">
        <v>1500</v>
      </c>
      <c r="G1503">
        <v>-0.70499999999999996</v>
      </c>
    </row>
    <row r="1504" spans="6:7" x14ac:dyDescent="0.25">
      <c r="F1504" s="4">
        <v>1501</v>
      </c>
      <c r="G1504">
        <v>-0.22800000000000001</v>
      </c>
    </row>
    <row r="1505" spans="6:7" x14ac:dyDescent="0.25">
      <c r="F1505" s="4">
        <v>1502</v>
      </c>
      <c r="G1505">
        <v>-0.29799999999999999</v>
      </c>
    </row>
    <row r="1506" spans="6:7" x14ac:dyDescent="0.25">
      <c r="F1506" s="4">
        <v>1503</v>
      </c>
      <c r="G1506">
        <v>-0.41699999999999998</v>
      </c>
    </row>
    <row r="1507" spans="6:7" x14ac:dyDescent="0.25">
      <c r="F1507" s="4">
        <v>1504</v>
      </c>
      <c r="G1507">
        <v>-0.70499999999999996</v>
      </c>
    </row>
    <row r="1508" spans="6:7" x14ac:dyDescent="0.25">
      <c r="F1508" s="4">
        <v>1505</v>
      </c>
      <c r="G1508">
        <v>-0.93300000000000005</v>
      </c>
    </row>
    <row r="1509" spans="6:7" x14ac:dyDescent="0.25">
      <c r="F1509" s="4">
        <v>1506</v>
      </c>
      <c r="G1509">
        <v>-1.0669999999999999</v>
      </c>
    </row>
    <row r="1510" spans="6:7" x14ac:dyDescent="0.25">
      <c r="F1510" s="4">
        <v>1507</v>
      </c>
      <c r="G1510">
        <v>-0.42199999999999999</v>
      </c>
    </row>
    <row r="1511" spans="6:7" x14ac:dyDescent="0.25">
      <c r="F1511" s="4">
        <v>1508</v>
      </c>
      <c r="G1511">
        <v>-0.41199999999999998</v>
      </c>
    </row>
    <row r="1512" spans="6:7" x14ac:dyDescent="0.25">
      <c r="F1512" s="4">
        <v>1509</v>
      </c>
      <c r="G1512">
        <v>-0.58099999999999996</v>
      </c>
    </row>
    <row r="1513" spans="6:7" x14ac:dyDescent="0.25">
      <c r="F1513" s="4">
        <v>1510</v>
      </c>
      <c r="G1513">
        <v>-0.129</v>
      </c>
    </row>
    <row r="1514" spans="6:7" x14ac:dyDescent="0.25">
      <c r="F1514" s="4">
        <v>1511</v>
      </c>
      <c r="G1514">
        <v>-1.325</v>
      </c>
    </row>
    <row r="1515" spans="6:7" x14ac:dyDescent="0.25">
      <c r="F1515" s="4">
        <v>1512</v>
      </c>
      <c r="G1515">
        <v>-0.17399999999999999</v>
      </c>
    </row>
    <row r="1516" spans="6:7" x14ac:dyDescent="0.25">
      <c r="F1516" s="4">
        <v>1513</v>
      </c>
      <c r="G1516">
        <v>-0.26800000000000002</v>
      </c>
    </row>
    <row r="1517" spans="6:7" x14ac:dyDescent="0.25">
      <c r="F1517" s="4">
        <v>1514</v>
      </c>
      <c r="G1517">
        <v>-0.56599999999999995</v>
      </c>
    </row>
    <row r="1518" spans="6:7" x14ac:dyDescent="0.25">
      <c r="F1518" s="4">
        <v>1515</v>
      </c>
      <c r="G1518">
        <v>-1.29</v>
      </c>
    </row>
    <row r="1519" spans="6:7" x14ac:dyDescent="0.25">
      <c r="F1519" s="4">
        <v>1516</v>
      </c>
      <c r="G1519">
        <v>-0.70499999999999996</v>
      </c>
    </row>
    <row r="1520" spans="6:7" x14ac:dyDescent="0.25">
      <c r="F1520" s="4">
        <v>1517</v>
      </c>
      <c r="G1520">
        <v>-1.0720000000000001</v>
      </c>
    </row>
    <row r="1521" spans="6:7" x14ac:dyDescent="0.25">
      <c r="F1521" s="4">
        <v>1518</v>
      </c>
      <c r="G1521">
        <v>-0.81899999999999995</v>
      </c>
    </row>
    <row r="1522" spans="6:7" x14ac:dyDescent="0.25">
      <c r="F1522" s="4">
        <v>1519</v>
      </c>
      <c r="G1522">
        <v>-0.47099999999999997</v>
      </c>
    </row>
    <row r="1523" spans="6:7" x14ac:dyDescent="0.25">
      <c r="F1523" s="4">
        <v>1520</v>
      </c>
      <c r="G1523">
        <v>-0.73899999999999999</v>
      </c>
    </row>
    <row r="1524" spans="6:7" x14ac:dyDescent="0.25">
      <c r="F1524" s="4">
        <v>1521</v>
      </c>
      <c r="G1524">
        <v>-0.80900000000000005</v>
      </c>
    </row>
    <row r="1525" spans="6:7" x14ac:dyDescent="0.25">
      <c r="F1525" s="4">
        <v>1522</v>
      </c>
      <c r="G1525">
        <v>-1.657</v>
      </c>
    </row>
    <row r="1526" spans="6:7" x14ac:dyDescent="0.25">
      <c r="F1526" s="4">
        <v>1523</v>
      </c>
      <c r="G1526">
        <v>-1.925</v>
      </c>
    </row>
    <row r="1527" spans="6:7" x14ac:dyDescent="0.25">
      <c r="F1527" s="4">
        <v>1524</v>
      </c>
      <c r="G1527">
        <v>-1.7470000000000001</v>
      </c>
    </row>
    <row r="1528" spans="6:7" x14ac:dyDescent="0.25">
      <c r="F1528" s="4">
        <v>1525</v>
      </c>
      <c r="G1528">
        <v>-1.0169999999999999</v>
      </c>
    </row>
    <row r="1529" spans="6:7" x14ac:dyDescent="0.25">
      <c r="F1529" s="4">
        <v>1526</v>
      </c>
      <c r="G1529">
        <v>-0.77900000000000003</v>
      </c>
    </row>
    <row r="1530" spans="6:7" x14ac:dyDescent="0.25">
      <c r="F1530" s="4">
        <v>1527</v>
      </c>
      <c r="G1530">
        <v>-0.997</v>
      </c>
    </row>
    <row r="1531" spans="6:7" x14ac:dyDescent="0.25">
      <c r="F1531" s="4">
        <v>1528</v>
      </c>
      <c r="G1531">
        <v>-1.399</v>
      </c>
    </row>
    <row r="1532" spans="6:7" x14ac:dyDescent="0.25">
      <c r="F1532" s="4">
        <v>1529</v>
      </c>
      <c r="G1532">
        <v>-1.0469999999999999</v>
      </c>
    </row>
    <row r="1533" spans="6:7" x14ac:dyDescent="0.25">
      <c r="F1533" s="4">
        <v>1530</v>
      </c>
      <c r="G1533">
        <v>-1.6819999999999999</v>
      </c>
    </row>
    <row r="1534" spans="6:7" x14ac:dyDescent="0.25">
      <c r="F1534" s="4">
        <v>1531</v>
      </c>
      <c r="G1534">
        <v>-1.419</v>
      </c>
    </row>
    <row r="1535" spans="6:7" x14ac:dyDescent="0.25">
      <c r="F1535" s="4">
        <v>1532</v>
      </c>
      <c r="G1535">
        <v>-1.26</v>
      </c>
    </row>
    <row r="1536" spans="6:7" x14ac:dyDescent="0.25">
      <c r="F1536" s="4">
        <v>1533</v>
      </c>
      <c r="G1536">
        <v>-2.109</v>
      </c>
    </row>
    <row r="1537" spans="6:8" x14ac:dyDescent="0.25">
      <c r="F1537" s="4">
        <v>1534</v>
      </c>
      <c r="G1537">
        <v>-1.6919999999999999</v>
      </c>
    </row>
    <row r="1538" spans="6:8" x14ac:dyDescent="0.25">
      <c r="F1538" s="4">
        <v>1535</v>
      </c>
      <c r="G1538">
        <v>-1.722</v>
      </c>
    </row>
    <row r="1539" spans="6:8" x14ac:dyDescent="0.25">
      <c r="F1539" s="4">
        <v>1536</v>
      </c>
      <c r="G1539">
        <v>-2.3919999999999999</v>
      </c>
    </row>
    <row r="1540" spans="6:8" x14ac:dyDescent="0.25">
      <c r="F1540" s="4">
        <v>1537</v>
      </c>
      <c r="G1540">
        <v>-1.8759999999999999</v>
      </c>
    </row>
    <row r="1541" spans="6:8" x14ac:dyDescent="0.25">
      <c r="F1541" s="4">
        <v>1538</v>
      </c>
      <c r="G1541">
        <v>-2</v>
      </c>
    </row>
    <row r="1542" spans="6:8" x14ac:dyDescent="0.25">
      <c r="F1542" s="4">
        <v>1539</v>
      </c>
      <c r="G1542">
        <v>-0.97799999999999998</v>
      </c>
    </row>
    <row r="1543" spans="6:8" x14ac:dyDescent="0.25">
      <c r="F1543" s="4">
        <v>1540</v>
      </c>
      <c r="G1543">
        <v>-0.51100000000000001</v>
      </c>
    </row>
    <row r="1544" spans="6:8" x14ac:dyDescent="0.25">
      <c r="F1544" s="4">
        <v>1541</v>
      </c>
      <c r="G1544">
        <v>-1.5529999999999999</v>
      </c>
    </row>
    <row r="1545" spans="6:8" x14ac:dyDescent="0.25">
      <c r="F1545" s="4">
        <v>1542</v>
      </c>
      <c r="G1545">
        <v>-2.1190000000000002</v>
      </c>
    </row>
    <row r="1546" spans="6:8" x14ac:dyDescent="0.25">
      <c r="F1546" s="4">
        <v>1543</v>
      </c>
      <c r="G1546">
        <v>-1.95</v>
      </c>
    </row>
    <row r="1547" spans="6:8" x14ac:dyDescent="0.25">
      <c r="F1547" s="4">
        <v>1544</v>
      </c>
      <c r="G1547">
        <v>-1.722</v>
      </c>
    </row>
    <row r="1548" spans="6:8" x14ac:dyDescent="0.25">
      <c r="F1548" s="4">
        <v>1545</v>
      </c>
      <c r="G1548">
        <v>-1.871</v>
      </c>
    </row>
    <row r="1549" spans="6:8" x14ac:dyDescent="0.25">
      <c r="F1549" s="4">
        <v>1546</v>
      </c>
      <c r="G1549">
        <v>-1.5429999999999999</v>
      </c>
      <c r="H1549">
        <v>-1.5429999999999999</v>
      </c>
    </row>
    <row r="1550" spans="6:8" x14ac:dyDescent="0.25">
      <c r="F1550" s="4">
        <v>1547</v>
      </c>
      <c r="G1550">
        <v>-1.226</v>
      </c>
    </row>
    <row r="1551" spans="6:8" x14ac:dyDescent="0.25">
      <c r="F1551" s="4">
        <v>1548</v>
      </c>
      <c r="G1551">
        <v>-0.59499999999999997</v>
      </c>
    </row>
    <row r="1552" spans="6:8" x14ac:dyDescent="0.25">
      <c r="F1552" s="4">
        <v>1549</v>
      </c>
      <c r="G1552">
        <v>-1.1559999999999999</v>
      </c>
    </row>
    <row r="1553" spans="6:7" x14ac:dyDescent="0.25">
      <c r="F1553" s="4">
        <v>1550</v>
      </c>
      <c r="G1553">
        <v>-1.35</v>
      </c>
    </row>
    <row r="1554" spans="6:7" x14ac:dyDescent="0.25">
      <c r="F1554" s="4">
        <v>1551</v>
      </c>
      <c r="G1554">
        <v>-0.52100000000000002</v>
      </c>
    </row>
    <row r="1555" spans="6:7" x14ac:dyDescent="0.25">
      <c r="F1555" s="4">
        <v>1552</v>
      </c>
      <c r="G1555">
        <v>-0.17899999999999999</v>
      </c>
    </row>
    <row r="1556" spans="6:7" x14ac:dyDescent="0.25">
      <c r="F1556" s="4">
        <v>1553</v>
      </c>
      <c r="G1556">
        <v>7.9000000000000001E-2</v>
      </c>
    </row>
    <row r="1557" spans="6:7" x14ac:dyDescent="0.25">
      <c r="F1557" s="4">
        <v>1554</v>
      </c>
      <c r="G1557">
        <v>-1.161</v>
      </c>
    </row>
    <row r="1558" spans="6:7" x14ac:dyDescent="0.25">
      <c r="F1558" s="4">
        <v>1555</v>
      </c>
      <c r="G1558">
        <v>-0.41199999999999998</v>
      </c>
    </row>
    <row r="1559" spans="6:7" x14ac:dyDescent="0.25">
      <c r="F1559" s="4">
        <v>1556</v>
      </c>
      <c r="G1559">
        <v>-0.17899999999999999</v>
      </c>
    </row>
    <row r="1560" spans="6:7" x14ac:dyDescent="0.25">
      <c r="F1560" s="4">
        <v>1557</v>
      </c>
      <c r="G1560">
        <v>-0.60499999999999998</v>
      </c>
    </row>
    <row r="1561" spans="6:7" x14ac:dyDescent="0.25">
      <c r="F1561" s="4">
        <v>1558</v>
      </c>
      <c r="G1561">
        <v>-0.46600000000000003</v>
      </c>
    </row>
    <row r="1562" spans="6:7" x14ac:dyDescent="0.25">
      <c r="F1562" s="4">
        <v>1559</v>
      </c>
      <c r="G1562">
        <v>-0.41199999999999998</v>
      </c>
    </row>
    <row r="1563" spans="6:7" x14ac:dyDescent="0.25">
      <c r="F1563" s="4">
        <v>1560</v>
      </c>
      <c r="G1563">
        <v>-0.39700000000000002</v>
      </c>
    </row>
    <row r="1564" spans="6:7" x14ac:dyDescent="0.25">
      <c r="F1564" s="4">
        <v>1561</v>
      </c>
      <c r="G1564">
        <v>0.98299999999999998</v>
      </c>
    </row>
    <row r="1565" spans="6:7" x14ac:dyDescent="0.25">
      <c r="F1565" s="4">
        <v>1562</v>
      </c>
      <c r="G1565">
        <v>0.7</v>
      </c>
    </row>
    <row r="1566" spans="6:7" x14ac:dyDescent="0.25">
      <c r="F1566" s="4">
        <v>1563</v>
      </c>
      <c r="G1566">
        <v>-0.44700000000000001</v>
      </c>
    </row>
    <row r="1567" spans="6:7" x14ac:dyDescent="0.25">
      <c r="F1567" s="4">
        <v>1564</v>
      </c>
      <c r="G1567">
        <v>-0.51600000000000001</v>
      </c>
    </row>
    <row r="1568" spans="6:7" x14ac:dyDescent="0.25">
      <c r="F1568" s="4">
        <v>1565</v>
      </c>
      <c r="G1568">
        <v>-0.53600000000000003</v>
      </c>
    </row>
    <row r="1569" spans="6:7" x14ac:dyDescent="0.25">
      <c r="F1569" s="4">
        <v>1566</v>
      </c>
      <c r="G1569">
        <v>-0.30299999999999999</v>
      </c>
    </row>
    <row r="1570" spans="6:7" x14ac:dyDescent="0.25">
      <c r="F1570" s="4">
        <v>1567</v>
      </c>
      <c r="G1570">
        <v>-0.67500000000000004</v>
      </c>
    </row>
    <row r="1571" spans="6:7" x14ac:dyDescent="0.25">
      <c r="F1571" s="4">
        <v>1568</v>
      </c>
      <c r="G1571">
        <v>0.11899999999999999</v>
      </c>
    </row>
    <row r="1572" spans="6:7" x14ac:dyDescent="0.25">
      <c r="F1572" s="4">
        <v>1569</v>
      </c>
      <c r="G1572">
        <v>-0.17899999999999999</v>
      </c>
    </row>
    <row r="1573" spans="6:7" x14ac:dyDescent="0.25">
      <c r="F1573" s="4">
        <v>1570</v>
      </c>
      <c r="G1573">
        <v>-0.23799999999999999</v>
      </c>
    </row>
    <row r="1574" spans="6:7" x14ac:dyDescent="0.25">
      <c r="F1574" s="4">
        <v>1571</v>
      </c>
      <c r="G1574">
        <v>-0.98299999999999998</v>
      </c>
    </row>
    <row r="1575" spans="6:7" x14ac:dyDescent="0.25">
      <c r="F1575" s="4">
        <v>1572</v>
      </c>
      <c r="G1575">
        <v>0.109</v>
      </c>
    </row>
    <row r="1576" spans="6:7" x14ac:dyDescent="0.25">
      <c r="F1576" s="4">
        <v>1573</v>
      </c>
      <c r="G1576">
        <v>-0.26300000000000001</v>
      </c>
    </row>
    <row r="1577" spans="6:7" x14ac:dyDescent="0.25">
      <c r="F1577" s="4">
        <v>1574</v>
      </c>
      <c r="G1577">
        <v>-0.65</v>
      </c>
    </row>
    <row r="1578" spans="6:7" x14ac:dyDescent="0.25">
      <c r="F1578" s="4">
        <v>1575</v>
      </c>
      <c r="G1578">
        <v>-4.4999999999999998E-2</v>
      </c>
    </row>
    <row r="1579" spans="6:7" x14ac:dyDescent="0.25">
      <c r="F1579" s="4">
        <v>1576</v>
      </c>
      <c r="G1579">
        <v>-1.1020000000000001</v>
      </c>
    </row>
    <row r="1580" spans="6:7" x14ac:dyDescent="0.25">
      <c r="F1580" s="4">
        <v>1577</v>
      </c>
      <c r="G1580">
        <v>-1.732</v>
      </c>
    </row>
    <row r="1581" spans="6:7" x14ac:dyDescent="0.25">
      <c r="F1581" s="4">
        <v>1578</v>
      </c>
      <c r="G1581">
        <v>-1.1759999999999999</v>
      </c>
    </row>
    <row r="1582" spans="6:7" x14ac:dyDescent="0.25">
      <c r="F1582" s="4">
        <v>1579</v>
      </c>
      <c r="G1582">
        <v>-2.3079999999999998</v>
      </c>
    </row>
    <row r="1583" spans="6:7" x14ac:dyDescent="0.25">
      <c r="F1583" s="4">
        <v>1580</v>
      </c>
      <c r="G1583">
        <v>-2.0840000000000001</v>
      </c>
    </row>
    <row r="1584" spans="6:7" x14ac:dyDescent="0.25">
      <c r="F1584" s="4">
        <v>1581</v>
      </c>
      <c r="G1584">
        <v>-2.367</v>
      </c>
    </row>
    <row r="1585" spans="6:7" x14ac:dyDescent="0.25">
      <c r="F1585" s="4">
        <v>1582</v>
      </c>
      <c r="G1585">
        <v>-1.94</v>
      </c>
    </row>
    <row r="1586" spans="6:7" x14ac:dyDescent="0.25">
      <c r="F1586" s="4">
        <v>1583</v>
      </c>
      <c r="G1586">
        <v>-0.754</v>
      </c>
    </row>
    <row r="1587" spans="6:7" x14ac:dyDescent="0.25">
      <c r="F1587" s="4">
        <v>1584</v>
      </c>
      <c r="G1587">
        <v>-1.1259999999999999</v>
      </c>
    </row>
    <row r="1588" spans="6:7" x14ac:dyDescent="0.25">
      <c r="F1588" s="4">
        <v>1585</v>
      </c>
      <c r="G1588">
        <v>-1.077</v>
      </c>
    </row>
    <row r="1589" spans="6:7" x14ac:dyDescent="0.25">
      <c r="F1589" s="4">
        <v>1586</v>
      </c>
      <c r="G1589">
        <v>-0.81899999999999995</v>
      </c>
    </row>
    <row r="1590" spans="6:7" x14ac:dyDescent="0.25">
      <c r="F1590" s="4">
        <v>1587</v>
      </c>
      <c r="G1590">
        <v>-1.385</v>
      </c>
    </row>
    <row r="1591" spans="6:7" x14ac:dyDescent="0.25">
      <c r="F1591" s="4">
        <v>1588</v>
      </c>
      <c r="G1591">
        <v>-3.1019999999999999</v>
      </c>
    </row>
    <row r="1592" spans="6:7" x14ac:dyDescent="0.25">
      <c r="F1592" s="4">
        <v>1589</v>
      </c>
      <c r="G1592">
        <v>-2.04</v>
      </c>
    </row>
    <row r="1593" spans="6:7" x14ac:dyDescent="0.25">
      <c r="F1593" s="4">
        <v>1590</v>
      </c>
      <c r="G1593">
        <v>-1.5980000000000001</v>
      </c>
    </row>
    <row r="1594" spans="6:7" x14ac:dyDescent="0.25">
      <c r="F1594" s="4">
        <v>1591</v>
      </c>
      <c r="G1594">
        <v>-2.4510000000000001</v>
      </c>
    </row>
    <row r="1595" spans="6:7" x14ac:dyDescent="0.25">
      <c r="F1595" s="4">
        <v>1592</v>
      </c>
      <c r="G1595">
        <v>-2.2280000000000002</v>
      </c>
    </row>
    <row r="1596" spans="6:7" x14ac:dyDescent="0.25">
      <c r="F1596" s="4">
        <v>1593</v>
      </c>
      <c r="G1596">
        <v>-2.4660000000000002</v>
      </c>
    </row>
    <row r="1597" spans="6:7" x14ac:dyDescent="0.25">
      <c r="F1597" s="4">
        <v>1594</v>
      </c>
      <c r="G1597">
        <v>-2.5409999999999999</v>
      </c>
    </row>
    <row r="1598" spans="6:7" x14ac:dyDescent="0.25">
      <c r="F1598" s="4">
        <v>1595</v>
      </c>
      <c r="G1598">
        <v>-2.4660000000000002</v>
      </c>
    </row>
    <row r="1599" spans="6:7" x14ac:dyDescent="0.25">
      <c r="F1599" s="4">
        <v>1596</v>
      </c>
      <c r="G1599">
        <v>-3.6669999999999998</v>
      </c>
    </row>
    <row r="1600" spans="6:7" x14ac:dyDescent="0.25">
      <c r="F1600" s="4">
        <v>1597</v>
      </c>
      <c r="G1600">
        <v>-2.9969999999999999</v>
      </c>
    </row>
    <row r="1601" spans="6:7" x14ac:dyDescent="0.25">
      <c r="F1601" s="4">
        <v>1598</v>
      </c>
      <c r="G1601">
        <v>-3.2210000000000001</v>
      </c>
    </row>
    <row r="1602" spans="6:7" x14ac:dyDescent="0.25">
      <c r="F1602" s="4">
        <v>1599</v>
      </c>
      <c r="G1602">
        <v>-3.0670000000000002</v>
      </c>
    </row>
    <row r="1603" spans="6:7" x14ac:dyDescent="0.25">
      <c r="F1603" s="4">
        <v>1600</v>
      </c>
      <c r="G1603">
        <v>-3.1309999999999998</v>
      </c>
    </row>
    <row r="1604" spans="6:7" x14ac:dyDescent="0.25">
      <c r="F1604" s="4">
        <v>1601</v>
      </c>
      <c r="G1604">
        <v>-3.8010000000000002</v>
      </c>
    </row>
    <row r="1605" spans="6:7" x14ac:dyDescent="0.25">
      <c r="F1605" s="4">
        <v>1602</v>
      </c>
      <c r="G1605">
        <v>-3.5529999999999999</v>
      </c>
    </row>
    <row r="1606" spans="6:7" x14ac:dyDescent="0.25">
      <c r="F1606" s="4">
        <v>1603</v>
      </c>
      <c r="G1606">
        <v>-2.923</v>
      </c>
    </row>
    <row r="1607" spans="6:7" x14ac:dyDescent="0.25">
      <c r="F1607" s="4">
        <v>1604</v>
      </c>
      <c r="G1607">
        <v>-2.3570000000000002</v>
      </c>
    </row>
    <row r="1608" spans="6:7" x14ac:dyDescent="0.25">
      <c r="F1608" s="4">
        <v>1605</v>
      </c>
      <c r="G1608">
        <v>-2.5310000000000001</v>
      </c>
    </row>
    <row r="1609" spans="6:7" x14ac:dyDescent="0.25">
      <c r="F1609" s="4">
        <v>1606</v>
      </c>
      <c r="G1609">
        <v>-2.9820000000000002</v>
      </c>
    </row>
    <row r="1610" spans="6:7" x14ac:dyDescent="0.25">
      <c r="F1610" s="4">
        <v>1607</v>
      </c>
      <c r="G1610">
        <v>-2.8929999999999998</v>
      </c>
    </row>
    <row r="1611" spans="6:7" x14ac:dyDescent="0.25">
      <c r="F1611" s="4">
        <v>1608</v>
      </c>
      <c r="G1611">
        <v>-2.625</v>
      </c>
    </row>
    <row r="1612" spans="6:7" x14ac:dyDescent="0.25">
      <c r="F1612" s="4">
        <v>1609</v>
      </c>
      <c r="G1612">
        <v>-2.8439999999999999</v>
      </c>
    </row>
    <row r="1613" spans="6:7" x14ac:dyDescent="0.25">
      <c r="F1613" s="4">
        <v>1610</v>
      </c>
      <c r="G1613">
        <v>-2.0099999999999998</v>
      </c>
    </row>
    <row r="1614" spans="6:7" x14ac:dyDescent="0.25">
      <c r="F1614" s="4">
        <v>1611</v>
      </c>
      <c r="G1614">
        <v>-1.5229999999999999</v>
      </c>
    </row>
    <row r="1615" spans="6:7" x14ac:dyDescent="0.25">
      <c r="F1615" s="4">
        <v>1612</v>
      </c>
      <c r="G1615">
        <v>-2.149</v>
      </c>
    </row>
    <row r="1616" spans="6:7" x14ac:dyDescent="0.25">
      <c r="F1616" s="4">
        <v>1613</v>
      </c>
      <c r="G1616">
        <v>-1.31</v>
      </c>
    </row>
    <row r="1617" spans="6:7" x14ac:dyDescent="0.25">
      <c r="F1617" s="4">
        <v>1614</v>
      </c>
      <c r="G1617">
        <v>-0.873</v>
      </c>
    </row>
    <row r="1618" spans="6:7" x14ac:dyDescent="0.25">
      <c r="F1618" s="4">
        <v>1615</v>
      </c>
      <c r="G1618">
        <v>-0.71</v>
      </c>
    </row>
    <row r="1619" spans="6:7" x14ac:dyDescent="0.25">
      <c r="F1619" s="4">
        <v>1616</v>
      </c>
      <c r="G1619">
        <v>-0.57099999999999995</v>
      </c>
    </row>
    <row r="1620" spans="6:7" x14ac:dyDescent="0.25">
      <c r="F1620" s="4">
        <v>1617</v>
      </c>
      <c r="G1620">
        <v>-1.33</v>
      </c>
    </row>
    <row r="1621" spans="6:7" x14ac:dyDescent="0.25">
      <c r="F1621" s="4">
        <v>1618</v>
      </c>
      <c r="G1621">
        <v>-1.5089999999999999</v>
      </c>
    </row>
    <row r="1622" spans="6:7" x14ac:dyDescent="0.25">
      <c r="F1622" s="4">
        <v>1619</v>
      </c>
      <c r="G1622">
        <v>-0.93300000000000005</v>
      </c>
    </row>
    <row r="1623" spans="6:7" x14ac:dyDescent="0.25">
      <c r="F1623" s="4">
        <v>1620</v>
      </c>
      <c r="G1623">
        <v>-1.2110000000000001</v>
      </c>
    </row>
    <row r="1624" spans="6:7" x14ac:dyDescent="0.25">
      <c r="F1624" s="4">
        <v>1621</v>
      </c>
      <c r="G1624">
        <v>-0.84899999999999998</v>
      </c>
    </row>
    <row r="1625" spans="6:7" x14ac:dyDescent="0.25">
      <c r="F1625" s="4">
        <v>1622</v>
      </c>
      <c r="G1625">
        <v>-1.4239999999999999</v>
      </c>
    </row>
    <row r="1626" spans="6:7" x14ac:dyDescent="0.25">
      <c r="F1626" s="4">
        <v>1623</v>
      </c>
      <c r="G1626">
        <v>-1.3939999999999999</v>
      </c>
    </row>
    <row r="1627" spans="6:7" x14ac:dyDescent="0.25">
      <c r="F1627" s="4">
        <v>1624</v>
      </c>
      <c r="G1627">
        <v>-1.2509999999999999</v>
      </c>
    </row>
    <row r="1628" spans="6:7" x14ac:dyDescent="0.25">
      <c r="F1628" s="4">
        <v>1625</v>
      </c>
      <c r="G1628">
        <v>-1.087</v>
      </c>
    </row>
    <row r="1629" spans="6:7" x14ac:dyDescent="0.25">
      <c r="F1629" s="4">
        <v>1626</v>
      </c>
      <c r="G1629">
        <v>-1.796</v>
      </c>
    </row>
    <row r="1630" spans="6:7" x14ac:dyDescent="0.25">
      <c r="F1630" s="4">
        <v>1627</v>
      </c>
      <c r="G1630">
        <v>-0.878</v>
      </c>
    </row>
    <row r="1631" spans="6:7" x14ac:dyDescent="0.25">
      <c r="F1631" s="4">
        <v>1628</v>
      </c>
      <c r="G1631">
        <v>-3.097</v>
      </c>
    </row>
    <row r="1632" spans="6:7" x14ac:dyDescent="0.25">
      <c r="F1632" s="4">
        <v>1629</v>
      </c>
      <c r="G1632">
        <v>-1.36</v>
      </c>
    </row>
    <row r="1633" spans="6:8" x14ac:dyDescent="0.25">
      <c r="F1633" s="4">
        <v>1630</v>
      </c>
      <c r="G1633">
        <v>-1.891</v>
      </c>
    </row>
    <row r="1634" spans="6:8" x14ac:dyDescent="0.25">
      <c r="F1634" s="4">
        <v>1631</v>
      </c>
      <c r="G1634">
        <v>-1.657</v>
      </c>
    </row>
    <row r="1635" spans="6:8" x14ac:dyDescent="0.25">
      <c r="F1635" s="4">
        <v>1632</v>
      </c>
      <c r="G1635">
        <v>-2.2229999999999999</v>
      </c>
    </row>
    <row r="1636" spans="6:8" x14ac:dyDescent="0.25">
      <c r="F1636" s="4">
        <v>1633</v>
      </c>
      <c r="G1636">
        <v>-2.4020000000000001</v>
      </c>
    </row>
    <row r="1637" spans="6:8" x14ac:dyDescent="0.25">
      <c r="F1637" s="4">
        <v>1634</v>
      </c>
      <c r="G1637">
        <v>-1.8160000000000001</v>
      </c>
    </row>
    <row r="1638" spans="6:8" x14ac:dyDescent="0.25">
      <c r="F1638" s="4">
        <v>1635</v>
      </c>
      <c r="G1638">
        <v>-1.0469999999999999</v>
      </c>
    </row>
    <row r="1639" spans="6:8" x14ac:dyDescent="0.25">
      <c r="F1639" s="4">
        <v>1636</v>
      </c>
      <c r="G1639">
        <v>-0.98299999999999998</v>
      </c>
    </row>
    <row r="1640" spans="6:8" x14ac:dyDescent="0.25">
      <c r="F1640" s="4">
        <v>1637</v>
      </c>
      <c r="G1640">
        <v>-0.56599999999999995</v>
      </c>
    </row>
    <row r="1641" spans="6:8" x14ac:dyDescent="0.25">
      <c r="F1641" s="4">
        <v>1638</v>
      </c>
      <c r="G1641">
        <v>-0.129</v>
      </c>
    </row>
    <row r="1642" spans="6:8" x14ac:dyDescent="0.25">
      <c r="F1642" s="4">
        <v>1639</v>
      </c>
      <c r="G1642">
        <v>-2.476</v>
      </c>
    </row>
    <row r="1643" spans="6:8" x14ac:dyDescent="0.25">
      <c r="F1643" s="4">
        <v>1640</v>
      </c>
      <c r="G1643">
        <v>-0.58099999999999996</v>
      </c>
    </row>
    <row r="1644" spans="6:8" x14ac:dyDescent="0.25">
      <c r="F1644" s="4">
        <v>1641</v>
      </c>
      <c r="G1644">
        <v>-1.032</v>
      </c>
      <c r="H1644">
        <v>-1.032</v>
      </c>
    </row>
    <row r="1645" spans="6:8" x14ac:dyDescent="0.25">
      <c r="F1645" s="4">
        <v>1642</v>
      </c>
      <c r="G1645">
        <v>-1.206</v>
      </c>
    </row>
    <row r="1646" spans="6:8" x14ac:dyDescent="0.25">
      <c r="F1646" s="4">
        <v>1643</v>
      </c>
      <c r="G1646">
        <v>-0.44700000000000001</v>
      </c>
    </row>
    <row r="1647" spans="6:8" x14ac:dyDescent="0.25">
      <c r="F1647" s="4">
        <v>1644</v>
      </c>
      <c r="G1647">
        <v>-0.93799999999999994</v>
      </c>
    </row>
    <row r="1648" spans="6:8" x14ac:dyDescent="0.25">
      <c r="F1648" s="4">
        <v>1645</v>
      </c>
      <c r="G1648">
        <v>-0.67500000000000004</v>
      </c>
    </row>
    <row r="1649" spans="6:8" x14ac:dyDescent="0.25">
      <c r="F1649" s="4">
        <v>1646</v>
      </c>
      <c r="G1649">
        <v>-0.57599999999999996</v>
      </c>
    </row>
    <row r="1650" spans="6:8" x14ac:dyDescent="0.25">
      <c r="F1650" s="4">
        <v>1647</v>
      </c>
      <c r="G1650">
        <v>-2.0590000000000002</v>
      </c>
    </row>
    <row r="1651" spans="6:8" x14ac:dyDescent="0.25">
      <c r="F1651" s="4">
        <v>1648</v>
      </c>
      <c r="G1651">
        <v>-1.4590000000000001</v>
      </c>
    </row>
    <row r="1652" spans="6:8" x14ac:dyDescent="0.25">
      <c r="F1652" s="4">
        <v>1649</v>
      </c>
      <c r="G1652">
        <v>-1.1759999999999999</v>
      </c>
    </row>
    <row r="1653" spans="6:8" x14ac:dyDescent="0.25">
      <c r="F1653" s="4">
        <v>1650</v>
      </c>
      <c r="G1653">
        <v>-1.9059999999999999</v>
      </c>
    </row>
    <row r="1654" spans="6:8" x14ac:dyDescent="0.25">
      <c r="F1654" s="4">
        <v>1651</v>
      </c>
      <c r="G1654">
        <v>-1.7470000000000001</v>
      </c>
    </row>
    <row r="1655" spans="6:8" x14ac:dyDescent="0.25">
      <c r="F1655" s="4">
        <v>1652</v>
      </c>
      <c r="G1655">
        <v>-1.98</v>
      </c>
    </row>
    <row r="1656" spans="6:8" x14ac:dyDescent="0.25">
      <c r="F1656" s="4">
        <v>1653</v>
      </c>
      <c r="G1656">
        <v>-1.4990000000000001</v>
      </c>
    </row>
    <row r="1657" spans="6:8" x14ac:dyDescent="0.25">
      <c r="F1657" s="4">
        <v>1654</v>
      </c>
      <c r="G1657">
        <v>-2.3370000000000002</v>
      </c>
    </row>
    <row r="1658" spans="6:8" x14ac:dyDescent="0.25">
      <c r="F1658" s="4">
        <v>1655</v>
      </c>
      <c r="G1658">
        <v>-1.37</v>
      </c>
    </row>
    <row r="1659" spans="6:8" x14ac:dyDescent="0.25">
      <c r="F1659" s="4">
        <v>1656</v>
      </c>
      <c r="G1659">
        <v>-1.171</v>
      </c>
    </row>
    <row r="1660" spans="6:8" x14ac:dyDescent="0.25">
      <c r="F1660" s="4">
        <v>1657</v>
      </c>
      <c r="G1660">
        <v>-1.4690000000000001</v>
      </c>
    </row>
    <row r="1661" spans="6:8" x14ac:dyDescent="0.25">
      <c r="F1661" s="4">
        <v>1658</v>
      </c>
      <c r="G1661">
        <v>-1.5089999999999999</v>
      </c>
    </row>
    <row r="1662" spans="6:8" x14ac:dyDescent="0.25">
      <c r="F1662" s="4">
        <v>1659</v>
      </c>
      <c r="G1662">
        <v>-1.37</v>
      </c>
    </row>
    <row r="1663" spans="6:8" x14ac:dyDescent="0.25">
      <c r="F1663" s="4">
        <v>1660</v>
      </c>
      <c r="G1663">
        <v>-1.881</v>
      </c>
    </row>
    <row r="1664" spans="6:8" x14ac:dyDescent="0.25">
      <c r="F1664" s="4">
        <v>1661</v>
      </c>
      <c r="G1664">
        <v>-0.06</v>
      </c>
      <c r="H1664">
        <v>-0.06</v>
      </c>
    </row>
    <row r="1665" spans="6:7" x14ac:dyDescent="0.25">
      <c r="F1665" s="4">
        <v>1662</v>
      </c>
      <c r="G1665">
        <v>-0.91300000000000003</v>
      </c>
    </row>
    <row r="1666" spans="6:7" x14ac:dyDescent="0.25">
      <c r="F1666" s="4">
        <v>1663</v>
      </c>
      <c r="G1666">
        <v>-1.806</v>
      </c>
    </row>
    <row r="1667" spans="6:7" x14ac:dyDescent="0.25">
      <c r="F1667" s="4">
        <v>1664</v>
      </c>
      <c r="G1667">
        <v>-0.30299999999999999</v>
      </c>
    </row>
    <row r="1668" spans="6:7" x14ac:dyDescent="0.25">
      <c r="F1668" s="4">
        <v>1665</v>
      </c>
      <c r="G1668">
        <v>-0.13900000000000001</v>
      </c>
    </row>
    <row r="1669" spans="6:7" x14ac:dyDescent="0.25">
      <c r="F1669" s="4">
        <v>1666</v>
      </c>
      <c r="G1669">
        <v>0.34699999999999998</v>
      </c>
    </row>
    <row r="1670" spans="6:7" x14ac:dyDescent="0.25">
      <c r="F1670" s="4">
        <v>1667</v>
      </c>
      <c r="G1670">
        <v>-0.749</v>
      </c>
    </row>
    <row r="1671" spans="6:7" x14ac:dyDescent="0.25">
      <c r="F1671" s="4">
        <v>1668</v>
      </c>
      <c r="G1671">
        <v>-1.9159999999999999</v>
      </c>
    </row>
    <row r="1672" spans="6:7" x14ac:dyDescent="0.25">
      <c r="F1672" s="4">
        <v>1669</v>
      </c>
      <c r="G1672">
        <v>-1.3939999999999999</v>
      </c>
    </row>
    <row r="1673" spans="6:7" x14ac:dyDescent="0.25">
      <c r="F1673" s="4">
        <v>1670</v>
      </c>
      <c r="G1673">
        <v>-1.9550000000000001</v>
      </c>
    </row>
    <row r="1674" spans="6:7" x14ac:dyDescent="0.25">
      <c r="F1674" s="4">
        <v>1671</v>
      </c>
      <c r="G1674">
        <v>-1.6970000000000001</v>
      </c>
    </row>
    <row r="1675" spans="6:7" x14ac:dyDescent="0.25">
      <c r="F1675" s="4">
        <v>1672</v>
      </c>
      <c r="G1675">
        <v>-1.5089999999999999</v>
      </c>
    </row>
    <row r="1676" spans="6:7" x14ac:dyDescent="0.25">
      <c r="F1676" s="4">
        <v>1673</v>
      </c>
      <c r="G1676">
        <v>-1.365</v>
      </c>
    </row>
    <row r="1677" spans="6:7" x14ac:dyDescent="0.25">
      <c r="F1677" s="4">
        <v>1674</v>
      </c>
      <c r="G1677">
        <v>-1.7170000000000001</v>
      </c>
    </row>
    <row r="1678" spans="6:7" x14ac:dyDescent="0.25">
      <c r="F1678" s="4">
        <v>1675</v>
      </c>
      <c r="G1678">
        <v>-3.6469999999999998</v>
      </c>
    </row>
    <row r="1679" spans="6:7" x14ac:dyDescent="0.25">
      <c r="F1679" s="4">
        <v>1676</v>
      </c>
      <c r="G1679">
        <v>-2.1539999999999999</v>
      </c>
    </row>
    <row r="1680" spans="6:7" x14ac:dyDescent="0.25">
      <c r="F1680" s="4">
        <v>1677</v>
      </c>
      <c r="G1680">
        <v>-3.1459999999999999</v>
      </c>
    </row>
    <row r="1681" spans="6:7" x14ac:dyDescent="0.25">
      <c r="F1681" s="4">
        <v>1678</v>
      </c>
      <c r="G1681">
        <v>-2.581</v>
      </c>
    </row>
    <row r="1682" spans="6:7" x14ac:dyDescent="0.25">
      <c r="F1682" s="4">
        <v>1679</v>
      </c>
      <c r="G1682">
        <v>-1.5529999999999999</v>
      </c>
    </row>
    <row r="1683" spans="6:7" x14ac:dyDescent="0.25">
      <c r="F1683" s="4">
        <v>1680</v>
      </c>
      <c r="G1683">
        <v>-2.0350000000000001</v>
      </c>
    </row>
    <row r="1684" spans="6:7" x14ac:dyDescent="0.25">
      <c r="F1684" s="4">
        <v>1681</v>
      </c>
      <c r="G1684">
        <v>-1.4390000000000001</v>
      </c>
    </row>
    <row r="1685" spans="6:7" x14ac:dyDescent="0.25">
      <c r="F1685" s="4">
        <v>1682</v>
      </c>
      <c r="G1685">
        <v>-1.409</v>
      </c>
    </row>
    <row r="1686" spans="6:7" x14ac:dyDescent="0.25">
      <c r="F1686" s="4">
        <v>1683</v>
      </c>
      <c r="G1686">
        <v>-0.997</v>
      </c>
    </row>
    <row r="1687" spans="6:7" x14ac:dyDescent="0.25">
      <c r="F1687" s="4">
        <v>1684</v>
      </c>
      <c r="G1687">
        <v>-0.84899999999999998</v>
      </c>
    </row>
    <row r="1688" spans="6:7" x14ac:dyDescent="0.25">
      <c r="F1688" s="4">
        <v>1685</v>
      </c>
      <c r="G1688">
        <v>-2.1339999999999999</v>
      </c>
    </row>
    <row r="1689" spans="6:7" x14ac:dyDescent="0.25">
      <c r="F1689" s="4">
        <v>1686</v>
      </c>
      <c r="G1689">
        <v>-1.097</v>
      </c>
    </row>
    <row r="1690" spans="6:7" x14ac:dyDescent="0.25">
      <c r="F1690" s="4">
        <v>1687</v>
      </c>
      <c r="G1690">
        <v>-0.23300000000000001</v>
      </c>
    </row>
    <row r="1691" spans="6:7" x14ac:dyDescent="0.25">
      <c r="F1691" s="4">
        <v>1688</v>
      </c>
      <c r="G1691">
        <v>-1.2749999999999999</v>
      </c>
    </row>
    <row r="1692" spans="6:7" x14ac:dyDescent="0.25">
      <c r="F1692" s="4">
        <v>1689</v>
      </c>
      <c r="G1692">
        <v>-2.198</v>
      </c>
    </row>
    <row r="1693" spans="6:7" x14ac:dyDescent="0.25">
      <c r="F1693" s="4">
        <v>1690</v>
      </c>
      <c r="G1693">
        <v>-1.5780000000000001</v>
      </c>
    </row>
    <row r="1694" spans="6:7" x14ac:dyDescent="0.25">
      <c r="F1694" s="4">
        <v>1691</v>
      </c>
      <c r="G1694">
        <v>-1.633</v>
      </c>
    </row>
    <row r="1695" spans="6:7" x14ac:dyDescent="0.25">
      <c r="F1695" s="4">
        <v>1692</v>
      </c>
      <c r="G1695">
        <v>-1.8460000000000001</v>
      </c>
    </row>
    <row r="1696" spans="6:7" x14ac:dyDescent="0.25">
      <c r="F1696" s="4">
        <v>1693</v>
      </c>
      <c r="G1696">
        <v>-2.0150000000000001</v>
      </c>
    </row>
    <row r="1697" spans="6:8" x14ac:dyDescent="0.25">
      <c r="F1697" s="4">
        <v>1694</v>
      </c>
      <c r="G1697">
        <v>-1.5780000000000001</v>
      </c>
    </row>
    <row r="1698" spans="6:8" x14ac:dyDescent="0.25">
      <c r="F1698" s="4">
        <v>1695</v>
      </c>
      <c r="G1698">
        <v>-2.5310000000000001</v>
      </c>
    </row>
    <row r="1699" spans="6:8" x14ac:dyDescent="0.25">
      <c r="F1699" s="4">
        <v>1696</v>
      </c>
      <c r="G1699">
        <v>-2.8780000000000001</v>
      </c>
    </row>
    <row r="1700" spans="6:8" x14ac:dyDescent="0.25">
      <c r="F1700" s="4">
        <v>1697</v>
      </c>
      <c r="G1700">
        <v>-2.3969999999999998</v>
      </c>
    </row>
    <row r="1701" spans="6:8" x14ac:dyDescent="0.25">
      <c r="F1701" s="4">
        <v>1698</v>
      </c>
      <c r="G1701">
        <v>-2.6150000000000002</v>
      </c>
    </row>
    <row r="1702" spans="6:8" x14ac:dyDescent="0.25">
      <c r="F1702" s="4">
        <v>1699</v>
      </c>
      <c r="G1702">
        <v>-3.2360000000000002</v>
      </c>
    </row>
    <row r="1703" spans="6:8" x14ac:dyDescent="0.25">
      <c r="F1703" s="4">
        <v>1700</v>
      </c>
      <c r="G1703">
        <v>-2.4169999999999998</v>
      </c>
    </row>
    <row r="1704" spans="6:8" x14ac:dyDescent="0.25">
      <c r="F1704" s="4">
        <v>1701</v>
      </c>
      <c r="G1704">
        <v>-2.605</v>
      </c>
      <c r="H1704">
        <v>-2.605</v>
      </c>
    </row>
    <row r="1705" spans="6:8" x14ac:dyDescent="0.25">
      <c r="F1705" s="4">
        <v>1702</v>
      </c>
      <c r="G1705">
        <v>-2.4660000000000002</v>
      </c>
    </row>
    <row r="1706" spans="6:8" x14ac:dyDescent="0.25">
      <c r="F1706" s="4">
        <v>1703</v>
      </c>
      <c r="G1706">
        <v>-2.4119999999999999</v>
      </c>
    </row>
    <row r="1707" spans="6:8" x14ac:dyDescent="0.25">
      <c r="F1707" s="4">
        <v>1704</v>
      </c>
      <c r="G1707">
        <v>-2.0590000000000002</v>
      </c>
    </row>
    <row r="1708" spans="6:8" x14ac:dyDescent="0.25">
      <c r="F1708" s="4">
        <v>1705</v>
      </c>
      <c r="G1708">
        <v>-2.3420000000000001</v>
      </c>
    </row>
    <row r="1709" spans="6:8" x14ac:dyDescent="0.25">
      <c r="F1709" s="4">
        <v>1706</v>
      </c>
      <c r="G1709">
        <v>-1.494</v>
      </c>
    </row>
    <row r="1710" spans="6:8" x14ac:dyDescent="0.25">
      <c r="F1710" s="4">
        <v>1707</v>
      </c>
      <c r="G1710">
        <v>-1.27</v>
      </c>
    </row>
    <row r="1711" spans="6:8" x14ac:dyDescent="0.25">
      <c r="F1711" s="4">
        <v>1708</v>
      </c>
      <c r="G1711">
        <v>-2.089</v>
      </c>
    </row>
    <row r="1712" spans="6:8" x14ac:dyDescent="0.25">
      <c r="F1712" s="4">
        <v>1709</v>
      </c>
      <c r="G1712">
        <v>-2.1139999999999999</v>
      </c>
    </row>
    <row r="1713" spans="6:7" x14ac:dyDescent="0.25">
      <c r="F1713" s="4">
        <v>1710</v>
      </c>
      <c r="G1713">
        <v>-1.429</v>
      </c>
    </row>
    <row r="1714" spans="6:7" x14ac:dyDescent="0.25">
      <c r="F1714" s="4">
        <v>1711</v>
      </c>
      <c r="G1714">
        <v>-1.375</v>
      </c>
    </row>
    <row r="1715" spans="6:7" x14ac:dyDescent="0.25">
      <c r="F1715" s="4">
        <v>1712</v>
      </c>
      <c r="G1715">
        <v>-1.196</v>
      </c>
    </row>
    <row r="1716" spans="6:7" x14ac:dyDescent="0.25">
      <c r="F1716" s="4">
        <v>1713</v>
      </c>
      <c r="G1716">
        <v>-1.484</v>
      </c>
    </row>
    <row r="1717" spans="6:7" x14ac:dyDescent="0.25">
      <c r="F1717" s="4">
        <v>1714</v>
      </c>
      <c r="G1717">
        <v>-1.37</v>
      </c>
    </row>
    <row r="1718" spans="6:7" x14ac:dyDescent="0.25">
      <c r="F1718" s="4">
        <v>1715</v>
      </c>
      <c r="G1718">
        <v>-1.484</v>
      </c>
    </row>
    <row r="1719" spans="6:7" x14ac:dyDescent="0.25">
      <c r="F1719" s="4">
        <v>1716</v>
      </c>
      <c r="G1719">
        <v>-1.881</v>
      </c>
    </row>
    <row r="1720" spans="6:7" x14ac:dyDescent="0.25">
      <c r="F1720" s="4">
        <v>1717</v>
      </c>
      <c r="G1720">
        <v>-2.8929999999999998</v>
      </c>
    </row>
    <row r="1721" spans="6:7" x14ac:dyDescent="0.25">
      <c r="F1721" s="4">
        <v>1718</v>
      </c>
      <c r="G1721">
        <v>-2.2429999999999999</v>
      </c>
    </row>
    <row r="1722" spans="6:7" x14ac:dyDescent="0.25">
      <c r="F1722" s="4">
        <v>1719</v>
      </c>
      <c r="G1722">
        <v>-1.4990000000000001</v>
      </c>
    </row>
    <row r="1723" spans="6:7" x14ac:dyDescent="0.25">
      <c r="F1723" s="4">
        <v>1720</v>
      </c>
      <c r="G1723">
        <v>-0.64</v>
      </c>
    </row>
    <row r="1724" spans="6:7" x14ac:dyDescent="0.25">
      <c r="F1724" s="4">
        <v>1721</v>
      </c>
      <c r="G1724">
        <v>-2.5209999999999999</v>
      </c>
    </row>
    <row r="1725" spans="6:7" x14ac:dyDescent="0.25">
      <c r="F1725" s="4">
        <v>1722</v>
      </c>
      <c r="G1725">
        <v>-1.653</v>
      </c>
    </row>
    <row r="1726" spans="6:7" x14ac:dyDescent="0.25">
      <c r="F1726" s="4">
        <v>1723</v>
      </c>
      <c r="G1726">
        <v>-2.3919999999999999</v>
      </c>
    </row>
    <row r="1727" spans="6:7" x14ac:dyDescent="0.25">
      <c r="F1727" s="4">
        <v>1724</v>
      </c>
      <c r="G1727">
        <v>-0.83899999999999997</v>
      </c>
    </row>
    <row r="1728" spans="6:7" x14ac:dyDescent="0.25">
      <c r="F1728" s="4">
        <v>1725</v>
      </c>
      <c r="G1728">
        <v>-1.4890000000000001</v>
      </c>
    </row>
    <row r="1729" spans="6:8" x14ac:dyDescent="0.25">
      <c r="F1729" s="4">
        <v>1726</v>
      </c>
      <c r="G1729">
        <v>-1.022</v>
      </c>
    </row>
    <row r="1730" spans="6:8" x14ac:dyDescent="0.25">
      <c r="F1730" s="4">
        <v>1727</v>
      </c>
      <c r="G1730">
        <v>-0.873</v>
      </c>
    </row>
    <row r="1731" spans="6:8" x14ac:dyDescent="0.25">
      <c r="F1731" s="4">
        <v>1728</v>
      </c>
      <c r="G1731">
        <v>-0.437</v>
      </c>
    </row>
    <row r="1732" spans="6:8" x14ac:dyDescent="0.25">
      <c r="F1732" s="4">
        <v>1729</v>
      </c>
      <c r="G1732">
        <v>-0.36699999999999999</v>
      </c>
    </row>
    <row r="1733" spans="6:8" x14ac:dyDescent="0.25">
      <c r="F1733" s="4">
        <v>1730</v>
      </c>
      <c r="G1733">
        <v>-0.77900000000000003</v>
      </c>
    </row>
    <row r="1734" spans="6:8" x14ac:dyDescent="0.25">
      <c r="F1734" s="4">
        <v>1731</v>
      </c>
      <c r="G1734">
        <v>-0.80900000000000005</v>
      </c>
    </row>
    <row r="1735" spans="6:8" x14ac:dyDescent="0.25">
      <c r="F1735" s="4">
        <v>1732</v>
      </c>
      <c r="G1735">
        <v>-1.6919999999999999</v>
      </c>
    </row>
    <row r="1736" spans="6:8" x14ac:dyDescent="0.25">
      <c r="F1736" s="4">
        <v>1733</v>
      </c>
      <c r="G1736">
        <v>-0.873</v>
      </c>
    </row>
    <row r="1737" spans="6:8" x14ac:dyDescent="0.25">
      <c r="F1737" s="4">
        <v>1734</v>
      </c>
      <c r="G1737">
        <v>-1.0669999999999999</v>
      </c>
    </row>
    <row r="1738" spans="6:8" x14ac:dyDescent="0.25">
      <c r="F1738" s="4">
        <v>1735</v>
      </c>
      <c r="G1738">
        <v>-1.4239999999999999</v>
      </c>
    </row>
    <row r="1739" spans="6:8" x14ac:dyDescent="0.25">
      <c r="F1739" s="4">
        <v>1736</v>
      </c>
      <c r="G1739">
        <v>-0.749</v>
      </c>
      <c r="H1739">
        <v>-0.749</v>
      </c>
    </row>
    <row r="1740" spans="6:8" x14ac:dyDescent="0.25">
      <c r="F1740" s="4">
        <v>1737</v>
      </c>
      <c r="G1740">
        <v>-0.78400000000000003</v>
      </c>
    </row>
    <row r="1741" spans="6:8" x14ac:dyDescent="0.25">
      <c r="F1741" s="4">
        <v>1738</v>
      </c>
      <c r="G1741">
        <v>-0.69499999999999995</v>
      </c>
    </row>
    <row r="1742" spans="6:8" x14ac:dyDescent="0.25">
      <c r="F1742" s="4">
        <v>1739</v>
      </c>
      <c r="G1742">
        <v>0.53100000000000003</v>
      </c>
    </row>
    <row r="1743" spans="6:8" x14ac:dyDescent="0.25">
      <c r="F1743" s="4">
        <v>1740</v>
      </c>
      <c r="G1743">
        <v>-0.60499999999999998</v>
      </c>
    </row>
    <row r="1744" spans="6:8" x14ac:dyDescent="0.25">
      <c r="F1744" s="4">
        <v>1741</v>
      </c>
      <c r="G1744">
        <v>-2.089</v>
      </c>
    </row>
    <row r="1745" spans="6:8" x14ac:dyDescent="0.25">
      <c r="F1745" s="4">
        <v>1742</v>
      </c>
      <c r="G1745">
        <v>-0.93300000000000005</v>
      </c>
    </row>
    <row r="1746" spans="6:8" x14ac:dyDescent="0.25">
      <c r="F1746" s="4">
        <v>1743</v>
      </c>
      <c r="G1746">
        <v>-2.3769999999999998</v>
      </c>
    </row>
    <row r="1747" spans="6:8" x14ac:dyDescent="0.25">
      <c r="F1747" s="4">
        <v>1744</v>
      </c>
      <c r="G1747">
        <v>-2.069</v>
      </c>
    </row>
    <row r="1748" spans="6:8" x14ac:dyDescent="0.25">
      <c r="F1748" s="4">
        <v>1745</v>
      </c>
      <c r="G1748">
        <v>-2.2530000000000001</v>
      </c>
    </row>
    <row r="1749" spans="6:8" x14ac:dyDescent="0.25">
      <c r="F1749" s="4">
        <v>1746</v>
      </c>
      <c r="G1749">
        <v>-1.474</v>
      </c>
    </row>
    <row r="1750" spans="6:8" x14ac:dyDescent="0.25">
      <c r="F1750" s="4">
        <v>1747</v>
      </c>
      <c r="G1750">
        <v>-2.1389999999999998</v>
      </c>
    </row>
    <row r="1751" spans="6:8" x14ac:dyDescent="0.25">
      <c r="F1751" s="4">
        <v>1748</v>
      </c>
      <c r="G1751">
        <v>-0.78400000000000003</v>
      </c>
    </row>
    <row r="1752" spans="6:8" x14ac:dyDescent="0.25">
      <c r="F1752" s="4">
        <v>1749</v>
      </c>
      <c r="G1752">
        <v>-1.6479999999999999</v>
      </c>
    </row>
    <row r="1753" spans="6:8" x14ac:dyDescent="0.25">
      <c r="F1753" s="4">
        <v>1750</v>
      </c>
      <c r="G1753">
        <v>-2.3519999999999999</v>
      </c>
      <c r="H1753">
        <v>-2.3519999999999999</v>
      </c>
    </row>
    <row r="1754" spans="6:8" x14ac:dyDescent="0.25">
      <c r="F1754" s="4">
        <v>1751</v>
      </c>
      <c r="G1754">
        <v>-1.5529999999999999</v>
      </c>
    </row>
    <row r="1755" spans="6:8" x14ac:dyDescent="0.25">
      <c r="F1755" s="4">
        <v>1752</v>
      </c>
      <c r="G1755">
        <v>-1.2649999999999999</v>
      </c>
    </row>
    <row r="1756" spans="6:8" x14ac:dyDescent="0.25">
      <c r="F1756" s="4">
        <v>1753</v>
      </c>
      <c r="G1756">
        <v>-1.4139999999999999</v>
      </c>
    </row>
    <row r="1757" spans="6:8" x14ac:dyDescent="0.25">
      <c r="F1757" s="4">
        <v>1754</v>
      </c>
      <c r="G1757">
        <v>-1.022</v>
      </c>
    </row>
    <row r="1758" spans="6:8" x14ac:dyDescent="0.25">
      <c r="F1758" s="4">
        <v>1755</v>
      </c>
      <c r="G1758">
        <v>-0.81899999999999995</v>
      </c>
    </row>
    <row r="1759" spans="6:8" x14ac:dyDescent="0.25">
      <c r="F1759" s="4">
        <v>1756</v>
      </c>
      <c r="G1759">
        <v>-1.1459999999999999</v>
      </c>
    </row>
    <row r="1760" spans="6:8" x14ac:dyDescent="0.25">
      <c r="F1760" s="4">
        <v>1757</v>
      </c>
      <c r="G1760">
        <v>-0.501</v>
      </c>
    </row>
    <row r="1761" spans="6:8" x14ac:dyDescent="0.25">
      <c r="F1761" s="4">
        <v>1758</v>
      </c>
      <c r="G1761">
        <v>-2.0299999999999998</v>
      </c>
    </row>
    <row r="1762" spans="6:8" x14ac:dyDescent="0.25">
      <c r="F1762" s="4">
        <v>1759</v>
      </c>
      <c r="G1762">
        <v>-1.5880000000000001</v>
      </c>
    </row>
    <row r="1763" spans="6:8" x14ac:dyDescent="0.25">
      <c r="F1763" s="4">
        <v>1760</v>
      </c>
      <c r="G1763">
        <v>-1.1220000000000001</v>
      </c>
    </row>
    <row r="1764" spans="6:8" x14ac:dyDescent="0.25">
      <c r="F1764" s="4">
        <v>1761</v>
      </c>
      <c r="G1764">
        <v>-1.37</v>
      </c>
    </row>
    <row r="1765" spans="6:8" x14ac:dyDescent="0.25">
      <c r="F1765" s="4">
        <v>1762</v>
      </c>
      <c r="G1765">
        <v>-1.6719999999999999</v>
      </c>
    </row>
    <row r="1766" spans="6:8" x14ac:dyDescent="0.25">
      <c r="F1766" s="4">
        <v>1763</v>
      </c>
      <c r="G1766">
        <v>-0.308</v>
      </c>
    </row>
    <row r="1767" spans="6:8" x14ac:dyDescent="0.25">
      <c r="F1767" s="4">
        <v>1764</v>
      </c>
      <c r="G1767">
        <v>-0.19800000000000001</v>
      </c>
    </row>
    <row r="1768" spans="6:8" x14ac:dyDescent="0.25">
      <c r="F1768" s="4">
        <v>1765</v>
      </c>
      <c r="G1768">
        <v>-1.925</v>
      </c>
    </row>
    <row r="1769" spans="6:8" x14ac:dyDescent="0.25">
      <c r="F1769" s="4">
        <v>1766</v>
      </c>
      <c r="G1769">
        <v>-1.389</v>
      </c>
    </row>
    <row r="1770" spans="6:8" x14ac:dyDescent="0.25">
      <c r="F1770" s="4">
        <v>1767</v>
      </c>
      <c r="G1770">
        <v>-0.84399999999999997</v>
      </c>
    </row>
    <row r="1771" spans="6:8" x14ac:dyDescent="0.25">
      <c r="F1771" s="4">
        <v>1768</v>
      </c>
      <c r="G1771">
        <v>-1.7669999999999999</v>
      </c>
    </row>
    <row r="1772" spans="6:8" x14ac:dyDescent="0.25">
      <c r="F1772" s="4">
        <v>1769</v>
      </c>
      <c r="G1772">
        <v>-0.99199999999999999</v>
      </c>
      <c r="H1772">
        <v>-0.99199999999999999</v>
      </c>
    </row>
    <row r="1773" spans="6:8" x14ac:dyDescent="0.25">
      <c r="F1773" s="4">
        <v>1770</v>
      </c>
      <c r="G1773">
        <v>-1.93</v>
      </c>
    </row>
    <row r="1774" spans="6:8" x14ac:dyDescent="0.25">
      <c r="F1774" s="4">
        <v>1771</v>
      </c>
      <c r="G1774">
        <v>-2.1440000000000001</v>
      </c>
    </row>
    <row r="1775" spans="6:8" x14ac:dyDescent="0.25">
      <c r="F1775" s="4">
        <v>1772</v>
      </c>
      <c r="G1775">
        <v>-1.891</v>
      </c>
    </row>
    <row r="1776" spans="6:8" x14ac:dyDescent="0.25">
      <c r="F1776" s="4">
        <v>1773</v>
      </c>
      <c r="G1776">
        <v>-1.7769999999999999</v>
      </c>
    </row>
    <row r="1777" spans="6:7" x14ac:dyDescent="0.25">
      <c r="F1777" s="4">
        <v>1774</v>
      </c>
      <c r="G1777">
        <v>-1.27</v>
      </c>
    </row>
    <row r="1778" spans="6:7" x14ac:dyDescent="0.25">
      <c r="F1778" s="4">
        <v>1775</v>
      </c>
      <c r="G1778">
        <v>-0.85399999999999998</v>
      </c>
    </row>
    <row r="1779" spans="6:7" x14ac:dyDescent="0.25">
      <c r="F1779" s="4">
        <v>1776</v>
      </c>
      <c r="G1779">
        <v>-1.1910000000000001</v>
      </c>
    </row>
    <row r="1780" spans="6:7" x14ac:dyDescent="0.25">
      <c r="F1780" s="4">
        <v>1777</v>
      </c>
      <c r="G1780">
        <v>-1.9159999999999999</v>
      </c>
    </row>
    <row r="1781" spans="6:7" x14ac:dyDescent="0.25">
      <c r="F1781" s="4">
        <v>1778</v>
      </c>
      <c r="G1781">
        <v>-0.80900000000000005</v>
      </c>
    </row>
    <row r="1782" spans="6:7" x14ac:dyDescent="0.25">
      <c r="F1782" s="4">
        <v>1779</v>
      </c>
      <c r="G1782">
        <v>-2.3570000000000002</v>
      </c>
    </row>
    <row r="1783" spans="6:7" x14ac:dyDescent="0.25">
      <c r="F1783" s="4">
        <v>1780</v>
      </c>
      <c r="G1783">
        <v>-0.442</v>
      </c>
    </row>
    <row r="1784" spans="6:7" x14ac:dyDescent="0.25">
      <c r="F1784" s="4">
        <v>1781</v>
      </c>
      <c r="G1784">
        <v>-0.63500000000000001</v>
      </c>
    </row>
    <row r="1785" spans="6:7" x14ac:dyDescent="0.25">
      <c r="F1785" s="4">
        <v>1782</v>
      </c>
      <c r="G1785">
        <v>-0.36199999999999999</v>
      </c>
    </row>
    <row r="1786" spans="6:7" x14ac:dyDescent="0.25">
      <c r="F1786" s="4">
        <v>1783</v>
      </c>
      <c r="G1786">
        <v>-0.59099999999999997</v>
      </c>
    </row>
    <row r="1787" spans="6:7" x14ac:dyDescent="0.25">
      <c r="F1787" s="4">
        <v>1784</v>
      </c>
      <c r="G1787">
        <v>0.92300000000000004</v>
      </c>
    </row>
    <row r="1788" spans="6:7" x14ac:dyDescent="0.25">
      <c r="F1788" s="4">
        <v>1785</v>
      </c>
      <c r="G1788">
        <v>-0.45200000000000001</v>
      </c>
    </row>
    <row r="1789" spans="6:7" x14ac:dyDescent="0.25">
      <c r="F1789" s="4">
        <v>1786</v>
      </c>
      <c r="G1789">
        <v>-0.80900000000000005</v>
      </c>
    </row>
    <row r="1790" spans="6:7" x14ac:dyDescent="0.25">
      <c r="F1790" s="4">
        <v>1787</v>
      </c>
      <c r="G1790">
        <v>-0.63500000000000001</v>
      </c>
    </row>
    <row r="1791" spans="6:7" x14ac:dyDescent="0.25">
      <c r="F1791" s="4">
        <v>1788</v>
      </c>
      <c r="G1791">
        <v>-0.33200000000000002</v>
      </c>
    </row>
    <row r="1792" spans="6:7" x14ac:dyDescent="0.25">
      <c r="F1792" s="4">
        <v>1789</v>
      </c>
      <c r="G1792">
        <v>-1.002</v>
      </c>
    </row>
    <row r="1793" spans="6:7" x14ac:dyDescent="0.25">
      <c r="F1793" s="4">
        <v>1790</v>
      </c>
      <c r="G1793">
        <v>-1.0169999999999999</v>
      </c>
    </row>
    <row r="1794" spans="6:7" x14ac:dyDescent="0.25">
      <c r="F1794" s="4">
        <v>1791</v>
      </c>
      <c r="G1794">
        <v>-0.73399999999999999</v>
      </c>
    </row>
    <row r="1795" spans="6:7" x14ac:dyDescent="0.25">
      <c r="F1795" s="4">
        <v>1792</v>
      </c>
      <c r="G1795">
        <v>-1.583</v>
      </c>
    </row>
    <row r="1796" spans="6:7" x14ac:dyDescent="0.25">
      <c r="F1796" s="4">
        <v>1793</v>
      </c>
      <c r="G1796">
        <v>-1.2310000000000001</v>
      </c>
    </row>
    <row r="1797" spans="6:7" x14ac:dyDescent="0.25">
      <c r="F1797" s="4">
        <v>1794</v>
      </c>
      <c r="G1797">
        <v>-1.0069999999999999</v>
      </c>
    </row>
    <row r="1798" spans="6:7" x14ac:dyDescent="0.25">
      <c r="F1798" s="4">
        <v>1795</v>
      </c>
      <c r="G1798">
        <v>-1.8959999999999999</v>
      </c>
    </row>
    <row r="1799" spans="6:7" x14ac:dyDescent="0.25">
      <c r="F1799" s="4">
        <v>1796</v>
      </c>
      <c r="G1799">
        <v>-0.80400000000000005</v>
      </c>
    </row>
    <row r="1800" spans="6:7" x14ac:dyDescent="0.25">
      <c r="F1800" s="4">
        <v>1797</v>
      </c>
      <c r="G1800">
        <v>-0.63500000000000001</v>
      </c>
    </row>
    <row r="1801" spans="6:7" x14ac:dyDescent="0.25">
      <c r="F1801" s="4">
        <v>1798</v>
      </c>
      <c r="G1801">
        <v>-7.9000000000000001E-2</v>
      </c>
    </row>
    <row r="1802" spans="6:7" x14ac:dyDescent="0.25">
      <c r="F1802" s="4">
        <v>1799</v>
      </c>
      <c r="G1802">
        <v>-1.151</v>
      </c>
    </row>
    <row r="1803" spans="6:7" x14ac:dyDescent="0.25">
      <c r="F1803" s="4">
        <v>1800</v>
      </c>
      <c r="G1803">
        <v>-1.151</v>
      </c>
    </row>
    <row r="1804" spans="6:7" x14ac:dyDescent="0.25">
      <c r="F1804" s="4">
        <v>1801</v>
      </c>
      <c r="G1804">
        <v>-1.762</v>
      </c>
    </row>
    <row r="1805" spans="6:7" x14ac:dyDescent="0.25">
      <c r="F1805" s="4">
        <v>1802</v>
      </c>
      <c r="G1805">
        <v>-0.65500000000000003</v>
      </c>
    </row>
    <row r="1806" spans="6:7" x14ac:dyDescent="0.25">
      <c r="F1806" s="4">
        <v>1803</v>
      </c>
      <c r="G1806">
        <v>-0.85799999999999998</v>
      </c>
    </row>
    <row r="1807" spans="6:7" x14ac:dyDescent="0.25">
      <c r="F1807" s="4">
        <v>1804</v>
      </c>
      <c r="G1807">
        <v>-1.2549999999999999</v>
      </c>
    </row>
    <row r="1808" spans="6:7" x14ac:dyDescent="0.25">
      <c r="F1808" s="4">
        <v>1805</v>
      </c>
      <c r="G1808">
        <v>-1.722</v>
      </c>
    </row>
    <row r="1809" spans="6:8" x14ac:dyDescent="0.25">
      <c r="F1809" s="4">
        <v>1806</v>
      </c>
      <c r="G1809">
        <v>-1.762</v>
      </c>
    </row>
    <row r="1810" spans="6:8" x14ac:dyDescent="0.25">
      <c r="F1810" s="4">
        <v>1807</v>
      </c>
      <c r="G1810">
        <v>-0.51600000000000001</v>
      </c>
    </row>
    <row r="1811" spans="6:8" x14ac:dyDescent="0.25">
      <c r="F1811" s="4">
        <v>1808</v>
      </c>
      <c r="G1811">
        <v>-1.0569999999999999</v>
      </c>
    </row>
    <row r="1812" spans="6:8" x14ac:dyDescent="0.25">
      <c r="F1812" s="4">
        <v>1809</v>
      </c>
      <c r="G1812">
        <v>-2.3769999999999998</v>
      </c>
    </row>
    <row r="1813" spans="6:8" x14ac:dyDescent="0.25">
      <c r="F1813" s="4">
        <v>1810</v>
      </c>
      <c r="G1813">
        <v>-2.7690000000000001</v>
      </c>
    </row>
    <row r="1814" spans="6:8" x14ac:dyDescent="0.25">
      <c r="F1814" s="4">
        <v>1811</v>
      </c>
      <c r="G1814">
        <v>-1.454</v>
      </c>
    </row>
    <row r="1815" spans="6:8" x14ac:dyDescent="0.25">
      <c r="F1815" s="4">
        <v>1812</v>
      </c>
      <c r="G1815">
        <v>-1.494</v>
      </c>
    </row>
    <row r="1816" spans="6:8" x14ac:dyDescent="0.25">
      <c r="F1816" s="4">
        <v>1813</v>
      </c>
      <c r="G1816">
        <v>-3.1859999999999999</v>
      </c>
    </row>
    <row r="1817" spans="6:8" x14ac:dyDescent="0.25">
      <c r="F1817" s="4">
        <v>1814</v>
      </c>
      <c r="G1817">
        <v>-2.5710000000000002</v>
      </c>
      <c r="H1817">
        <v>-2.5710000000000002</v>
      </c>
    </row>
    <row r="1818" spans="6:8" x14ac:dyDescent="0.25">
      <c r="F1818" s="4">
        <v>1815</v>
      </c>
      <c r="G1818">
        <v>-3.8260000000000001</v>
      </c>
    </row>
    <row r="1819" spans="6:8" x14ac:dyDescent="0.25">
      <c r="F1819" s="4">
        <v>1816</v>
      </c>
      <c r="G1819">
        <v>-3.9249999999999998</v>
      </c>
    </row>
    <row r="1820" spans="6:8" x14ac:dyDescent="0.25">
      <c r="F1820" s="4">
        <v>1817</v>
      </c>
      <c r="G1820">
        <v>-3.8660000000000001</v>
      </c>
    </row>
    <row r="1821" spans="6:8" x14ac:dyDescent="0.25">
      <c r="F1821" s="4">
        <v>1818</v>
      </c>
      <c r="G1821">
        <v>-4.1589999999999998</v>
      </c>
    </row>
    <row r="1822" spans="6:8" x14ac:dyDescent="0.25">
      <c r="F1822" s="4">
        <v>1819</v>
      </c>
      <c r="G1822">
        <v>-4.1539999999999999</v>
      </c>
    </row>
    <row r="1823" spans="6:8" x14ac:dyDescent="0.25">
      <c r="F1823" s="4">
        <v>1820</v>
      </c>
      <c r="G1823">
        <v>-4.1829999999999998</v>
      </c>
    </row>
    <row r="1824" spans="6:8" x14ac:dyDescent="0.25">
      <c r="F1824" s="4">
        <v>1821</v>
      </c>
      <c r="G1824">
        <v>-4.7590000000000003</v>
      </c>
    </row>
    <row r="1825" spans="6:8" x14ac:dyDescent="0.25">
      <c r="F1825" s="4">
        <v>1822</v>
      </c>
      <c r="G1825">
        <v>-2.839</v>
      </c>
      <c r="H1825">
        <v>-2.839</v>
      </c>
    </row>
    <row r="1826" spans="6:8" x14ac:dyDescent="0.25">
      <c r="F1826" s="4">
        <v>1823</v>
      </c>
      <c r="G1826">
        <v>-2.59</v>
      </c>
      <c r="H1826">
        <v>-2.59</v>
      </c>
    </row>
    <row r="1827" spans="6:8" x14ac:dyDescent="0.25">
      <c r="F1827" s="4">
        <v>1824</v>
      </c>
      <c r="G1827">
        <v>-2.5409999999999999</v>
      </c>
    </row>
    <row r="1828" spans="6:8" x14ac:dyDescent="0.25">
      <c r="F1828" s="4">
        <v>1825</v>
      </c>
      <c r="G1828">
        <v>-2.2829999999999999</v>
      </c>
    </row>
    <row r="1829" spans="6:8" x14ac:dyDescent="0.25">
      <c r="F1829" s="4">
        <v>1826</v>
      </c>
      <c r="G1829">
        <v>-2.5059999999999998</v>
      </c>
    </row>
    <row r="1830" spans="6:8" x14ac:dyDescent="0.25">
      <c r="F1830" s="4">
        <v>1827</v>
      </c>
      <c r="G1830">
        <v>-1.9950000000000001</v>
      </c>
    </row>
    <row r="1831" spans="6:8" x14ac:dyDescent="0.25">
      <c r="F1831" s="4">
        <v>1828</v>
      </c>
      <c r="G1831">
        <v>-1.9450000000000001</v>
      </c>
    </row>
    <row r="1832" spans="6:8" x14ac:dyDescent="0.25">
      <c r="F1832" s="4">
        <v>1829</v>
      </c>
      <c r="G1832">
        <v>-1.7170000000000001</v>
      </c>
    </row>
    <row r="1833" spans="6:8" x14ac:dyDescent="0.25">
      <c r="F1833" s="4">
        <v>1830</v>
      </c>
      <c r="G1833">
        <v>-2.129</v>
      </c>
    </row>
    <row r="1834" spans="6:8" x14ac:dyDescent="0.25">
      <c r="F1834" s="4">
        <v>1831</v>
      </c>
      <c r="G1834">
        <v>-2.069</v>
      </c>
    </row>
    <row r="1835" spans="6:8" x14ac:dyDescent="0.25">
      <c r="F1835" s="4">
        <v>1832</v>
      </c>
      <c r="G1835">
        <v>-2.5510000000000002</v>
      </c>
    </row>
    <row r="1836" spans="6:8" x14ac:dyDescent="0.25">
      <c r="F1836" s="4">
        <v>1833</v>
      </c>
      <c r="G1836">
        <v>-2.1589999999999998</v>
      </c>
    </row>
    <row r="1837" spans="6:8" x14ac:dyDescent="0.25">
      <c r="F1837" s="4">
        <v>1834</v>
      </c>
      <c r="G1837">
        <v>-1.375</v>
      </c>
    </row>
    <row r="1838" spans="6:8" x14ac:dyDescent="0.25">
      <c r="F1838" s="4">
        <v>1835</v>
      </c>
      <c r="G1838">
        <v>-1.5329999999999999</v>
      </c>
    </row>
    <row r="1839" spans="6:8" x14ac:dyDescent="0.25">
      <c r="F1839" s="4">
        <v>1836</v>
      </c>
      <c r="G1839">
        <v>-2.7440000000000002</v>
      </c>
    </row>
    <row r="1840" spans="6:8" x14ac:dyDescent="0.25">
      <c r="F1840" s="4">
        <v>1837</v>
      </c>
      <c r="G1840">
        <v>-2.1880000000000002</v>
      </c>
    </row>
    <row r="1841" spans="6:7" x14ac:dyDescent="0.25">
      <c r="F1841" s="4">
        <v>1838</v>
      </c>
      <c r="G1841">
        <v>-2.581</v>
      </c>
    </row>
    <row r="1842" spans="6:7" x14ac:dyDescent="0.25">
      <c r="F1842" s="4">
        <v>1839</v>
      </c>
      <c r="G1842">
        <v>-1.9059999999999999</v>
      </c>
    </row>
    <row r="1843" spans="6:7" x14ac:dyDescent="0.25">
      <c r="F1843" s="4">
        <v>1840</v>
      </c>
      <c r="G1843">
        <v>-1.623</v>
      </c>
    </row>
    <row r="1844" spans="6:7" x14ac:dyDescent="0.25">
      <c r="F1844" s="4">
        <v>1841</v>
      </c>
      <c r="G1844">
        <v>-1.732</v>
      </c>
    </row>
    <row r="1845" spans="6:7" x14ac:dyDescent="0.25">
      <c r="F1845" s="4">
        <v>1842</v>
      </c>
      <c r="G1845">
        <v>-0.432</v>
      </c>
    </row>
    <row r="1846" spans="6:7" x14ac:dyDescent="0.25">
      <c r="F1846" s="4">
        <v>1843</v>
      </c>
      <c r="G1846">
        <v>-2.61</v>
      </c>
    </row>
    <row r="1847" spans="6:7" x14ac:dyDescent="0.25">
      <c r="F1847" s="4">
        <v>1844</v>
      </c>
      <c r="G1847">
        <v>-1.37</v>
      </c>
    </row>
    <row r="1848" spans="6:7" x14ac:dyDescent="0.25">
      <c r="F1848" s="4">
        <v>1845</v>
      </c>
      <c r="G1848">
        <v>-1.514</v>
      </c>
    </row>
    <row r="1849" spans="6:7" x14ac:dyDescent="0.25">
      <c r="F1849" s="4">
        <v>1846</v>
      </c>
      <c r="G1849">
        <v>-0.94799999999999995</v>
      </c>
    </row>
    <row r="1850" spans="6:7" x14ac:dyDescent="0.25">
      <c r="F1850" s="4">
        <v>1847</v>
      </c>
      <c r="G1850">
        <v>-0.77900000000000003</v>
      </c>
    </row>
    <row r="1851" spans="6:7" x14ac:dyDescent="0.25">
      <c r="F1851" s="4">
        <v>1848</v>
      </c>
      <c r="G1851">
        <v>-1.6279999999999999</v>
      </c>
    </row>
    <row r="1852" spans="6:7" x14ac:dyDescent="0.25">
      <c r="F1852" s="4">
        <v>1849</v>
      </c>
      <c r="G1852">
        <v>-1.335</v>
      </c>
    </row>
    <row r="1853" spans="6:7" x14ac:dyDescent="0.25">
      <c r="F1853" s="4">
        <v>1850</v>
      </c>
      <c r="G1853">
        <v>-1.742</v>
      </c>
    </row>
    <row r="1854" spans="6:7" x14ac:dyDescent="0.25">
      <c r="F1854" s="4">
        <v>1851</v>
      </c>
      <c r="G1854">
        <v>-2.645</v>
      </c>
    </row>
    <row r="1855" spans="6:7" x14ac:dyDescent="0.25">
      <c r="F1855" s="4">
        <v>1852</v>
      </c>
      <c r="G1855">
        <v>-2.278</v>
      </c>
    </row>
    <row r="1856" spans="6:7" x14ac:dyDescent="0.25">
      <c r="F1856" s="4">
        <v>1853</v>
      </c>
      <c r="G1856">
        <v>-1.94</v>
      </c>
    </row>
    <row r="1857" spans="6:7" x14ac:dyDescent="0.25">
      <c r="F1857" s="4">
        <v>1854</v>
      </c>
      <c r="G1857">
        <v>-2.625</v>
      </c>
    </row>
    <row r="1858" spans="6:7" x14ac:dyDescent="0.25">
      <c r="F1858" s="4">
        <v>1855</v>
      </c>
      <c r="G1858">
        <v>-2.5609999999999999</v>
      </c>
    </row>
    <row r="1859" spans="6:7" x14ac:dyDescent="0.25">
      <c r="F1859" s="4">
        <v>1856</v>
      </c>
      <c r="G1859">
        <v>-1.613</v>
      </c>
    </row>
    <row r="1860" spans="6:7" x14ac:dyDescent="0.25">
      <c r="F1860" s="4">
        <v>1857</v>
      </c>
      <c r="G1860">
        <v>-1.573</v>
      </c>
    </row>
    <row r="1861" spans="6:7" x14ac:dyDescent="0.25">
      <c r="F1861" s="4">
        <v>1858</v>
      </c>
      <c r="G1861">
        <v>-1.9059999999999999</v>
      </c>
    </row>
    <row r="1862" spans="6:7" x14ac:dyDescent="0.25">
      <c r="F1862" s="4">
        <v>1859</v>
      </c>
      <c r="G1862">
        <v>-1.4890000000000001</v>
      </c>
    </row>
    <row r="1863" spans="6:7" x14ac:dyDescent="0.25">
      <c r="F1863" s="4">
        <v>1860</v>
      </c>
      <c r="G1863">
        <v>-1.2949999999999999</v>
      </c>
    </row>
    <row r="1864" spans="6:7" x14ac:dyDescent="0.25">
      <c r="F1864" s="4">
        <v>1861</v>
      </c>
      <c r="G1864">
        <v>-0.6</v>
      </c>
    </row>
    <row r="1865" spans="6:7" x14ac:dyDescent="0.25">
      <c r="F1865" s="4">
        <v>1862</v>
      </c>
      <c r="G1865">
        <v>-0.24299999999999999</v>
      </c>
    </row>
    <row r="1866" spans="6:7" x14ac:dyDescent="0.25">
      <c r="F1866" s="4">
        <v>1863</v>
      </c>
      <c r="G1866">
        <v>5.0000000000000001E-3</v>
      </c>
    </row>
    <row r="1867" spans="6:7" x14ac:dyDescent="0.25">
      <c r="F1867" s="4">
        <v>1864</v>
      </c>
      <c r="G1867">
        <v>-0.38700000000000001</v>
      </c>
    </row>
    <row r="1868" spans="6:7" x14ac:dyDescent="0.25">
      <c r="F1868" s="4">
        <v>1865</v>
      </c>
      <c r="G1868">
        <v>-0.73899999999999999</v>
      </c>
    </row>
    <row r="1869" spans="6:7" x14ac:dyDescent="0.25">
      <c r="F1869" s="4">
        <v>1866</v>
      </c>
      <c r="G1869">
        <v>-0.69499999999999995</v>
      </c>
    </row>
    <row r="1870" spans="6:7" x14ac:dyDescent="0.25">
      <c r="F1870" s="4">
        <v>1867</v>
      </c>
      <c r="G1870">
        <v>-0.7</v>
      </c>
    </row>
    <row r="1871" spans="6:7" x14ac:dyDescent="0.25">
      <c r="F1871" s="4">
        <v>1868</v>
      </c>
      <c r="G1871">
        <v>-0.68500000000000005</v>
      </c>
    </row>
    <row r="1872" spans="6:7" x14ac:dyDescent="0.25">
      <c r="F1872" s="4">
        <v>1869</v>
      </c>
      <c r="G1872">
        <v>-0.06</v>
      </c>
    </row>
    <row r="1873" spans="6:8" x14ac:dyDescent="0.25">
      <c r="F1873" s="4">
        <v>1870</v>
      </c>
      <c r="G1873">
        <v>0.13900000000000001</v>
      </c>
    </row>
    <row r="1874" spans="6:8" x14ac:dyDescent="0.25">
      <c r="F1874" s="4">
        <v>1871</v>
      </c>
      <c r="G1874">
        <v>-1.31</v>
      </c>
    </row>
    <row r="1875" spans="6:8" x14ac:dyDescent="0.25">
      <c r="F1875" s="4">
        <v>1872</v>
      </c>
      <c r="G1875">
        <v>-1.33</v>
      </c>
    </row>
    <row r="1876" spans="6:8" x14ac:dyDescent="0.25">
      <c r="F1876" s="4">
        <v>1873</v>
      </c>
      <c r="G1876">
        <v>-0.56599999999999995</v>
      </c>
    </row>
    <row r="1877" spans="6:8" x14ac:dyDescent="0.25">
      <c r="F1877" s="4">
        <v>1874</v>
      </c>
      <c r="G1877">
        <v>0.29799999999999999</v>
      </c>
      <c r="H1877">
        <v>0.29799999999999999</v>
      </c>
    </row>
    <row r="1878" spans="6:8" x14ac:dyDescent="0.25">
      <c r="F1878" s="4">
        <v>1875</v>
      </c>
      <c r="G1878">
        <v>0.24299999999999999</v>
      </c>
    </row>
    <row r="1879" spans="6:8" x14ac:dyDescent="0.25">
      <c r="F1879" s="4">
        <v>1876</v>
      </c>
      <c r="G1879">
        <v>-0.47099999999999997</v>
      </c>
    </row>
    <row r="1880" spans="6:8" x14ac:dyDescent="0.25">
      <c r="F1880" s="4">
        <v>1877</v>
      </c>
      <c r="G1880">
        <v>-0.64500000000000002</v>
      </c>
    </row>
    <row r="1881" spans="6:8" x14ac:dyDescent="0.25">
      <c r="F1881" s="4">
        <v>1878</v>
      </c>
      <c r="G1881">
        <v>-1.1359999999999999</v>
      </c>
    </row>
    <row r="1882" spans="6:8" x14ac:dyDescent="0.25">
      <c r="F1882" s="4">
        <v>1879</v>
      </c>
      <c r="G1882">
        <v>-0.62</v>
      </c>
    </row>
    <row r="1883" spans="6:8" x14ac:dyDescent="0.25">
      <c r="F1883" s="4">
        <v>1880</v>
      </c>
      <c r="G1883">
        <v>-0.93300000000000005</v>
      </c>
    </row>
    <row r="1884" spans="6:8" x14ac:dyDescent="0.25">
      <c r="F1884" s="4">
        <v>1881</v>
      </c>
      <c r="G1884">
        <v>-0.26300000000000001</v>
      </c>
    </row>
    <row r="1885" spans="6:8" x14ac:dyDescent="0.25">
      <c r="F1885" s="4">
        <v>1882</v>
      </c>
      <c r="G1885">
        <v>-1.1859999999999999</v>
      </c>
    </row>
    <row r="1886" spans="6:8" x14ac:dyDescent="0.25">
      <c r="F1886" s="4">
        <v>1883</v>
      </c>
      <c r="G1886">
        <v>-0.58599999999999997</v>
      </c>
    </row>
    <row r="1887" spans="6:8" x14ac:dyDescent="0.25">
      <c r="F1887" s="4">
        <v>1884</v>
      </c>
      <c r="G1887">
        <v>-1.1120000000000001</v>
      </c>
    </row>
    <row r="1888" spans="6:8" x14ac:dyDescent="0.25">
      <c r="F1888" s="4">
        <v>1885</v>
      </c>
      <c r="G1888">
        <v>-0.52100000000000002</v>
      </c>
    </row>
    <row r="1889" spans="6:7" x14ac:dyDescent="0.25">
      <c r="F1889" s="4">
        <v>1886</v>
      </c>
      <c r="G1889">
        <v>-1.2509999999999999</v>
      </c>
    </row>
    <row r="1890" spans="6:7" x14ac:dyDescent="0.25">
      <c r="F1890" s="4">
        <v>1887</v>
      </c>
      <c r="G1890">
        <v>-0.39200000000000002</v>
      </c>
    </row>
    <row r="1891" spans="6:7" x14ac:dyDescent="0.25">
      <c r="F1891" s="4">
        <v>1888</v>
      </c>
      <c r="G1891">
        <v>-1.4139999999999999</v>
      </c>
    </row>
    <row r="1892" spans="6:7" x14ac:dyDescent="0.25">
      <c r="F1892" s="4">
        <v>1889</v>
      </c>
      <c r="G1892">
        <v>-0.58599999999999997</v>
      </c>
    </row>
    <row r="1893" spans="6:7" x14ac:dyDescent="0.25">
      <c r="F1893" s="4">
        <v>1890</v>
      </c>
      <c r="G1893">
        <v>-1.92</v>
      </c>
    </row>
    <row r="1894" spans="6:7" x14ac:dyDescent="0.25">
      <c r="F1894" s="4">
        <v>1891</v>
      </c>
      <c r="G1894">
        <v>-2.069</v>
      </c>
    </row>
    <row r="1895" spans="6:7" x14ac:dyDescent="0.25">
      <c r="F1895" s="4">
        <v>1892</v>
      </c>
      <c r="G1895">
        <v>-1.2010000000000001</v>
      </c>
    </row>
    <row r="1896" spans="6:7" x14ac:dyDescent="0.25">
      <c r="F1896" s="4">
        <v>1893</v>
      </c>
      <c r="G1896">
        <v>-1.2410000000000001</v>
      </c>
    </row>
    <row r="1897" spans="6:7" x14ac:dyDescent="0.25">
      <c r="F1897" s="4">
        <v>1894</v>
      </c>
      <c r="G1897">
        <v>-1.1659999999999999</v>
      </c>
    </row>
    <row r="1898" spans="6:7" x14ac:dyDescent="0.25">
      <c r="F1898" s="4">
        <v>1895</v>
      </c>
      <c r="G1898">
        <v>-1.375</v>
      </c>
    </row>
    <row r="1899" spans="6:7" x14ac:dyDescent="0.25">
      <c r="F1899" s="4">
        <v>1896</v>
      </c>
      <c r="G1899">
        <v>-1.6479999999999999</v>
      </c>
    </row>
    <row r="1900" spans="6:7" x14ac:dyDescent="0.25">
      <c r="F1900" s="4">
        <v>1897</v>
      </c>
      <c r="G1900">
        <v>-1.911</v>
      </c>
    </row>
    <row r="1901" spans="6:7" x14ac:dyDescent="0.25">
      <c r="F1901" s="4">
        <v>1898</v>
      </c>
      <c r="G1901">
        <v>-1.901</v>
      </c>
    </row>
    <row r="1902" spans="6:7" x14ac:dyDescent="0.25">
      <c r="F1902" s="4">
        <v>1899</v>
      </c>
      <c r="G1902">
        <v>-1.8859999999999999</v>
      </c>
    </row>
    <row r="1903" spans="6:7" x14ac:dyDescent="0.25">
      <c r="F1903" s="4">
        <v>1900</v>
      </c>
      <c r="G1903">
        <v>-1.389</v>
      </c>
    </row>
    <row r="1904" spans="6:7" x14ac:dyDescent="0.25">
      <c r="F1904" s="4">
        <v>1901</v>
      </c>
      <c r="G1904">
        <v>-1.3049999999999999</v>
      </c>
    </row>
    <row r="1905" spans="6:7" x14ac:dyDescent="0.25">
      <c r="F1905" s="4">
        <v>1902</v>
      </c>
      <c r="G1905">
        <v>-1.355</v>
      </c>
    </row>
    <row r="1906" spans="6:7" x14ac:dyDescent="0.25">
      <c r="F1906" s="4">
        <v>1903</v>
      </c>
      <c r="G1906">
        <v>-0.86799999999999999</v>
      </c>
    </row>
    <row r="1907" spans="6:7" x14ac:dyDescent="0.25">
      <c r="F1907" s="4">
        <v>1904</v>
      </c>
      <c r="G1907">
        <v>0.313</v>
      </c>
    </row>
    <row r="1908" spans="6:7" x14ac:dyDescent="0.25">
      <c r="F1908" s="4">
        <v>1905</v>
      </c>
      <c r="G1908">
        <v>-0.35699999999999998</v>
      </c>
    </row>
    <row r="1909" spans="6:7" x14ac:dyDescent="0.25">
      <c r="F1909" s="4">
        <v>1906</v>
      </c>
      <c r="G1909">
        <v>-1.389</v>
      </c>
    </row>
    <row r="1910" spans="6:7" x14ac:dyDescent="0.25">
      <c r="F1910" s="4">
        <v>1907</v>
      </c>
      <c r="G1910">
        <v>-0.81899999999999995</v>
      </c>
    </row>
    <row r="1911" spans="6:7" x14ac:dyDescent="0.25">
      <c r="F1911" s="4">
        <v>1908</v>
      </c>
      <c r="G1911">
        <v>-7.3999999999999996E-2</v>
      </c>
    </row>
    <row r="1912" spans="6:7" x14ac:dyDescent="0.25">
      <c r="F1912" s="4">
        <v>1909</v>
      </c>
      <c r="G1912">
        <v>-1.0569999999999999</v>
      </c>
    </row>
    <row r="1913" spans="6:7" x14ac:dyDescent="0.25">
      <c r="F1913" s="4">
        <v>1910</v>
      </c>
      <c r="G1913">
        <v>-1.4590000000000001</v>
      </c>
    </row>
    <row r="1914" spans="6:7" x14ac:dyDescent="0.25">
      <c r="F1914" s="4">
        <v>1911</v>
      </c>
      <c r="G1914">
        <v>-0.873</v>
      </c>
    </row>
    <row r="1915" spans="6:7" x14ac:dyDescent="0.25">
      <c r="F1915" s="4">
        <v>1912</v>
      </c>
      <c r="G1915">
        <v>-0.77400000000000002</v>
      </c>
    </row>
    <row r="1916" spans="6:7" x14ac:dyDescent="0.25">
      <c r="F1916" s="4">
        <v>1913</v>
      </c>
      <c r="G1916">
        <v>-3.012</v>
      </c>
    </row>
    <row r="1917" spans="6:7" x14ac:dyDescent="0.25">
      <c r="F1917" s="4">
        <v>1914</v>
      </c>
      <c r="G1917">
        <v>-2.089</v>
      </c>
    </row>
    <row r="1918" spans="6:7" x14ac:dyDescent="0.25">
      <c r="F1918" s="4">
        <v>1915</v>
      </c>
      <c r="G1918">
        <v>-2.089</v>
      </c>
    </row>
    <row r="1919" spans="6:7" x14ac:dyDescent="0.25">
      <c r="F1919" s="4">
        <v>1916</v>
      </c>
      <c r="G1919">
        <v>-2.5310000000000001</v>
      </c>
    </row>
    <row r="1920" spans="6:7" x14ac:dyDescent="0.25">
      <c r="F1920" s="4">
        <v>1917</v>
      </c>
      <c r="G1920">
        <v>-0.97799999999999998</v>
      </c>
    </row>
    <row r="1921" spans="6:7" x14ac:dyDescent="0.25">
      <c r="F1921" s="4">
        <v>1918</v>
      </c>
      <c r="G1921">
        <v>-2.3919999999999999</v>
      </c>
    </row>
    <row r="1922" spans="6:7" x14ac:dyDescent="0.25">
      <c r="F1922" s="4">
        <v>1919</v>
      </c>
      <c r="G1922">
        <v>-2.0150000000000001</v>
      </c>
    </row>
    <row r="1923" spans="6:7" x14ac:dyDescent="0.25">
      <c r="F1923" s="4">
        <v>1920</v>
      </c>
      <c r="G1923">
        <v>-2.62</v>
      </c>
    </row>
    <row r="1924" spans="6:7" x14ac:dyDescent="0.25">
      <c r="F1924" s="4">
        <v>1921</v>
      </c>
      <c r="G1924">
        <v>-1.2210000000000001</v>
      </c>
    </row>
    <row r="1925" spans="6:7" x14ac:dyDescent="0.25">
      <c r="F1925" s="4">
        <v>1922</v>
      </c>
      <c r="G1925">
        <v>-1.3939999999999999</v>
      </c>
    </row>
    <row r="1926" spans="6:7" x14ac:dyDescent="0.25">
      <c r="F1926" s="4">
        <v>1923</v>
      </c>
      <c r="G1926">
        <v>-1.2849999999999999</v>
      </c>
    </row>
    <row r="1927" spans="6:7" x14ac:dyDescent="0.25">
      <c r="F1927" s="4">
        <v>1924</v>
      </c>
      <c r="G1927">
        <v>-0.61499999999999999</v>
      </c>
    </row>
    <row r="1928" spans="6:7" x14ac:dyDescent="0.25">
      <c r="F1928" s="4">
        <v>1925</v>
      </c>
      <c r="G1928">
        <v>-1.236</v>
      </c>
    </row>
    <row r="1929" spans="6:7" x14ac:dyDescent="0.25">
      <c r="F1929" s="4">
        <v>1926</v>
      </c>
      <c r="G1929">
        <v>-2.3769999999999998</v>
      </c>
    </row>
    <row r="1930" spans="6:7" x14ac:dyDescent="0.25">
      <c r="F1930" s="4">
        <v>1927</v>
      </c>
      <c r="G1930">
        <v>-0.64500000000000002</v>
      </c>
    </row>
    <row r="1931" spans="6:7" x14ac:dyDescent="0.25">
      <c r="F1931" s="4">
        <v>1928</v>
      </c>
      <c r="G1931">
        <v>-0.437</v>
      </c>
    </row>
    <row r="1932" spans="6:7" x14ac:dyDescent="0.25">
      <c r="F1932" s="4">
        <v>1929</v>
      </c>
      <c r="G1932">
        <v>-0.45200000000000001</v>
      </c>
    </row>
    <row r="1933" spans="6:7" x14ac:dyDescent="0.25">
      <c r="F1933" s="4">
        <v>1930</v>
      </c>
      <c r="G1933">
        <v>-1.0920000000000001</v>
      </c>
    </row>
    <row r="1934" spans="6:7" x14ac:dyDescent="0.25">
      <c r="F1934" s="4">
        <v>1931</v>
      </c>
      <c r="G1934">
        <v>0.11899999999999999</v>
      </c>
    </row>
    <row r="1935" spans="6:7" x14ac:dyDescent="0.25">
      <c r="F1935" s="4">
        <v>1932</v>
      </c>
      <c r="G1935">
        <v>-0.372</v>
      </c>
    </row>
    <row r="1936" spans="6:7" x14ac:dyDescent="0.25">
      <c r="F1936" s="4">
        <v>1933</v>
      </c>
      <c r="G1936">
        <v>-1.4039999999999999</v>
      </c>
    </row>
    <row r="1937" spans="6:7" x14ac:dyDescent="0.25">
      <c r="F1937" s="4">
        <v>1934</v>
      </c>
      <c r="G1937">
        <v>-1.4139999999999999</v>
      </c>
    </row>
    <row r="1938" spans="6:7" x14ac:dyDescent="0.25">
      <c r="F1938" s="4">
        <v>1935</v>
      </c>
      <c r="G1938">
        <v>-0.53100000000000003</v>
      </c>
    </row>
    <row r="1939" spans="6:7" x14ac:dyDescent="0.25">
      <c r="F1939" s="4">
        <v>1936</v>
      </c>
      <c r="G1939">
        <v>-0.80400000000000005</v>
      </c>
    </row>
    <row r="1940" spans="6:7" x14ac:dyDescent="0.25">
      <c r="F1940" s="4">
        <v>1937</v>
      </c>
      <c r="G1940">
        <v>-0.89800000000000002</v>
      </c>
    </row>
    <row r="1941" spans="6:7" x14ac:dyDescent="0.25">
      <c r="F1941" s="4">
        <v>1938</v>
      </c>
      <c r="G1941">
        <v>-0.26300000000000001</v>
      </c>
    </row>
    <row r="1942" spans="6:7" x14ac:dyDescent="0.25">
      <c r="F1942" s="4">
        <v>1939</v>
      </c>
      <c r="G1942">
        <v>-0.59499999999999997</v>
      </c>
    </row>
    <row r="1943" spans="6:7" x14ac:dyDescent="0.25">
      <c r="F1943" s="4">
        <v>1940</v>
      </c>
      <c r="G1943">
        <v>-1.335</v>
      </c>
    </row>
    <row r="1944" spans="6:7" x14ac:dyDescent="0.25">
      <c r="F1944" s="4">
        <v>1941</v>
      </c>
      <c r="G1944">
        <v>-1.226</v>
      </c>
    </row>
    <row r="1945" spans="6:7" x14ac:dyDescent="0.25">
      <c r="F1945" s="4">
        <v>1942</v>
      </c>
      <c r="G1945">
        <v>-1.32</v>
      </c>
    </row>
    <row r="1946" spans="6:7" x14ac:dyDescent="0.25">
      <c r="F1946" s="4">
        <v>1943</v>
      </c>
      <c r="G1946">
        <v>-0.58599999999999997</v>
      </c>
    </row>
    <row r="1947" spans="6:7" x14ac:dyDescent="0.25">
      <c r="F1947" s="4">
        <v>1944</v>
      </c>
      <c r="G1947">
        <v>-0.47599999999999998</v>
      </c>
    </row>
    <row r="1948" spans="6:7" x14ac:dyDescent="0.25">
      <c r="F1948" s="4">
        <v>1945</v>
      </c>
      <c r="G1948">
        <v>-0.82899999999999996</v>
      </c>
    </row>
    <row r="1949" spans="6:7" x14ac:dyDescent="0.25">
      <c r="F1949" s="4">
        <v>1946</v>
      </c>
      <c r="G1949">
        <v>-0.41199999999999998</v>
      </c>
    </row>
    <row r="1950" spans="6:7" x14ac:dyDescent="0.25">
      <c r="F1950" s="4">
        <v>1947</v>
      </c>
      <c r="G1950">
        <v>0.16900000000000001</v>
      </c>
    </row>
    <row r="1951" spans="6:7" x14ac:dyDescent="0.25">
      <c r="F1951" s="4">
        <v>1948</v>
      </c>
      <c r="G1951">
        <v>-1.6180000000000001</v>
      </c>
    </row>
    <row r="1952" spans="6:7" x14ac:dyDescent="0.25">
      <c r="F1952" s="4">
        <v>1949</v>
      </c>
      <c r="G1952">
        <v>0.03</v>
      </c>
    </row>
    <row r="1953" spans="6:7" x14ac:dyDescent="0.25">
      <c r="F1953" s="4">
        <v>1950</v>
      </c>
      <c r="G1953">
        <v>0.21299999999999999</v>
      </c>
    </row>
    <row r="1954" spans="6:7" x14ac:dyDescent="0.25">
      <c r="F1954" s="4">
        <v>1951</v>
      </c>
      <c r="G1954">
        <v>0.88800000000000001</v>
      </c>
    </row>
    <row r="1955" spans="6:7" x14ac:dyDescent="0.25">
      <c r="F1955" s="4">
        <v>1952</v>
      </c>
      <c r="G1955">
        <v>0.88800000000000001</v>
      </c>
    </row>
    <row r="1956" spans="6:7" x14ac:dyDescent="0.25">
      <c r="F1956" s="4">
        <v>1953</v>
      </c>
      <c r="G1956">
        <v>-0.57099999999999995</v>
      </c>
    </row>
    <row r="1957" spans="6:7" x14ac:dyDescent="0.25">
      <c r="F1957" s="4">
        <v>1954</v>
      </c>
      <c r="G1957">
        <v>-0.65500000000000003</v>
      </c>
    </row>
    <row r="1958" spans="6:7" x14ac:dyDescent="0.25">
      <c r="F1958" s="4">
        <v>1955</v>
      </c>
      <c r="G1958">
        <v>-1.35</v>
      </c>
    </row>
    <row r="1959" spans="6:7" x14ac:dyDescent="0.25">
      <c r="F1959" s="4">
        <v>1956</v>
      </c>
      <c r="G1959">
        <v>-1.8560000000000001</v>
      </c>
    </row>
    <row r="1960" spans="6:7" x14ac:dyDescent="0.25">
      <c r="F1960" s="4">
        <v>1957</v>
      </c>
      <c r="G1960">
        <v>-2.1040000000000001</v>
      </c>
    </row>
    <row r="1961" spans="6:7" x14ac:dyDescent="0.25">
      <c r="F1961" s="4">
        <v>1958</v>
      </c>
      <c r="G1961">
        <v>-0.58599999999999997</v>
      </c>
    </row>
    <row r="1962" spans="6:7" x14ac:dyDescent="0.25">
      <c r="F1962" s="4">
        <v>1959</v>
      </c>
      <c r="G1962">
        <v>-1.4239999999999999</v>
      </c>
    </row>
    <row r="1963" spans="6:7" x14ac:dyDescent="0.25">
      <c r="F1963" s="4">
        <v>1960</v>
      </c>
      <c r="G1963">
        <v>-1.5880000000000001</v>
      </c>
    </row>
    <row r="1964" spans="6:7" x14ac:dyDescent="0.25">
      <c r="F1964" s="4">
        <v>1961</v>
      </c>
      <c r="G1964">
        <v>-1.6870000000000001</v>
      </c>
    </row>
    <row r="1965" spans="6:7" x14ac:dyDescent="0.25">
      <c r="F1965" s="4">
        <v>1962</v>
      </c>
      <c r="G1965">
        <v>-0.98799999999999999</v>
      </c>
    </row>
    <row r="1966" spans="6:7" x14ac:dyDescent="0.25">
      <c r="F1966" s="4">
        <v>1963</v>
      </c>
      <c r="G1966">
        <v>-1.8109999999999999</v>
      </c>
    </row>
    <row r="1967" spans="6:7" x14ac:dyDescent="0.25">
      <c r="F1967" s="4">
        <v>1964</v>
      </c>
      <c r="G1967">
        <v>-1.5189999999999999</v>
      </c>
    </row>
    <row r="1968" spans="6:7" x14ac:dyDescent="0.25">
      <c r="F1968" s="4">
        <v>1965</v>
      </c>
      <c r="G1968">
        <v>-1.8759999999999999</v>
      </c>
    </row>
    <row r="1969" spans="6:7" x14ac:dyDescent="0.25">
      <c r="F1969" s="4">
        <v>1966</v>
      </c>
      <c r="G1969">
        <v>-1.7170000000000001</v>
      </c>
    </row>
    <row r="1970" spans="6:7" x14ac:dyDescent="0.25">
      <c r="F1970" s="4">
        <v>1967</v>
      </c>
      <c r="G1970">
        <v>-0.749</v>
      </c>
    </row>
    <row r="1971" spans="6:7" x14ac:dyDescent="0.25">
      <c r="F1971" s="4">
        <v>1968</v>
      </c>
      <c r="G1971">
        <v>-0.89800000000000002</v>
      </c>
    </row>
    <row r="1972" spans="6:7" x14ac:dyDescent="0.25">
      <c r="F1972" s="4">
        <v>1969</v>
      </c>
      <c r="G1972">
        <v>0.253</v>
      </c>
    </row>
    <row r="1973" spans="6:7" x14ac:dyDescent="0.25">
      <c r="F1973" s="4">
        <v>1970</v>
      </c>
      <c r="G1973">
        <v>9.9000000000000005E-2</v>
      </c>
    </row>
    <row r="1974" spans="6:7" x14ac:dyDescent="0.25">
      <c r="F1974" s="4">
        <v>1971</v>
      </c>
      <c r="G1974">
        <v>0.32300000000000001</v>
      </c>
    </row>
    <row r="1975" spans="6:7" x14ac:dyDescent="0.25">
      <c r="F1975" s="4">
        <v>1972</v>
      </c>
      <c r="G1975">
        <v>-1.0920000000000001</v>
      </c>
    </row>
    <row r="1976" spans="6:7" x14ac:dyDescent="0.25">
      <c r="F1976" s="4">
        <v>1973</v>
      </c>
      <c r="G1976">
        <v>-1.464</v>
      </c>
    </row>
    <row r="1977" spans="6:7" x14ac:dyDescent="0.25">
      <c r="F1977" s="4">
        <v>1974</v>
      </c>
      <c r="G1977">
        <v>-1.5189999999999999</v>
      </c>
    </row>
    <row r="1978" spans="6:7" x14ac:dyDescent="0.25">
      <c r="F1978" s="4">
        <v>1975</v>
      </c>
      <c r="G1978">
        <v>-2.9630000000000001</v>
      </c>
    </row>
    <row r="1979" spans="6:7" x14ac:dyDescent="0.25">
      <c r="F1979" s="4">
        <v>1976</v>
      </c>
      <c r="G1979">
        <v>-1.34</v>
      </c>
    </row>
    <row r="1980" spans="6:7" x14ac:dyDescent="0.25">
      <c r="F1980" s="4">
        <v>1977</v>
      </c>
      <c r="G1980">
        <v>-1.444</v>
      </c>
    </row>
    <row r="1981" spans="6:7" x14ac:dyDescent="0.25">
      <c r="F1981" s="4">
        <v>1978</v>
      </c>
      <c r="G1981">
        <v>-1.5329999999999999</v>
      </c>
    </row>
    <row r="1982" spans="6:7" x14ac:dyDescent="0.25">
      <c r="F1982" s="4">
        <v>1979</v>
      </c>
      <c r="G1982">
        <v>-1.131</v>
      </c>
    </row>
    <row r="1983" spans="6:7" x14ac:dyDescent="0.25">
      <c r="F1983" s="4">
        <v>1980</v>
      </c>
      <c r="G1983">
        <v>-1.4139999999999999</v>
      </c>
    </row>
    <row r="1984" spans="6:7" x14ac:dyDescent="0.25">
      <c r="F1984" s="4">
        <v>1981</v>
      </c>
      <c r="G1984">
        <v>-1.4690000000000001</v>
      </c>
    </row>
    <row r="1985" spans="6:7" x14ac:dyDescent="0.25">
      <c r="F1985" s="4">
        <v>1982</v>
      </c>
      <c r="G1985">
        <v>0.318</v>
      </c>
    </row>
    <row r="1986" spans="6:7" x14ac:dyDescent="0.25">
      <c r="F1986" s="4">
        <v>1983</v>
      </c>
      <c r="G1986">
        <v>0.248</v>
      </c>
    </row>
    <row r="1987" spans="6:7" x14ac:dyDescent="0.25">
      <c r="F1987" s="4">
        <v>1984</v>
      </c>
      <c r="G1987">
        <v>-0.73399999999999999</v>
      </c>
    </row>
    <row r="1988" spans="6:7" x14ac:dyDescent="0.25">
      <c r="F1988" s="4">
        <v>1985</v>
      </c>
      <c r="G1988">
        <v>-0.193</v>
      </c>
    </row>
    <row r="1989" spans="6:7" x14ac:dyDescent="0.25">
      <c r="F1989" s="4">
        <v>1986</v>
      </c>
      <c r="G1989">
        <v>-0.30299999999999999</v>
      </c>
    </row>
    <row r="1990" spans="6:7" x14ac:dyDescent="0.25">
      <c r="F1990" s="4">
        <v>1987</v>
      </c>
      <c r="G1990">
        <v>-0.442</v>
      </c>
    </row>
    <row r="1991" spans="6:7" x14ac:dyDescent="0.25">
      <c r="F1991" s="4">
        <v>1988</v>
      </c>
      <c r="G1991">
        <v>0.59599999999999997</v>
      </c>
    </row>
    <row r="1992" spans="6:7" x14ac:dyDescent="0.25">
      <c r="F1992" s="4">
        <v>1989</v>
      </c>
      <c r="G1992">
        <v>-0.75900000000000001</v>
      </c>
    </row>
    <row r="1993" spans="6:7" x14ac:dyDescent="0.25">
      <c r="F1993" s="4">
        <v>1990</v>
      </c>
      <c r="G1993">
        <v>-0.78900000000000003</v>
      </c>
    </row>
    <row r="1994" spans="6:7" x14ac:dyDescent="0.25">
      <c r="F1994" s="4">
        <v>1991</v>
      </c>
      <c r="G1994">
        <v>-7.3999999999999996E-2</v>
      </c>
    </row>
    <row r="1995" spans="6:7" x14ac:dyDescent="0.25">
      <c r="F1995" s="4">
        <v>1992</v>
      </c>
      <c r="G1995">
        <v>0.11899999999999999</v>
      </c>
    </row>
    <row r="1996" spans="6:7" x14ac:dyDescent="0.25">
      <c r="F1996" s="4">
        <v>1993</v>
      </c>
      <c r="G1996">
        <v>0.377</v>
      </c>
    </row>
    <row r="1997" spans="6:7" x14ac:dyDescent="0.25">
      <c r="F1997" s="4">
        <v>1994</v>
      </c>
      <c r="G1997">
        <v>1.236</v>
      </c>
    </row>
    <row r="1998" spans="6:7" x14ac:dyDescent="0.25">
      <c r="F1998" s="4">
        <v>1995</v>
      </c>
      <c r="G1998">
        <v>1.107</v>
      </c>
    </row>
    <row r="1999" spans="6:7" x14ac:dyDescent="0.25">
      <c r="F1999" s="4">
        <v>1996</v>
      </c>
      <c r="G1999">
        <v>-0.69499999999999995</v>
      </c>
    </row>
    <row r="2000" spans="6:7" x14ac:dyDescent="0.25">
      <c r="F2000" s="4">
        <v>1997</v>
      </c>
      <c r="G2000">
        <v>-0.79400000000000004</v>
      </c>
    </row>
    <row r="2001" spans="6:7" x14ac:dyDescent="0.25">
      <c r="F2001" s="4">
        <v>1998</v>
      </c>
      <c r="G2001">
        <v>1.96</v>
      </c>
    </row>
    <row r="2002" spans="6:7" x14ac:dyDescent="0.25">
      <c r="F2002" s="4">
        <v>1999</v>
      </c>
      <c r="G2002">
        <v>0.54600000000000004</v>
      </c>
    </row>
    <row r="2003" spans="6:7" x14ac:dyDescent="0.25">
      <c r="F2003" s="4">
        <v>2000</v>
      </c>
      <c r="G2003">
        <v>0.90300000000000002</v>
      </c>
    </row>
    <row r="2004" spans="6:7" x14ac:dyDescent="0.25">
      <c r="F2004" s="4">
        <v>2001</v>
      </c>
      <c r="G2004">
        <v>2.169</v>
      </c>
    </row>
    <row r="2005" spans="6:7" x14ac:dyDescent="0.25">
      <c r="F2005" s="4">
        <v>2002</v>
      </c>
      <c r="G2005">
        <v>1.4</v>
      </c>
    </row>
    <row r="2006" spans="6:7" x14ac:dyDescent="0.25">
      <c r="F2006" s="4">
        <v>2003</v>
      </c>
      <c r="G2006">
        <v>3.28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Alps</vt:lpstr>
      <vt:lpstr>Euro Alps Combo</vt:lpstr>
      <vt:lpstr>Alps Moraine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Postings</dc:creator>
  <cp:lastModifiedBy>Matt Postings</cp:lastModifiedBy>
  <dcterms:created xsi:type="dcterms:W3CDTF">2021-07-23T16:36:20Z</dcterms:created>
  <dcterms:modified xsi:type="dcterms:W3CDTF">2021-09-13T11:32:30Z</dcterms:modified>
</cp:coreProperties>
</file>