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4-Artigo/"/>
    </mc:Choice>
  </mc:AlternateContent>
  <xr:revisionPtr revIDLastSave="235" documentId="8_{2F86EDD0-E274-44F0-93D3-EC12D4A8122E}" xr6:coauthVersionLast="47" xr6:coauthVersionMax="47" xr10:uidLastSave="{776A732D-CD06-4659-9478-4EF0816F6833}"/>
  <bookViews>
    <workbookView xWindow="-120" yWindow="-120" windowWidth="20730" windowHeight="11040" xr2:uid="{394AFB65-1E64-4466-A301-3CE4AF1A41D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E9" i="1"/>
  <c r="E12" i="1"/>
  <c r="G12" i="1" s="1"/>
  <c r="G9" i="1"/>
  <c r="E6" i="1"/>
  <c r="E3" i="1"/>
  <c r="C3" i="1"/>
  <c r="C4" i="1"/>
  <c r="C5" i="1"/>
  <c r="G6" i="1"/>
  <c r="G3" i="1"/>
  <c r="C12" i="1"/>
  <c r="C11" i="1"/>
  <c r="G14" i="1" l="1"/>
  <c r="G16" i="1" s="1"/>
  <c r="C16" i="1"/>
</calcChain>
</file>

<file path=xl/sharedStrings.xml><?xml version="1.0" encoding="utf-8"?>
<sst xmlns="http://schemas.openxmlformats.org/spreadsheetml/2006/main" count="31" uniqueCount="25">
  <si>
    <t>Componente</t>
  </si>
  <si>
    <t>Valor (aprox.)</t>
  </si>
  <si>
    <t>Fabricação e montagem (h)</t>
  </si>
  <si>
    <t>R$/h</t>
  </si>
  <si>
    <t>Total</t>
  </si>
  <si>
    <t>Célula de carga GLX 15</t>
  </si>
  <si>
    <t>Perfil de Alumínio 20x40 (1,1m)</t>
  </si>
  <si>
    <t>Acoplamento flexível 6x6,35</t>
  </si>
  <si>
    <t>Especificação técnica (h)</t>
  </si>
  <si>
    <t>Fuso de esferas</t>
  </si>
  <si>
    <t>Motor Nema 23</t>
  </si>
  <si>
    <t>Encoder 600 ppr</t>
  </si>
  <si>
    <t>Programação (h)</t>
  </si>
  <si>
    <t>Guia linear (2un.)</t>
  </si>
  <si>
    <t>Latão (1,743 kg)</t>
  </si>
  <si>
    <t>Alumínio (0,846 kg)</t>
  </si>
  <si>
    <t>Integração de sistemas (h)</t>
  </si>
  <si>
    <t>Aço (6,29kg)</t>
  </si>
  <si>
    <t>Arduino Due</t>
  </si>
  <si>
    <t>Driver motor tb6600</t>
  </si>
  <si>
    <r>
      <t xml:space="preserve">Total </t>
    </r>
    <r>
      <rPr>
        <b/>
        <sz val="9"/>
        <color theme="1"/>
        <rFont val="Arial"/>
        <family val="2"/>
      </rPr>
      <t>(mão de obra)</t>
    </r>
  </si>
  <si>
    <t>Driver ADC CS5530</t>
  </si>
  <si>
    <r>
      <t xml:space="preserve">Total </t>
    </r>
    <r>
      <rPr>
        <b/>
        <sz val="9"/>
        <rFont val="Arial"/>
        <family val="2"/>
      </rPr>
      <t>(matéria prima)</t>
    </r>
  </si>
  <si>
    <t>Custo total final do projeto</t>
  </si>
  <si>
    <t>*Custo real de produção é desconsiderado as horas de desenvolvimento, totalizando: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</si>
</sst>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0" fontId="4" fillId="0" borderId="1" xfId="0" applyFont="1" applyBorder="1"/>
    <xf numFmtId="44" fontId="6" fillId="2" borderId="1" xfId="1" applyFont="1" applyFill="1" applyBorder="1"/>
    <xf numFmtId="44" fontId="3" fillId="0" borderId="1" xfId="1" applyFont="1" applyFill="1" applyBorder="1"/>
    <xf numFmtId="44" fontId="0" fillId="0" borderId="0" xfId="0" applyNumberFormat="1"/>
    <xf numFmtId="44" fontId="5" fillId="2" borderId="0" xfId="0" applyNumberFormat="1" applyFont="1" applyFill="1"/>
    <xf numFmtId="0" fontId="7" fillId="3" borderId="1" xfId="0" applyFont="1" applyFill="1" applyBorder="1"/>
    <xf numFmtId="44" fontId="7" fillId="3" borderId="1" xfId="0" applyNumberFormat="1" applyFont="1" applyFill="1" applyBorder="1"/>
    <xf numFmtId="44" fontId="4" fillId="3" borderId="1" xfId="1" applyFont="1" applyFill="1" applyBorder="1"/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FC1F-BB63-4CEC-97EC-7C9825B99056}">
  <dimension ref="B2:K18"/>
  <sheetViews>
    <sheetView showGridLines="0" tabSelected="1" zoomScale="115" zoomScaleNormal="115" workbookViewId="0">
      <selection activeCell="K4" sqref="K4"/>
    </sheetView>
  </sheetViews>
  <sheetFormatPr defaultRowHeight="15"/>
  <cols>
    <col min="2" max="2" width="29.42578125" customWidth="1"/>
    <col min="3" max="3" width="16" bestFit="1" customWidth="1"/>
    <col min="4" max="4" width="5.42578125" customWidth="1"/>
    <col min="5" max="5" width="29.5703125" bestFit="1" customWidth="1"/>
    <col min="6" max="6" width="18.5703125" customWidth="1"/>
    <col min="7" max="7" width="16.5703125" customWidth="1"/>
    <col min="11" max="11" width="14" customWidth="1"/>
  </cols>
  <sheetData>
    <row r="2" spans="2:11" ht="15.75">
      <c r="B2" s="1" t="s">
        <v>0</v>
      </c>
      <c r="C2" s="1" t="s">
        <v>1</v>
      </c>
      <c r="E2" s="4" t="s">
        <v>2</v>
      </c>
      <c r="F2" s="4" t="s">
        <v>3</v>
      </c>
      <c r="G2" s="4" t="s">
        <v>4</v>
      </c>
    </row>
    <row r="3" spans="2:11">
      <c r="B3" s="2" t="s">
        <v>5</v>
      </c>
      <c r="C3" s="3">
        <f>1200</f>
        <v>1200</v>
      </c>
      <c r="E3" s="2">
        <f>4*(2*12*2)+1*(2*20*1)</f>
        <v>232</v>
      </c>
      <c r="F3" s="3">
        <v>20</v>
      </c>
      <c r="G3" s="6">
        <f>E3*F3</f>
        <v>4640</v>
      </c>
      <c r="K3" s="7"/>
    </row>
    <row r="4" spans="2:11">
      <c r="B4" s="2" t="s">
        <v>6</v>
      </c>
      <c r="C4" s="3">
        <f>46*2</f>
        <v>92</v>
      </c>
      <c r="K4" s="7"/>
    </row>
    <row r="5" spans="2:11">
      <c r="B5" s="2" t="s">
        <v>7</v>
      </c>
      <c r="C5" s="3">
        <f>2*24.9</f>
        <v>49.8</v>
      </c>
      <c r="E5" s="4" t="s">
        <v>8</v>
      </c>
      <c r="F5" s="4" t="s">
        <v>3</v>
      </c>
      <c r="G5" s="4" t="s">
        <v>4</v>
      </c>
      <c r="K5" s="7"/>
    </row>
    <row r="6" spans="2:11">
      <c r="B6" s="2" t="s">
        <v>9</v>
      </c>
      <c r="C6" s="3">
        <v>190</v>
      </c>
      <c r="E6" s="2">
        <f>650</f>
        <v>650</v>
      </c>
      <c r="F6" s="3">
        <v>30</v>
      </c>
      <c r="G6" s="6">
        <f>E6*F6</f>
        <v>19500</v>
      </c>
      <c r="K6" s="7"/>
    </row>
    <row r="7" spans="2:11">
      <c r="B7" s="2" t="s">
        <v>10</v>
      </c>
      <c r="C7" s="3">
        <v>112</v>
      </c>
      <c r="K7" s="7"/>
    </row>
    <row r="8" spans="2:11">
      <c r="B8" s="2" t="s">
        <v>11</v>
      </c>
      <c r="C8" s="3">
        <v>130</v>
      </c>
      <c r="E8" s="4" t="s">
        <v>12</v>
      </c>
      <c r="F8" s="4" t="s">
        <v>3</v>
      </c>
      <c r="G8" s="4" t="s">
        <v>4</v>
      </c>
      <c r="K8" s="7"/>
    </row>
    <row r="9" spans="2:11">
      <c r="B9" s="2" t="s">
        <v>13</v>
      </c>
      <c r="C9" s="3">
        <v>138</v>
      </c>
      <c r="E9" s="2">
        <f>1*(6*10*6)</f>
        <v>360</v>
      </c>
      <c r="F9" s="3">
        <v>30</v>
      </c>
      <c r="G9" s="6">
        <f>E9*F9</f>
        <v>10800</v>
      </c>
      <c r="K9" s="7"/>
    </row>
    <row r="10" spans="2:11">
      <c r="B10" s="2" t="s">
        <v>14</v>
      </c>
      <c r="C10" s="3">
        <v>296.31</v>
      </c>
      <c r="K10" s="7"/>
    </row>
    <row r="11" spans="2:11">
      <c r="B11" s="2" t="s">
        <v>15</v>
      </c>
      <c r="C11" s="3">
        <f>0.846*135.5</f>
        <v>114.633</v>
      </c>
      <c r="E11" s="4" t="s">
        <v>16</v>
      </c>
      <c r="F11" s="4" t="s">
        <v>3</v>
      </c>
      <c r="G11" s="4" t="s">
        <v>4</v>
      </c>
      <c r="K11" s="7"/>
    </row>
    <row r="12" spans="2:11">
      <c r="B12" s="2" t="s">
        <v>17</v>
      </c>
      <c r="C12" s="3">
        <f>14.13*6.29</f>
        <v>88.877700000000004</v>
      </c>
      <c r="E12" s="2">
        <f>(2*15*2)</f>
        <v>60</v>
      </c>
      <c r="F12" s="3">
        <v>25</v>
      </c>
      <c r="G12" s="6">
        <f>E12*F12</f>
        <v>1500</v>
      </c>
      <c r="K12" s="7"/>
    </row>
    <row r="13" spans="2:11">
      <c r="B13" s="2" t="s">
        <v>18</v>
      </c>
      <c r="C13" s="3">
        <v>385</v>
      </c>
    </row>
    <row r="14" spans="2:11">
      <c r="B14" s="2" t="s">
        <v>19</v>
      </c>
      <c r="C14" s="3">
        <v>125</v>
      </c>
      <c r="F14" s="9" t="s">
        <v>20</v>
      </c>
      <c r="G14" s="11">
        <f>G3+G6+G9+G12</f>
        <v>36440</v>
      </c>
    </row>
    <row r="15" spans="2:11">
      <c r="B15" s="2" t="s">
        <v>21</v>
      </c>
      <c r="C15" s="3">
        <v>179.83</v>
      </c>
      <c r="K15" s="7"/>
    </row>
    <row r="16" spans="2:11">
      <c r="B16" s="9" t="s">
        <v>22</v>
      </c>
      <c r="C16" s="10">
        <f>SUM(C3:C15)</f>
        <v>3101.4506999999999</v>
      </c>
      <c r="E16" s="12" t="s">
        <v>23</v>
      </c>
      <c r="F16" s="13"/>
      <c r="G16" s="5">
        <f>G14+C16</f>
        <v>39541.450700000001</v>
      </c>
    </row>
    <row r="17" spans="2:11">
      <c r="K17" s="7"/>
    </row>
    <row r="18" spans="2:11">
      <c r="B18" s="14" t="s">
        <v>24</v>
      </c>
      <c r="C18" s="14"/>
      <c r="D18" s="14"/>
      <c r="E18" s="14"/>
      <c r="F18" s="14"/>
      <c r="G18" s="8">
        <f>C16+G3+G12</f>
        <v>9241.4506999999994</v>
      </c>
    </row>
  </sheetData>
  <mergeCells count="2">
    <mergeCell ref="E16:F16"/>
    <mergeCell ref="B18:F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 GAMA</dc:creator>
  <cp:keywords/>
  <dc:description/>
  <cp:lastModifiedBy>OTAVIO ARISTIDES LIMA</cp:lastModifiedBy>
  <cp:revision/>
  <dcterms:created xsi:type="dcterms:W3CDTF">2023-10-30T00:12:05Z</dcterms:created>
  <dcterms:modified xsi:type="dcterms:W3CDTF">2024-06-13T15:16:28Z</dcterms:modified>
  <cp:category/>
  <cp:contentStatus/>
</cp:coreProperties>
</file>