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ttC/Documents/School/3B/MSCI 446 Data Mining/Project/MSCI446-TwitterStockMining/"/>
    </mc:Choice>
  </mc:AlternateContent>
  <bookViews>
    <workbookView xWindow="0" yWindow="0" windowWidth="25600" windowHeight="16000" tabRatio="500" activeTab="1"/>
  </bookViews>
  <sheets>
    <sheet name="Training Dataset" sheetId="8" r:id="rId1"/>
    <sheet name="Training Dataset no Outliers" sheetId="16" r:id="rId2"/>
    <sheet name="CSV" sheetId="13" r:id="rId3"/>
    <sheet name="Normalization Factors" sheetId="2" r:id="rId4"/>
  </sheets>
  <definedNames>
    <definedName name="_xlnm._FilterDatabase" localSheetId="2" hidden="1">CSV!$A$2:$K$83</definedName>
    <definedName name="_xlnm._FilterDatabase" localSheetId="0" hidden="1">'Training Dataset'!$A$4:$AC$75</definedName>
    <definedName name="_xlnm._FilterDatabase" localSheetId="1" hidden="1">'Training Dataset no Outliers'!$A$4:$AC$73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5" i="8" l="1"/>
  <c r="AB25" i="8"/>
  <c r="AA26" i="8"/>
  <c r="AA27" i="8"/>
  <c r="AA28" i="8"/>
  <c r="AA29" i="8"/>
  <c r="AA66" i="8"/>
  <c r="AA67" i="8"/>
  <c r="AA68" i="8"/>
  <c r="AA69" i="8"/>
  <c r="AA70" i="8"/>
  <c r="AA122" i="8"/>
  <c r="AA123" i="8"/>
  <c r="AA124" i="8"/>
  <c r="AA125" i="8"/>
  <c r="AA126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" i="8"/>
  <c r="AA2" i="8"/>
  <c r="AC25" i="8"/>
  <c r="D1" i="8"/>
  <c r="D2" i="8"/>
  <c r="Q25" i="8"/>
  <c r="E1" i="8"/>
  <c r="E2" i="8"/>
  <c r="R25" i="8"/>
  <c r="K25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" i="8"/>
  <c r="K2" i="8"/>
  <c r="S25" i="8"/>
  <c r="L25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" i="8"/>
  <c r="L2" i="8"/>
  <c r="T25" i="8"/>
  <c r="M25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" i="8"/>
  <c r="M2" i="8"/>
  <c r="U25" i="8"/>
  <c r="N25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" i="8"/>
  <c r="N2" i="8"/>
  <c r="V25" i="8"/>
  <c r="O25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" i="8"/>
  <c r="O2" i="8"/>
  <c r="W25" i="8"/>
  <c r="P25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" i="8"/>
  <c r="P2" i="8"/>
  <c r="X25" i="8"/>
  <c r="AD25" i="8"/>
  <c r="AB26" i="8"/>
  <c r="AC26" i="8"/>
  <c r="Q26" i="8"/>
  <c r="R26" i="8"/>
  <c r="S26" i="8"/>
  <c r="T26" i="8"/>
  <c r="U26" i="8"/>
  <c r="V26" i="8"/>
  <c r="W26" i="8"/>
  <c r="X26" i="8"/>
  <c r="AD26" i="8"/>
  <c r="AB27" i="8"/>
  <c r="AC27" i="8"/>
  <c r="Q27" i="8"/>
  <c r="R27" i="8"/>
  <c r="S27" i="8"/>
  <c r="T27" i="8"/>
  <c r="U27" i="8"/>
  <c r="V27" i="8"/>
  <c r="W27" i="8"/>
  <c r="X27" i="8"/>
  <c r="AD27" i="8"/>
  <c r="AB28" i="8"/>
  <c r="AC28" i="8"/>
  <c r="Q28" i="8"/>
  <c r="R28" i="8"/>
  <c r="S28" i="8"/>
  <c r="T28" i="8"/>
  <c r="U28" i="8"/>
  <c r="V28" i="8"/>
  <c r="W28" i="8"/>
  <c r="X28" i="8"/>
  <c r="AD28" i="8"/>
  <c r="AB29" i="8"/>
  <c r="AC29" i="8"/>
  <c r="Q29" i="8"/>
  <c r="R29" i="8"/>
  <c r="S29" i="8"/>
  <c r="T29" i="8"/>
  <c r="U29" i="8"/>
  <c r="V29" i="8"/>
  <c r="W29" i="8"/>
  <c r="X29" i="8"/>
  <c r="AD29" i="8"/>
  <c r="AB66" i="8"/>
  <c r="AC66" i="8"/>
  <c r="Q66" i="8"/>
  <c r="R66" i="8"/>
  <c r="S66" i="8"/>
  <c r="T66" i="8"/>
  <c r="U66" i="8"/>
  <c r="V66" i="8"/>
  <c r="W66" i="8"/>
  <c r="X66" i="8"/>
  <c r="AD66" i="8"/>
  <c r="AB67" i="8"/>
  <c r="AC67" i="8"/>
  <c r="Q67" i="8"/>
  <c r="R67" i="8"/>
  <c r="S67" i="8"/>
  <c r="T67" i="8"/>
  <c r="U67" i="8"/>
  <c r="V67" i="8"/>
  <c r="W67" i="8"/>
  <c r="X67" i="8"/>
  <c r="AD67" i="8"/>
  <c r="AB68" i="8"/>
  <c r="AC68" i="8"/>
  <c r="Q68" i="8"/>
  <c r="R68" i="8"/>
  <c r="S68" i="8"/>
  <c r="T68" i="8"/>
  <c r="U68" i="8"/>
  <c r="V68" i="8"/>
  <c r="W68" i="8"/>
  <c r="X68" i="8"/>
  <c r="AD68" i="8"/>
  <c r="AB69" i="8"/>
  <c r="AC69" i="8"/>
  <c r="Q69" i="8"/>
  <c r="R69" i="8"/>
  <c r="S69" i="8"/>
  <c r="T69" i="8"/>
  <c r="U69" i="8"/>
  <c r="V69" i="8"/>
  <c r="W69" i="8"/>
  <c r="X69" i="8"/>
  <c r="AD69" i="8"/>
  <c r="AB70" i="8"/>
  <c r="AC70" i="8"/>
  <c r="Q70" i="8"/>
  <c r="R70" i="8"/>
  <c r="S70" i="8"/>
  <c r="T70" i="8"/>
  <c r="U70" i="8"/>
  <c r="V70" i="8"/>
  <c r="W70" i="8"/>
  <c r="X70" i="8"/>
  <c r="AD70" i="8"/>
  <c r="AB122" i="8"/>
  <c r="AC122" i="8"/>
  <c r="Q122" i="8"/>
  <c r="R122" i="8"/>
  <c r="S122" i="8"/>
  <c r="T122" i="8"/>
  <c r="U122" i="8"/>
  <c r="V122" i="8"/>
  <c r="W122" i="8"/>
  <c r="X122" i="8"/>
  <c r="AD122" i="8"/>
  <c r="AB123" i="8"/>
  <c r="AC123" i="8"/>
  <c r="Q123" i="8"/>
  <c r="R123" i="8"/>
  <c r="S123" i="8"/>
  <c r="T123" i="8"/>
  <c r="U123" i="8"/>
  <c r="V123" i="8"/>
  <c r="W123" i="8"/>
  <c r="X123" i="8"/>
  <c r="AD123" i="8"/>
  <c r="AB124" i="8"/>
  <c r="AC124" i="8"/>
  <c r="Q124" i="8"/>
  <c r="R124" i="8"/>
  <c r="S124" i="8"/>
  <c r="T124" i="8"/>
  <c r="U124" i="8"/>
  <c r="V124" i="8"/>
  <c r="W124" i="8"/>
  <c r="X124" i="8"/>
  <c r="AD124" i="8"/>
  <c r="AB125" i="8"/>
  <c r="AC125" i="8"/>
  <c r="Q125" i="8"/>
  <c r="R125" i="8"/>
  <c r="S125" i="8"/>
  <c r="T125" i="8"/>
  <c r="U125" i="8"/>
  <c r="V125" i="8"/>
  <c r="W125" i="8"/>
  <c r="X125" i="8"/>
  <c r="AD125" i="8"/>
  <c r="AB126" i="8"/>
  <c r="AC126" i="8"/>
  <c r="Q126" i="8"/>
  <c r="R126" i="8"/>
  <c r="S126" i="8"/>
  <c r="T126" i="8"/>
  <c r="U126" i="8"/>
  <c r="V126" i="8"/>
  <c r="W126" i="8"/>
  <c r="X126" i="8"/>
  <c r="AD126" i="8"/>
  <c r="Q4" i="8"/>
  <c r="R4" i="8"/>
  <c r="S4" i="8"/>
  <c r="T4" i="8"/>
  <c r="U4" i="8"/>
  <c r="V4" i="8"/>
  <c r="W4" i="8"/>
  <c r="X4" i="8"/>
  <c r="AD4" i="8"/>
  <c r="Q5" i="8"/>
  <c r="R5" i="8"/>
  <c r="S5" i="8"/>
  <c r="T5" i="8"/>
  <c r="U5" i="8"/>
  <c r="V5" i="8"/>
  <c r="W5" i="8"/>
  <c r="X5" i="8"/>
  <c r="AD5" i="8"/>
  <c r="Q6" i="8"/>
  <c r="R6" i="8"/>
  <c r="S6" i="8"/>
  <c r="T6" i="8"/>
  <c r="U6" i="8"/>
  <c r="V6" i="8"/>
  <c r="W6" i="8"/>
  <c r="X6" i="8"/>
  <c r="AD6" i="8"/>
  <c r="Q7" i="8"/>
  <c r="R7" i="8"/>
  <c r="S7" i="8"/>
  <c r="T7" i="8"/>
  <c r="U7" i="8"/>
  <c r="V7" i="8"/>
  <c r="W7" i="8"/>
  <c r="X7" i="8"/>
  <c r="AD7" i="8"/>
  <c r="Q8" i="8"/>
  <c r="R8" i="8"/>
  <c r="S8" i="8"/>
  <c r="T8" i="8"/>
  <c r="U8" i="8"/>
  <c r="V8" i="8"/>
  <c r="W8" i="8"/>
  <c r="X8" i="8"/>
  <c r="AD8" i="8"/>
  <c r="Q9" i="8"/>
  <c r="R9" i="8"/>
  <c r="S9" i="8"/>
  <c r="T9" i="8"/>
  <c r="U9" i="8"/>
  <c r="V9" i="8"/>
  <c r="W9" i="8"/>
  <c r="X9" i="8"/>
  <c r="AD9" i="8"/>
  <c r="Q10" i="8"/>
  <c r="R10" i="8"/>
  <c r="S10" i="8"/>
  <c r="T10" i="8"/>
  <c r="U10" i="8"/>
  <c r="V10" i="8"/>
  <c r="W10" i="8"/>
  <c r="X10" i="8"/>
  <c r="AD10" i="8"/>
  <c r="Q11" i="8"/>
  <c r="R11" i="8"/>
  <c r="S11" i="8"/>
  <c r="T11" i="8"/>
  <c r="U11" i="8"/>
  <c r="V11" i="8"/>
  <c r="W11" i="8"/>
  <c r="X11" i="8"/>
  <c r="AD11" i="8"/>
  <c r="Q12" i="8"/>
  <c r="R12" i="8"/>
  <c r="S12" i="8"/>
  <c r="T12" i="8"/>
  <c r="U12" i="8"/>
  <c r="V12" i="8"/>
  <c r="W12" i="8"/>
  <c r="X12" i="8"/>
  <c r="AD12" i="8"/>
  <c r="Q13" i="8"/>
  <c r="R13" i="8"/>
  <c r="S13" i="8"/>
  <c r="T13" i="8"/>
  <c r="U13" i="8"/>
  <c r="V13" i="8"/>
  <c r="W13" i="8"/>
  <c r="X13" i="8"/>
  <c r="AD13" i="8"/>
  <c r="Q14" i="8"/>
  <c r="R14" i="8"/>
  <c r="S14" i="8"/>
  <c r="T14" i="8"/>
  <c r="U14" i="8"/>
  <c r="V14" i="8"/>
  <c r="W14" i="8"/>
  <c r="X14" i="8"/>
  <c r="AD14" i="8"/>
  <c r="Q15" i="8"/>
  <c r="R15" i="8"/>
  <c r="S15" i="8"/>
  <c r="T15" i="8"/>
  <c r="U15" i="8"/>
  <c r="V15" i="8"/>
  <c r="W15" i="8"/>
  <c r="X15" i="8"/>
  <c r="AD15" i="8"/>
  <c r="Q16" i="8"/>
  <c r="R16" i="8"/>
  <c r="S16" i="8"/>
  <c r="T16" i="8"/>
  <c r="U16" i="8"/>
  <c r="V16" i="8"/>
  <c r="W16" i="8"/>
  <c r="X16" i="8"/>
  <c r="AD16" i="8"/>
  <c r="Q17" i="8"/>
  <c r="R17" i="8"/>
  <c r="S17" i="8"/>
  <c r="T17" i="8"/>
  <c r="U17" i="8"/>
  <c r="V17" i="8"/>
  <c r="W17" i="8"/>
  <c r="X17" i="8"/>
  <c r="AD17" i="8"/>
  <c r="Q18" i="8"/>
  <c r="R18" i="8"/>
  <c r="S18" i="8"/>
  <c r="T18" i="8"/>
  <c r="U18" i="8"/>
  <c r="V18" i="8"/>
  <c r="W18" i="8"/>
  <c r="X18" i="8"/>
  <c r="AD18" i="8"/>
  <c r="Q19" i="8"/>
  <c r="R19" i="8"/>
  <c r="S19" i="8"/>
  <c r="T19" i="8"/>
  <c r="U19" i="8"/>
  <c r="V19" i="8"/>
  <c r="W19" i="8"/>
  <c r="X19" i="8"/>
  <c r="AD19" i="8"/>
  <c r="Q20" i="8"/>
  <c r="R20" i="8"/>
  <c r="S20" i="8"/>
  <c r="T20" i="8"/>
  <c r="U20" i="8"/>
  <c r="V20" i="8"/>
  <c r="W20" i="8"/>
  <c r="X20" i="8"/>
  <c r="AD20" i="8"/>
  <c r="Q21" i="8"/>
  <c r="R21" i="8"/>
  <c r="S21" i="8"/>
  <c r="T21" i="8"/>
  <c r="U21" i="8"/>
  <c r="V21" i="8"/>
  <c r="W21" i="8"/>
  <c r="X21" i="8"/>
  <c r="AD21" i="8"/>
  <c r="Q22" i="8"/>
  <c r="R22" i="8"/>
  <c r="S22" i="8"/>
  <c r="T22" i="8"/>
  <c r="U22" i="8"/>
  <c r="V22" i="8"/>
  <c r="W22" i="8"/>
  <c r="X22" i="8"/>
  <c r="AD22" i="8"/>
  <c r="Q23" i="8"/>
  <c r="R23" i="8"/>
  <c r="S23" i="8"/>
  <c r="T23" i="8"/>
  <c r="U23" i="8"/>
  <c r="V23" i="8"/>
  <c r="W23" i="8"/>
  <c r="X23" i="8"/>
  <c r="AD23" i="8"/>
  <c r="Q24" i="8"/>
  <c r="R24" i="8"/>
  <c r="S24" i="8"/>
  <c r="T24" i="8"/>
  <c r="U24" i="8"/>
  <c r="V24" i="8"/>
  <c r="W24" i="8"/>
  <c r="X24" i="8"/>
  <c r="AD24" i="8"/>
  <c r="Q30" i="8"/>
  <c r="R30" i="8"/>
  <c r="S30" i="8"/>
  <c r="T30" i="8"/>
  <c r="U30" i="8"/>
  <c r="V30" i="8"/>
  <c r="W30" i="8"/>
  <c r="X30" i="8"/>
  <c r="AD30" i="8"/>
  <c r="Q31" i="8"/>
  <c r="R31" i="8"/>
  <c r="S31" i="8"/>
  <c r="T31" i="8"/>
  <c r="U31" i="8"/>
  <c r="V31" i="8"/>
  <c r="W31" i="8"/>
  <c r="X31" i="8"/>
  <c r="AD31" i="8"/>
  <c r="Q32" i="8"/>
  <c r="R32" i="8"/>
  <c r="S32" i="8"/>
  <c r="T32" i="8"/>
  <c r="U32" i="8"/>
  <c r="V32" i="8"/>
  <c r="W32" i="8"/>
  <c r="X32" i="8"/>
  <c r="AD32" i="8"/>
  <c r="Q33" i="8"/>
  <c r="R33" i="8"/>
  <c r="S33" i="8"/>
  <c r="T33" i="8"/>
  <c r="U33" i="8"/>
  <c r="V33" i="8"/>
  <c r="W33" i="8"/>
  <c r="X33" i="8"/>
  <c r="AD33" i="8"/>
  <c r="Q34" i="8"/>
  <c r="R34" i="8"/>
  <c r="S34" i="8"/>
  <c r="T34" i="8"/>
  <c r="U34" i="8"/>
  <c r="V34" i="8"/>
  <c r="W34" i="8"/>
  <c r="X34" i="8"/>
  <c r="AD34" i="8"/>
  <c r="Q35" i="8"/>
  <c r="R35" i="8"/>
  <c r="S35" i="8"/>
  <c r="T35" i="8"/>
  <c r="U35" i="8"/>
  <c r="V35" i="8"/>
  <c r="W35" i="8"/>
  <c r="X35" i="8"/>
  <c r="AD35" i="8"/>
  <c r="Q36" i="8"/>
  <c r="R36" i="8"/>
  <c r="S36" i="8"/>
  <c r="T36" i="8"/>
  <c r="U36" i="8"/>
  <c r="V36" i="8"/>
  <c r="W36" i="8"/>
  <c r="X36" i="8"/>
  <c r="AD36" i="8"/>
  <c r="Q37" i="8"/>
  <c r="R37" i="8"/>
  <c r="S37" i="8"/>
  <c r="T37" i="8"/>
  <c r="U37" i="8"/>
  <c r="V37" i="8"/>
  <c r="W37" i="8"/>
  <c r="X37" i="8"/>
  <c r="AD37" i="8"/>
  <c r="Q38" i="8"/>
  <c r="R38" i="8"/>
  <c r="S38" i="8"/>
  <c r="T38" i="8"/>
  <c r="U38" i="8"/>
  <c r="V38" i="8"/>
  <c r="W38" i="8"/>
  <c r="X38" i="8"/>
  <c r="AD38" i="8"/>
  <c r="Q39" i="8"/>
  <c r="R39" i="8"/>
  <c r="S39" i="8"/>
  <c r="T39" i="8"/>
  <c r="U39" i="8"/>
  <c r="V39" i="8"/>
  <c r="W39" i="8"/>
  <c r="X39" i="8"/>
  <c r="AD39" i="8"/>
  <c r="Q40" i="8"/>
  <c r="R40" i="8"/>
  <c r="S40" i="8"/>
  <c r="T40" i="8"/>
  <c r="U40" i="8"/>
  <c r="V40" i="8"/>
  <c r="W40" i="8"/>
  <c r="X40" i="8"/>
  <c r="AD40" i="8"/>
  <c r="Q41" i="8"/>
  <c r="R41" i="8"/>
  <c r="S41" i="8"/>
  <c r="T41" i="8"/>
  <c r="U41" i="8"/>
  <c r="V41" i="8"/>
  <c r="W41" i="8"/>
  <c r="X41" i="8"/>
  <c r="AD41" i="8"/>
  <c r="Q42" i="8"/>
  <c r="R42" i="8"/>
  <c r="S42" i="8"/>
  <c r="T42" i="8"/>
  <c r="U42" i="8"/>
  <c r="V42" i="8"/>
  <c r="W42" i="8"/>
  <c r="X42" i="8"/>
  <c r="AD42" i="8"/>
  <c r="Q43" i="8"/>
  <c r="R43" i="8"/>
  <c r="S43" i="8"/>
  <c r="T43" i="8"/>
  <c r="U43" i="8"/>
  <c r="V43" i="8"/>
  <c r="W43" i="8"/>
  <c r="X43" i="8"/>
  <c r="AD43" i="8"/>
  <c r="Q44" i="8"/>
  <c r="R44" i="8"/>
  <c r="S44" i="8"/>
  <c r="T44" i="8"/>
  <c r="U44" i="8"/>
  <c r="V44" i="8"/>
  <c r="W44" i="8"/>
  <c r="X44" i="8"/>
  <c r="AD44" i="8"/>
  <c r="Q45" i="8"/>
  <c r="R45" i="8"/>
  <c r="S45" i="8"/>
  <c r="T45" i="8"/>
  <c r="U45" i="8"/>
  <c r="V45" i="8"/>
  <c r="W45" i="8"/>
  <c r="X45" i="8"/>
  <c r="AD45" i="8"/>
  <c r="Q46" i="8"/>
  <c r="R46" i="8"/>
  <c r="S46" i="8"/>
  <c r="T46" i="8"/>
  <c r="U46" i="8"/>
  <c r="V46" i="8"/>
  <c r="W46" i="8"/>
  <c r="X46" i="8"/>
  <c r="AD46" i="8"/>
  <c r="Q47" i="8"/>
  <c r="R47" i="8"/>
  <c r="S47" i="8"/>
  <c r="T47" i="8"/>
  <c r="U47" i="8"/>
  <c r="V47" i="8"/>
  <c r="W47" i="8"/>
  <c r="X47" i="8"/>
  <c r="AD47" i="8"/>
  <c r="Q48" i="8"/>
  <c r="R48" i="8"/>
  <c r="S48" i="8"/>
  <c r="T48" i="8"/>
  <c r="U48" i="8"/>
  <c r="V48" i="8"/>
  <c r="W48" i="8"/>
  <c r="X48" i="8"/>
  <c r="AD48" i="8"/>
  <c r="Q49" i="8"/>
  <c r="R49" i="8"/>
  <c r="S49" i="8"/>
  <c r="T49" i="8"/>
  <c r="U49" i="8"/>
  <c r="V49" i="8"/>
  <c r="W49" i="8"/>
  <c r="X49" i="8"/>
  <c r="AD49" i="8"/>
  <c r="Q50" i="8"/>
  <c r="R50" i="8"/>
  <c r="S50" i="8"/>
  <c r="T50" i="8"/>
  <c r="U50" i="8"/>
  <c r="V50" i="8"/>
  <c r="W50" i="8"/>
  <c r="X50" i="8"/>
  <c r="AD50" i="8"/>
  <c r="Q51" i="8"/>
  <c r="R51" i="8"/>
  <c r="S51" i="8"/>
  <c r="T51" i="8"/>
  <c r="U51" i="8"/>
  <c r="V51" i="8"/>
  <c r="W51" i="8"/>
  <c r="X51" i="8"/>
  <c r="AD51" i="8"/>
  <c r="Q52" i="8"/>
  <c r="R52" i="8"/>
  <c r="S52" i="8"/>
  <c r="T52" i="8"/>
  <c r="U52" i="8"/>
  <c r="V52" i="8"/>
  <c r="W52" i="8"/>
  <c r="X52" i="8"/>
  <c r="AD52" i="8"/>
  <c r="Q53" i="8"/>
  <c r="R53" i="8"/>
  <c r="S53" i="8"/>
  <c r="T53" i="8"/>
  <c r="U53" i="8"/>
  <c r="V53" i="8"/>
  <c r="W53" i="8"/>
  <c r="X53" i="8"/>
  <c r="AD53" i="8"/>
  <c r="Q54" i="8"/>
  <c r="R54" i="8"/>
  <c r="S54" i="8"/>
  <c r="T54" i="8"/>
  <c r="U54" i="8"/>
  <c r="V54" i="8"/>
  <c r="W54" i="8"/>
  <c r="X54" i="8"/>
  <c r="AD54" i="8"/>
  <c r="Q55" i="8"/>
  <c r="R55" i="8"/>
  <c r="S55" i="8"/>
  <c r="T55" i="8"/>
  <c r="U55" i="8"/>
  <c r="V55" i="8"/>
  <c r="W55" i="8"/>
  <c r="X55" i="8"/>
  <c r="AD55" i="8"/>
  <c r="Q56" i="8"/>
  <c r="R56" i="8"/>
  <c r="S56" i="8"/>
  <c r="T56" i="8"/>
  <c r="U56" i="8"/>
  <c r="V56" i="8"/>
  <c r="W56" i="8"/>
  <c r="X56" i="8"/>
  <c r="AD56" i="8"/>
  <c r="Q57" i="8"/>
  <c r="R57" i="8"/>
  <c r="S57" i="8"/>
  <c r="T57" i="8"/>
  <c r="U57" i="8"/>
  <c r="V57" i="8"/>
  <c r="W57" i="8"/>
  <c r="X57" i="8"/>
  <c r="AD57" i="8"/>
  <c r="Q58" i="8"/>
  <c r="R58" i="8"/>
  <c r="S58" i="8"/>
  <c r="T58" i="8"/>
  <c r="U58" i="8"/>
  <c r="V58" i="8"/>
  <c r="W58" i="8"/>
  <c r="X58" i="8"/>
  <c r="AD58" i="8"/>
  <c r="Q59" i="8"/>
  <c r="R59" i="8"/>
  <c r="S59" i="8"/>
  <c r="T59" i="8"/>
  <c r="U59" i="8"/>
  <c r="V59" i="8"/>
  <c r="W59" i="8"/>
  <c r="X59" i="8"/>
  <c r="AD59" i="8"/>
  <c r="Q60" i="8"/>
  <c r="R60" i="8"/>
  <c r="S60" i="8"/>
  <c r="T60" i="8"/>
  <c r="U60" i="8"/>
  <c r="V60" i="8"/>
  <c r="W60" i="8"/>
  <c r="X60" i="8"/>
  <c r="AD60" i="8"/>
  <c r="Q61" i="8"/>
  <c r="R61" i="8"/>
  <c r="S61" i="8"/>
  <c r="T61" i="8"/>
  <c r="U61" i="8"/>
  <c r="V61" i="8"/>
  <c r="W61" i="8"/>
  <c r="X61" i="8"/>
  <c r="AD61" i="8"/>
  <c r="Q62" i="8"/>
  <c r="R62" i="8"/>
  <c r="S62" i="8"/>
  <c r="T62" i="8"/>
  <c r="U62" i="8"/>
  <c r="V62" i="8"/>
  <c r="W62" i="8"/>
  <c r="X62" i="8"/>
  <c r="AD62" i="8"/>
  <c r="Q63" i="8"/>
  <c r="R63" i="8"/>
  <c r="S63" i="8"/>
  <c r="T63" i="8"/>
  <c r="U63" i="8"/>
  <c r="V63" i="8"/>
  <c r="W63" i="8"/>
  <c r="X63" i="8"/>
  <c r="AD63" i="8"/>
  <c r="Q64" i="8"/>
  <c r="R64" i="8"/>
  <c r="S64" i="8"/>
  <c r="T64" i="8"/>
  <c r="U64" i="8"/>
  <c r="V64" i="8"/>
  <c r="W64" i="8"/>
  <c r="X64" i="8"/>
  <c r="AD64" i="8"/>
  <c r="Q65" i="8"/>
  <c r="R65" i="8"/>
  <c r="S65" i="8"/>
  <c r="T65" i="8"/>
  <c r="U65" i="8"/>
  <c r="V65" i="8"/>
  <c r="W65" i="8"/>
  <c r="X65" i="8"/>
  <c r="AD65" i="8"/>
  <c r="Q71" i="8"/>
  <c r="R71" i="8"/>
  <c r="S71" i="8"/>
  <c r="T71" i="8"/>
  <c r="U71" i="8"/>
  <c r="V71" i="8"/>
  <c r="W71" i="8"/>
  <c r="X71" i="8"/>
  <c r="AD71" i="8"/>
  <c r="Q72" i="8"/>
  <c r="R72" i="8"/>
  <c r="S72" i="8"/>
  <c r="T72" i="8"/>
  <c r="U72" i="8"/>
  <c r="V72" i="8"/>
  <c r="W72" i="8"/>
  <c r="X72" i="8"/>
  <c r="AD72" i="8"/>
  <c r="Q73" i="8"/>
  <c r="R73" i="8"/>
  <c r="S73" i="8"/>
  <c r="T73" i="8"/>
  <c r="U73" i="8"/>
  <c r="V73" i="8"/>
  <c r="W73" i="8"/>
  <c r="X73" i="8"/>
  <c r="AD73" i="8"/>
  <c r="Q74" i="8"/>
  <c r="R74" i="8"/>
  <c r="S74" i="8"/>
  <c r="T74" i="8"/>
  <c r="U74" i="8"/>
  <c r="V74" i="8"/>
  <c r="W74" i="8"/>
  <c r="X74" i="8"/>
  <c r="AD74" i="8"/>
  <c r="Q75" i="8"/>
  <c r="R75" i="8"/>
  <c r="S75" i="8"/>
  <c r="T75" i="8"/>
  <c r="U75" i="8"/>
  <c r="V75" i="8"/>
  <c r="W75" i="8"/>
  <c r="X75" i="8"/>
  <c r="AD75" i="8"/>
  <c r="Q76" i="8"/>
  <c r="R76" i="8"/>
  <c r="S76" i="8"/>
  <c r="T76" i="8"/>
  <c r="U76" i="8"/>
  <c r="V76" i="8"/>
  <c r="W76" i="8"/>
  <c r="X76" i="8"/>
  <c r="AD76" i="8"/>
  <c r="Q77" i="8"/>
  <c r="R77" i="8"/>
  <c r="S77" i="8"/>
  <c r="T77" i="8"/>
  <c r="U77" i="8"/>
  <c r="V77" i="8"/>
  <c r="W77" i="8"/>
  <c r="X77" i="8"/>
  <c r="AD77" i="8"/>
  <c r="Q78" i="8"/>
  <c r="R78" i="8"/>
  <c r="S78" i="8"/>
  <c r="T78" i="8"/>
  <c r="U78" i="8"/>
  <c r="V78" i="8"/>
  <c r="W78" i="8"/>
  <c r="X78" i="8"/>
  <c r="AD78" i="8"/>
  <c r="Q79" i="8"/>
  <c r="R79" i="8"/>
  <c r="S79" i="8"/>
  <c r="T79" i="8"/>
  <c r="U79" i="8"/>
  <c r="V79" i="8"/>
  <c r="W79" i="8"/>
  <c r="X79" i="8"/>
  <c r="AD79" i="8"/>
  <c r="Q80" i="8"/>
  <c r="R80" i="8"/>
  <c r="S80" i="8"/>
  <c r="T80" i="8"/>
  <c r="U80" i="8"/>
  <c r="V80" i="8"/>
  <c r="W80" i="8"/>
  <c r="X80" i="8"/>
  <c r="AD80" i="8"/>
  <c r="Q81" i="8"/>
  <c r="R81" i="8"/>
  <c r="S81" i="8"/>
  <c r="T81" i="8"/>
  <c r="U81" i="8"/>
  <c r="V81" i="8"/>
  <c r="W81" i="8"/>
  <c r="X81" i="8"/>
  <c r="AD81" i="8"/>
  <c r="Q82" i="8"/>
  <c r="R82" i="8"/>
  <c r="S82" i="8"/>
  <c r="T82" i="8"/>
  <c r="U82" i="8"/>
  <c r="V82" i="8"/>
  <c r="W82" i="8"/>
  <c r="X82" i="8"/>
  <c r="AD82" i="8"/>
  <c r="Q83" i="8"/>
  <c r="R83" i="8"/>
  <c r="S83" i="8"/>
  <c r="T83" i="8"/>
  <c r="U83" i="8"/>
  <c r="V83" i="8"/>
  <c r="W83" i="8"/>
  <c r="X83" i="8"/>
  <c r="AD83" i="8"/>
  <c r="Q84" i="8"/>
  <c r="R84" i="8"/>
  <c r="S84" i="8"/>
  <c r="T84" i="8"/>
  <c r="U84" i="8"/>
  <c r="V84" i="8"/>
  <c r="W84" i="8"/>
  <c r="X84" i="8"/>
  <c r="AD84" i="8"/>
  <c r="Q85" i="8"/>
  <c r="R85" i="8"/>
  <c r="S85" i="8"/>
  <c r="T85" i="8"/>
  <c r="U85" i="8"/>
  <c r="V85" i="8"/>
  <c r="W85" i="8"/>
  <c r="X85" i="8"/>
  <c r="AD85" i="8"/>
  <c r="Q86" i="8"/>
  <c r="R86" i="8"/>
  <c r="S86" i="8"/>
  <c r="T86" i="8"/>
  <c r="U86" i="8"/>
  <c r="V86" i="8"/>
  <c r="W86" i="8"/>
  <c r="X86" i="8"/>
  <c r="AD86" i="8"/>
  <c r="Q87" i="8"/>
  <c r="R87" i="8"/>
  <c r="S87" i="8"/>
  <c r="T87" i="8"/>
  <c r="U87" i="8"/>
  <c r="V87" i="8"/>
  <c r="W87" i="8"/>
  <c r="X87" i="8"/>
  <c r="AD87" i="8"/>
  <c r="Q88" i="8"/>
  <c r="R88" i="8"/>
  <c r="S88" i="8"/>
  <c r="T88" i="8"/>
  <c r="U88" i="8"/>
  <c r="V88" i="8"/>
  <c r="W88" i="8"/>
  <c r="X88" i="8"/>
  <c r="AD88" i="8"/>
  <c r="Q89" i="8"/>
  <c r="R89" i="8"/>
  <c r="S89" i="8"/>
  <c r="T89" i="8"/>
  <c r="U89" i="8"/>
  <c r="V89" i="8"/>
  <c r="W89" i="8"/>
  <c r="X89" i="8"/>
  <c r="AD89" i="8"/>
  <c r="Q90" i="8"/>
  <c r="R90" i="8"/>
  <c r="S90" i="8"/>
  <c r="T90" i="8"/>
  <c r="U90" i="8"/>
  <c r="V90" i="8"/>
  <c r="W90" i="8"/>
  <c r="X90" i="8"/>
  <c r="AD90" i="8"/>
  <c r="Q91" i="8"/>
  <c r="R91" i="8"/>
  <c r="S91" i="8"/>
  <c r="T91" i="8"/>
  <c r="U91" i="8"/>
  <c r="V91" i="8"/>
  <c r="W91" i="8"/>
  <c r="X91" i="8"/>
  <c r="AD91" i="8"/>
  <c r="Q92" i="8"/>
  <c r="R92" i="8"/>
  <c r="S92" i="8"/>
  <c r="T92" i="8"/>
  <c r="U92" i="8"/>
  <c r="V92" i="8"/>
  <c r="W92" i="8"/>
  <c r="X92" i="8"/>
  <c r="AD92" i="8"/>
  <c r="Q93" i="8"/>
  <c r="R93" i="8"/>
  <c r="S93" i="8"/>
  <c r="T93" i="8"/>
  <c r="U93" i="8"/>
  <c r="V93" i="8"/>
  <c r="W93" i="8"/>
  <c r="X93" i="8"/>
  <c r="AD93" i="8"/>
  <c r="Q94" i="8"/>
  <c r="R94" i="8"/>
  <c r="S94" i="8"/>
  <c r="T94" i="8"/>
  <c r="U94" i="8"/>
  <c r="V94" i="8"/>
  <c r="W94" i="8"/>
  <c r="X94" i="8"/>
  <c r="AD94" i="8"/>
  <c r="Q95" i="8"/>
  <c r="R95" i="8"/>
  <c r="S95" i="8"/>
  <c r="T95" i="8"/>
  <c r="U95" i="8"/>
  <c r="V95" i="8"/>
  <c r="W95" i="8"/>
  <c r="X95" i="8"/>
  <c r="AD95" i="8"/>
  <c r="Q96" i="8"/>
  <c r="R96" i="8"/>
  <c r="S96" i="8"/>
  <c r="T96" i="8"/>
  <c r="U96" i="8"/>
  <c r="V96" i="8"/>
  <c r="W96" i="8"/>
  <c r="X96" i="8"/>
  <c r="AD96" i="8"/>
  <c r="Q97" i="8"/>
  <c r="R97" i="8"/>
  <c r="S97" i="8"/>
  <c r="T97" i="8"/>
  <c r="U97" i="8"/>
  <c r="V97" i="8"/>
  <c r="W97" i="8"/>
  <c r="X97" i="8"/>
  <c r="AD97" i="8"/>
  <c r="Q98" i="8"/>
  <c r="R98" i="8"/>
  <c r="S98" i="8"/>
  <c r="T98" i="8"/>
  <c r="U98" i="8"/>
  <c r="V98" i="8"/>
  <c r="W98" i="8"/>
  <c r="X98" i="8"/>
  <c r="AD98" i="8"/>
  <c r="Q99" i="8"/>
  <c r="R99" i="8"/>
  <c r="S99" i="8"/>
  <c r="T99" i="8"/>
  <c r="U99" i="8"/>
  <c r="V99" i="8"/>
  <c r="W99" i="8"/>
  <c r="X99" i="8"/>
  <c r="AD99" i="8"/>
  <c r="Q100" i="8"/>
  <c r="R100" i="8"/>
  <c r="S100" i="8"/>
  <c r="T100" i="8"/>
  <c r="U100" i="8"/>
  <c r="V100" i="8"/>
  <c r="W100" i="8"/>
  <c r="X100" i="8"/>
  <c r="AD100" i="8"/>
  <c r="Q101" i="8"/>
  <c r="R101" i="8"/>
  <c r="S101" i="8"/>
  <c r="T101" i="8"/>
  <c r="U101" i="8"/>
  <c r="V101" i="8"/>
  <c r="W101" i="8"/>
  <c r="X101" i="8"/>
  <c r="AD101" i="8"/>
  <c r="Q102" i="8"/>
  <c r="R102" i="8"/>
  <c r="S102" i="8"/>
  <c r="T102" i="8"/>
  <c r="U102" i="8"/>
  <c r="V102" i="8"/>
  <c r="W102" i="8"/>
  <c r="X102" i="8"/>
  <c r="AD102" i="8"/>
  <c r="Q103" i="8"/>
  <c r="R103" i="8"/>
  <c r="S103" i="8"/>
  <c r="T103" i="8"/>
  <c r="U103" i="8"/>
  <c r="V103" i="8"/>
  <c r="W103" i="8"/>
  <c r="X103" i="8"/>
  <c r="AD103" i="8"/>
  <c r="Q104" i="8"/>
  <c r="R104" i="8"/>
  <c r="S104" i="8"/>
  <c r="T104" i="8"/>
  <c r="U104" i="8"/>
  <c r="V104" i="8"/>
  <c r="W104" i="8"/>
  <c r="X104" i="8"/>
  <c r="AD104" i="8"/>
  <c r="Q105" i="8"/>
  <c r="R105" i="8"/>
  <c r="S105" i="8"/>
  <c r="T105" i="8"/>
  <c r="U105" i="8"/>
  <c r="V105" i="8"/>
  <c r="W105" i="8"/>
  <c r="X105" i="8"/>
  <c r="AD105" i="8"/>
  <c r="Q106" i="8"/>
  <c r="R106" i="8"/>
  <c r="S106" i="8"/>
  <c r="T106" i="8"/>
  <c r="U106" i="8"/>
  <c r="V106" i="8"/>
  <c r="W106" i="8"/>
  <c r="X106" i="8"/>
  <c r="AD106" i="8"/>
  <c r="Q107" i="8"/>
  <c r="R107" i="8"/>
  <c r="S107" i="8"/>
  <c r="T107" i="8"/>
  <c r="U107" i="8"/>
  <c r="V107" i="8"/>
  <c r="W107" i="8"/>
  <c r="X107" i="8"/>
  <c r="AD107" i="8"/>
  <c r="Q108" i="8"/>
  <c r="R108" i="8"/>
  <c r="S108" i="8"/>
  <c r="T108" i="8"/>
  <c r="U108" i="8"/>
  <c r="V108" i="8"/>
  <c r="W108" i="8"/>
  <c r="X108" i="8"/>
  <c r="AD108" i="8"/>
  <c r="Q109" i="8"/>
  <c r="R109" i="8"/>
  <c r="S109" i="8"/>
  <c r="T109" i="8"/>
  <c r="U109" i="8"/>
  <c r="V109" i="8"/>
  <c r="W109" i="8"/>
  <c r="X109" i="8"/>
  <c r="AD109" i="8"/>
  <c r="Q110" i="8"/>
  <c r="R110" i="8"/>
  <c r="S110" i="8"/>
  <c r="T110" i="8"/>
  <c r="U110" i="8"/>
  <c r="V110" i="8"/>
  <c r="W110" i="8"/>
  <c r="X110" i="8"/>
  <c r="AD110" i="8"/>
  <c r="Q111" i="8"/>
  <c r="R111" i="8"/>
  <c r="S111" i="8"/>
  <c r="T111" i="8"/>
  <c r="U111" i="8"/>
  <c r="V111" i="8"/>
  <c r="W111" i="8"/>
  <c r="X111" i="8"/>
  <c r="AD111" i="8"/>
  <c r="Q112" i="8"/>
  <c r="R112" i="8"/>
  <c r="S112" i="8"/>
  <c r="T112" i="8"/>
  <c r="U112" i="8"/>
  <c r="V112" i="8"/>
  <c r="W112" i="8"/>
  <c r="X112" i="8"/>
  <c r="AD112" i="8"/>
  <c r="Q113" i="8"/>
  <c r="R113" i="8"/>
  <c r="S113" i="8"/>
  <c r="T113" i="8"/>
  <c r="U113" i="8"/>
  <c r="V113" i="8"/>
  <c r="W113" i="8"/>
  <c r="X113" i="8"/>
  <c r="AD113" i="8"/>
  <c r="Q114" i="8"/>
  <c r="R114" i="8"/>
  <c r="S114" i="8"/>
  <c r="T114" i="8"/>
  <c r="U114" i="8"/>
  <c r="V114" i="8"/>
  <c r="W114" i="8"/>
  <c r="X114" i="8"/>
  <c r="AD114" i="8"/>
  <c r="Q115" i="8"/>
  <c r="R115" i="8"/>
  <c r="S115" i="8"/>
  <c r="T115" i="8"/>
  <c r="U115" i="8"/>
  <c r="V115" i="8"/>
  <c r="W115" i="8"/>
  <c r="X115" i="8"/>
  <c r="AD115" i="8"/>
  <c r="Q116" i="8"/>
  <c r="R116" i="8"/>
  <c r="S116" i="8"/>
  <c r="T116" i="8"/>
  <c r="U116" i="8"/>
  <c r="V116" i="8"/>
  <c r="W116" i="8"/>
  <c r="X116" i="8"/>
  <c r="AD116" i="8"/>
  <c r="Q117" i="8"/>
  <c r="R117" i="8"/>
  <c r="S117" i="8"/>
  <c r="T117" i="8"/>
  <c r="U117" i="8"/>
  <c r="V117" i="8"/>
  <c r="W117" i="8"/>
  <c r="X117" i="8"/>
  <c r="AD117" i="8"/>
  <c r="Q118" i="8"/>
  <c r="R118" i="8"/>
  <c r="S118" i="8"/>
  <c r="T118" i="8"/>
  <c r="U118" i="8"/>
  <c r="V118" i="8"/>
  <c r="W118" i="8"/>
  <c r="X118" i="8"/>
  <c r="AD118" i="8"/>
  <c r="Q119" i="8"/>
  <c r="R119" i="8"/>
  <c r="S119" i="8"/>
  <c r="T119" i="8"/>
  <c r="U119" i="8"/>
  <c r="V119" i="8"/>
  <c r="W119" i="8"/>
  <c r="X119" i="8"/>
  <c r="AD119" i="8"/>
  <c r="Q120" i="8"/>
  <c r="R120" i="8"/>
  <c r="S120" i="8"/>
  <c r="T120" i="8"/>
  <c r="U120" i="8"/>
  <c r="V120" i="8"/>
  <c r="W120" i="8"/>
  <c r="X120" i="8"/>
  <c r="AD120" i="8"/>
  <c r="Q121" i="8"/>
  <c r="R121" i="8"/>
  <c r="S121" i="8"/>
  <c r="T121" i="8"/>
  <c r="U121" i="8"/>
  <c r="V121" i="8"/>
  <c r="W121" i="8"/>
  <c r="X121" i="8"/>
  <c r="AD121" i="8"/>
  <c r="Q127" i="8"/>
  <c r="R127" i="8"/>
  <c r="S127" i="8"/>
  <c r="T127" i="8"/>
  <c r="U127" i="8"/>
  <c r="V127" i="8"/>
  <c r="W127" i="8"/>
  <c r="X127" i="8"/>
  <c r="AD127" i="8"/>
  <c r="Q128" i="8"/>
  <c r="R128" i="8"/>
  <c r="S128" i="8"/>
  <c r="T128" i="8"/>
  <c r="U128" i="8"/>
  <c r="V128" i="8"/>
  <c r="W128" i="8"/>
  <c r="X128" i="8"/>
  <c r="AD128" i="8"/>
  <c r="Q129" i="8"/>
  <c r="R129" i="8"/>
  <c r="S129" i="8"/>
  <c r="T129" i="8"/>
  <c r="U129" i="8"/>
  <c r="V129" i="8"/>
  <c r="W129" i="8"/>
  <c r="X129" i="8"/>
  <c r="AD129" i="8"/>
  <c r="Q130" i="8"/>
  <c r="R130" i="8"/>
  <c r="S130" i="8"/>
  <c r="T130" i="8"/>
  <c r="U130" i="8"/>
  <c r="V130" i="8"/>
  <c r="W130" i="8"/>
  <c r="X130" i="8"/>
  <c r="AD130" i="8"/>
  <c r="Q131" i="8"/>
  <c r="R131" i="8"/>
  <c r="S131" i="8"/>
  <c r="T131" i="8"/>
  <c r="U131" i="8"/>
  <c r="V131" i="8"/>
  <c r="W131" i="8"/>
  <c r="X131" i="8"/>
  <c r="AD131" i="8"/>
  <c r="Q132" i="8"/>
  <c r="R132" i="8"/>
  <c r="S132" i="8"/>
  <c r="T132" i="8"/>
  <c r="U132" i="8"/>
  <c r="V132" i="8"/>
  <c r="W132" i="8"/>
  <c r="X132" i="8"/>
  <c r="AD132" i="8"/>
  <c r="Q133" i="8"/>
  <c r="R133" i="8"/>
  <c r="S133" i="8"/>
  <c r="T133" i="8"/>
  <c r="U133" i="8"/>
  <c r="V133" i="8"/>
  <c r="W133" i="8"/>
  <c r="X133" i="8"/>
  <c r="AD133" i="8"/>
  <c r="Q134" i="8"/>
  <c r="R134" i="8"/>
  <c r="S134" i="8"/>
  <c r="T134" i="8"/>
  <c r="U134" i="8"/>
  <c r="V134" i="8"/>
  <c r="W134" i="8"/>
  <c r="X134" i="8"/>
  <c r="AD134" i="8"/>
  <c r="Q135" i="8"/>
  <c r="R135" i="8"/>
  <c r="S135" i="8"/>
  <c r="T135" i="8"/>
  <c r="U135" i="8"/>
  <c r="V135" i="8"/>
  <c r="W135" i="8"/>
  <c r="X135" i="8"/>
  <c r="AD135" i="8"/>
  <c r="Q136" i="8"/>
  <c r="R136" i="8"/>
  <c r="S136" i="8"/>
  <c r="T136" i="8"/>
  <c r="U136" i="8"/>
  <c r="V136" i="8"/>
  <c r="W136" i="8"/>
  <c r="X136" i="8"/>
  <c r="AD136" i="8"/>
  <c r="Q137" i="8"/>
  <c r="R137" i="8"/>
  <c r="S137" i="8"/>
  <c r="T137" i="8"/>
  <c r="U137" i="8"/>
  <c r="V137" i="8"/>
  <c r="W137" i="8"/>
  <c r="X137" i="8"/>
  <c r="AD137" i="8"/>
  <c r="Q138" i="8"/>
  <c r="R138" i="8"/>
  <c r="S138" i="8"/>
  <c r="T138" i="8"/>
  <c r="U138" i="8"/>
  <c r="V138" i="8"/>
  <c r="W138" i="8"/>
  <c r="X138" i="8"/>
  <c r="AD138" i="8"/>
  <c r="Q139" i="8"/>
  <c r="R139" i="8"/>
  <c r="S139" i="8"/>
  <c r="T139" i="8"/>
  <c r="U139" i="8"/>
  <c r="V139" i="8"/>
  <c r="W139" i="8"/>
  <c r="X139" i="8"/>
  <c r="AD139" i="8"/>
  <c r="Q140" i="8"/>
  <c r="R140" i="8"/>
  <c r="S140" i="8"/>
  <c r="T140" i="8"/>
  <c r="U140" i="8"/>
  <c r="V140" i="8"/>
  <c r="W140" i="8"/>
  <c r="X140" i="8"/>
  <c r="AD140" i="8"/>
  <c r="AD2" i="8"/>
  <c r="AE2" i="8"/>
  <c r="AB84" i="8"/>
  <c r="AC84" i="8"/>
  <c r="AB85" i="8"/>
  <c r="AC85" i="8"/>
  <c r="AB4" i="8"/>
  <c r="AC4" i="8"/>
  <c r="AB5" i="8"/>
  <c r="AC5" i="8"/>
  <c r="AB6" i="8"/>
  <c r="AC6" i="8"/>
  <c r="AB7" i="8"/>
  <c r="AC7" i="8"/>
  <c r="AB16" i="8"/>
  <c r="AC16" i="8"/>
  <c r="AB17" i="8"/>
  <c r="AC17" i="8"/>
  <c r="AB18" i="8"/>
  <c r="AC18" i="8"/>
  <c r="AB19" i="8"/>
  <c r="AC19" i="8"/>
  <c r="AB30" i="8"/>
  <c r="AC30" i="8"/>
  <c r="AB31" i="8"/>
  <c r="AC31" i="8"/>
  <c r="AB98" i="8"/>
  <c r="AC98" i="8"/>
  <c r="AB99" i="8"/>
  <c r="AC99" i="8"/>
  <c r="AB100" i="8"/>
  <c r="AC100" i="8"/>
  <c r="AB101" i="8"/>
  <c r="AC101" i="8"/>
  <c r="AB43" i="8"/>
  <c r="AC43" i="8"/>
  <c r="AB44" i="8"/>
  <c r="AC44" i="8"/>
  <c r="AB71" i="8"/>
  <c r="AC71" i="8"/>
  <c r="AB72" i="8"/>
  <c r="AC72" i="8"/>
  <c r="AB73" i="8"/>
  <c r="AC73" i="8"/>
  <c r="AB74" i="8"/>
  <c r="AC74" i="8"/>
  <c r="AB57" i="8"/>
  <c r="AC57" i="8"/>
  <c r="AB58" i="8"/>
  <c r="AC58" i="8"/>
  <c r="AB59" i="8"/>
  <c r="AC59" i="8"/>
  <c r="AB60" i="8"/>
  <c r="AC60" i="8"/>
  <c r="AB112" i="8"/>
  <c r="AC112" i="8"/>
  <c r="AB113" i="8"/>
  <c r="AC113" i="8"/>
  <c r="AB114" i="8"/>
  <c r="AC114" i="8"/>
  <c r="AB115" i="8"/>
  <c r="AC115" i="8"/>
  <c r="AB127" i="8"/>
  <c r="AC127" i="8"/>
  <c r="AB128" i="8"/>
  <c r="AC128" i="8"/>
  <c r="X2" i="8"/>
  <c r="W2" i="8"/>
  <c r="V2" i="8"/>
  <c r="U2" i="8"/>
  <c r="T2" i="8"/>
  <c r="S2" i="8"/>
  <c r="R2" i="8"/>
  <c r="Q2" i="8"/>
  <c r="AC8" i="8"/>
  <c r="AB45" i="8"/>
  <c r="AC45" i="8"/>
  <c r="AB46" i="8"/>
  <c r="AC46" i="8"/>
  <c r="AB32" i="8"/>
  <c r="AC32" i="8"/>
  <c r="AB33" i="8"/>
  <c r="AC33" i="8"/>
  <c r="AB86" i="8"/>
  <c r="AC86" i="8"/>
  <c r="AB87" i="8"/>
  <c r="AC87" i="8"/>
  <c r="AB129" i="8"/>
  <c r="AC129" i="8"/>
  <c r="AB130" i="8"/>
  <c r="AC130" i="8"/>
  <c r="AC140" i="8"/>
  <c r="AB140" i="8"/>
  <c r="AC139" i="8"/>
  <c r="AB139" i="8"/>
  <c r="AC138" i="8"/>
  <c r="AB138" i="8"/>
  <c r="AC137" i="8"/>
  <c r="AB137" i="8"/>
  <c r="AC136" i="8"/>
  <c r="AB136" i="8"/>
  <c r="AC135" i="8"/>
  <c r="AB135" i="8"/>
  <c r="AC134" i="8"/>
  <c r="AB134" i="8"/>
  <c r="AC133" i="8"/>
  <c r="AB133" i="8"/>
  <c r="AC132" i="8"/>
  <c r="AB132" i="8"/>
  <c r="AC131" i="8"/>
  <c r="AB131" i="8"/>
  <c r="AC121" i="8"/>
  <c r="AB121" i="8"/>
  <c r="AC120" i="8"/>
  <c r="AB120" i="8"/>
  <c r="AC119" i="8"/>
  <c r="AB119" i="8"/>
  <c r="AC118" i="8"/>
  <c r="AB118" i="8"/>
  <c r="AC117" i="8"/>
  <c r="AB117" i="8"/>
  <c r="AC116" i="8"/>
  <c r="AB116" i="8"/>
  <c r="AC111" i="8"/>
  <c r="AB111" i="8"/>
  <c r="AC110" i="8"/>
  <c r="AB110" i="8"/>
  <c r="AC109" i="8"/>
  <c r="AB109" i="8"/>
  <c r="AC108" i="8"/>
  <c r="AB108" i="8"/>
  <c r="AC107" i="8"/>
  <c r="AB107" i="8"/>
  <c r="AC106" i="8"/>
  <c r="AB106" i="8"/>
  <c r="AC105" i="8"/>
  <c r="AB105" i="8"/>
  <c r="AC104" i="8"/>
  <c r="AB104" i="8"/>
  <c r="AC103" i="8"/>
  <c r="AB103" i="8"/>
  <c r="AC102" i="8"/>
  <c r="AB102" i="8"/>
  <c r="AC97" i="8"/>
  <c r="AB97" i="8"/>
  <c r="AC96" i="8"/>
  <c r="AB96" i="8"/>
  <c r="AC95" i="8"/>
  <c r="AB95" i="8"/>
  <c r="AC94" i="8"/>
  <c r="AB94" i="8"/>
  <c r="AC93" i="8"/>
  <c r="AB93" i="8"/>
  <c r="AC92" i="8"/>
  <c r="AB92" i="8"/>
  <c r="AC91" i="8"/>
  <c r="AB91" i="8"/>
  <c r="AC90" i="8"/>
  <c r="AB90" i="8"/>
  <c r="AC89" i="8"/>
  <c r="AB89" i="8"/>
  <c r="AC88" i="8"/>
  <c r="AB88" i="8"/>
  <c r="AC83" i="8"/>
  <c r="AB83" i="8"/>
  <c r="AC82" i="8"/>
  <c r="AB82" i="8"/>
  <c r="AC81" i="8"/>
  <c r="AB81" i="8"/>
  <c r="AC80" i="8"/>
  <c r="AB80" i="8"/>
  <c r="AC79" i="8"/>
  <c r="AB79" i="8"/>
  <c r="AC78" i="8"/>
  <c r="AB78" i="8"/>
  <c r="AC77" i="8"/>
  <c r="AB77" i="8"/>
  <c r="AC76" i="8"/>
  <c r="AB76" i="8"/>
  <c r="AC75" i="8"/>
  <c r="AB75" i="8"/>
  <c r="AC65" i="8"/>
  <c r="AB65" i="8"/>
  <c r="AC64" i="8"/>
  <c r="AB64" i="8"/>
  <c r="AC63" i="8"/>
  <c r="AB63" i="8"/>
  <c r="AC62" i="8"/>
  <c r="AB62" i="8"/>
  <c r="AC61" i="8"/>
  <c r="AB61" i="8"/>
  <c r="AC56" i="8"/>
  <c r="AB56" i="8"/>
  <c r="AC55" i="8"/>
  <c r="AB55" i="8"/>
  <c r="AC54" i="8"/>
  <c r="AB54" i="8"/>
  <c r="AC53" i="8"/>
  <c r="AB53" i="8"/>
  <c r="AC52" i="8"/>
  <c r="AB52" i="8"/>
  <c r="AC51" i="8"/>
  <c r="AB51" i="8"/>
  <c r="AC50" i="8"/>
  <c r="AB50" i="8"/>
  <c r="AC49" i="8"/>
  <c r="AB49" i="8"/>
  <c r="AC48" i="8"/>
  <c r="AB48" i="8"/>
  <c r="AC47" i="8"/>
  <c r="AB47" i="8"/>
  <c r="AC42" i="8"/>
  <c r="AB42" i="8"/>
  <c r="AC41" i="8"/>
  <c r="AB41" i="8"/>
  <c r="AC40" i="8"/>
  <c r="AB40" i="8"/>
  <c r="AC39" i="8"/>
  <c r="AB39" i="8"/>
  <c r="AC38" i="8"/>
  <c r="AB38" i="8"/>
  <c r="AC37" i="8"/>
  <c r="AB37" i="8"/>
  <c r="AC36" i="8"/>
  <c r="AB36" i="8"/>
  <c r="AC35" i="8"/>
  <c r="AB35" i="8"/>
  <c r="AC34" i="8"/>
  <c r="AB34" i="8"/>
  <c r="AC24" i="8"/>
  <c r="AB24" i="8"/>
  <c r="AC23" i="8"/>
  <c r="AB23" i="8"/>
  <c r="AC22" i="8"/>
  <c r="AB22" i="8"/>
  <c r="AC21" i="8"/>
  <c r="AB21" i="8"/>
  <c r="AC20" i="8"/>
  <c r="AB20" i="8"/>
  <c r="AC15" i="8"/>
  <c r="AB15" i="8"/>
  <c r="AC14" i="8"/>
  <c r="AB14" i="8"/>
  <c r="AC13" i="8"/>
  <c r="AB13" i="8"/>
  <c r="AC12" i="8"/>
  <c r="AB12" i="8"/>
  <c r="AC11" i="8"/>
  <c r="AB11" i="8"/>
  <c r="AC10" i="8"/>
  <c r="AB10" i="8"/>
  <c r="AC9" i="8"/>
  <c r="AB9" i="8"/>
  <c r="AB8" i="8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<sst xmlns="http://schemas.openxmlformats.org/spreadsheetml/2006/main" count="585" uniqueCount="53">
  <si>
    <t>company</t>
  </si>
  <si>
    <t>date</t>
  </si>
  <si>
    <t>numTweets</t>
  </si>
  <si>
    <t>avgSubj</t>
  </si>
  <si>
    <t>avgPol</t>
  </si>
  <si>
    <t>medianTime</t>
  </si>
  <si>
    <t>sumRetweet</t>
  </si>
  <si>
    <t>sumFavorite</t>
  </si>
  <si>
    <t>sumFollowers</t>
  </si>
  <si>
    <t>numVerified</t>
  </si>
  <si>
    <t>@oracle</t>
  </si>
  <si>
    <t>@microsoft</t>
  </si>
  <si>
    <t>@google</t>
  </si>
  <si>
    <t>@intel</t>
  </si>
  <si>
    <t>@xerox</t>
  </si>
  <si>
    <t>@cisco</t>
  </si>
  <si>
    <t>Company</t>
  </si>
  <si>
    <t>Num Followers %</t>
  </si>
  <si>
    <t>Revenue %</t>
  </si>
  <si>
    <t>medianDate</t>
  </si>
  <si>
    <t>mean</t>
  </si>
  <si>
    <t>sd</t>
  </si>
  <si>
    <t>change</t>
  </si>
  <si>
    <t>avjSubj_std</t>
  </si>
  <si>
    <t>avgPol_std</t>
  </si>
  <si>
    <t>medianTime_std</t>
  </si>
  <si>
    <t>numTweets_over_followers_std</t>
  </si>
  <si>
    <t>sumRetweets_over_followers_std</t>
  </si>
  <si>
    <t>sumFavorites_over_sumFollowers_std</t>
  </si>
  <si>
    <t>sumFollowers_over_followers_std</t>
  </si>
  <si>
    <t>numVerified_over_followers_std</t>
  </si>
  <si>
    <t>categorical</t>
  </si>
  <si>
    <t>numTweets_over_followers</t>
  </si>
  <si>
    <t>sumRetweets_over_followers</t>
  </si>
  <si>
    <t>sumFavorites_over_sumFollowers</t>
  </si>
  <si>
    <t>sumFollowers_over_followers</t>
  </si>
  <si>
    <t>numVerified_over_followers</t>
  </si>
  <si>
    <t>open</t>
  </si>
  <si>
    <t>close</t>
  </si>
  <si>
    <t>@apple</t>
  </si>
  <si>
    <t>@hp</t>
  </si>
  <si>
    <t>change_std</t>
  </si>
  <si>
    <t>@IBM</t>
  </si>
  <si>
    <t>@amazon</t>
  </si>
  <si>
    <t>Num Followers (100,000)</t>
  </si>
  <si>
    <t>Q3 Revenue (Millions USD)</t>
  </si>
  <si>
    <t>outlier?</t>
  </si>
  <si>
    <t>sigma</t>
  </si>
  <si>
    <t>count</t>
  </si>
  <si>
    <t>outliers exist?</t>
  </si>
  <si>
    <t>@ibm</t>
  </si>
  <si>
    <t>UP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</si>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</sst>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0" borderId="0" xfId="0" quotePrefix="1"/>
    <xf numFmtId="0" fontId="2" fillId="0" borderId="0" xfId="0" applyFont="1"/>
    <xf numFmtId="0" fontId="2" fillId="0" borderId="0" xfId="1" applyNumberFormat="1" applyFont="1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0" xfId="0" applyFill="1"/>
    <xf numFmtId="0" fontId="0" fillId="0" borderId="0" xfId="0" applyNumberFormat="1" applyBorder="1"/>
    <xf numFmtId="0" fontId="2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0" fillId="0" borderId="0" xfId="0" applyFill="1" applyBorder="1"/>
    <xf numFmtId="0" fontId="0" fillId="0" borderId="2" xfId="0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0"/>
  <sheetViews>
    <sheetView workbookViewId="0">
      <pane xSplit="2" topLeftCell="C1" activePane="topRight" state="frozen"/>
      <selection pane="topRight" activeCell="AA1" sqref="AA1"/>
    </sheetView>
  </sheetViews>
  <sheetFormatPr baseColWidth="10" defaultRowHeight="16" x14ac:dyDescent="0.2"/>
  <cols>
    <col min="6" max="6" width="15.5" bestFit="1" customWidth="1"/>
    <col min="10" max="10" width="10.83203125" style="11"/>
    <col min="11" max="11" width="15.5" style="13" customWidth="1"/>
    <col min="16" max="16" width="10.83203125" style="11"/>
    <col min="17" max="17" width="10.83203125" style="10"/>
    <col min="22" max="22" width="12.5" bestFit="1" customWidth="1"/>
    <col min="24" max="24" width="10.83203125" style="11"/>
    <col min="25" max="25" width="10.83203125" style="10"/>
    <col min="27" max="27" width="10.83203125" style="4"/>
  </cols>
  <sheetData>
    <row r="1" spans="1:31" x14ac:dyDescent="0.2">
      <c r="A1" t="s">
        <v>20</v>
      </c>
      <c r="D1">
        <f>AVERAGE(D4:D1048576)</f>
        <v>0.33291662830293167</v>
      </c>
      <c r="E1">
        <f>AVERAGE(E4:E1048576)</f>
        <v>0.13987226561712265</v>
      </c>
      <c r="K1" s="10">
        <f>AVERAGE(K4:K1048576)</f>
        <v>0.73970701540978567</v>
      </c>
      <c r="L1">
        <f>AVERAGE(L4:L1048576)</f>
        <v>4.748996613025927E-2</v>
      </c>
      <c r="M1">
        <f>AVERAGE(M4:M1048576)</f>
        <v>12.696575289527598</v>
      </c>
      <c r="N1">
        <f>AVERAGE(N4:N1048576)</f>
        <v>35.209089671640037</v>
      </c>
      <c r="O1">
        <f>AVERAGE(O4:O1048576)</f>
        <v>441.07449374522668</v>
      </c>
      <c r="P1" s="11">
        <f>AVERAGE(P4:P1048576)</f>
        <v>1.6304087370099807E-3</v>
      </c>
      <c r="Q1" s="10" t="s">
        <v>49</v>
      </c>
      <c r="AA1" s="4">
        <f>AVERAGE(AA4:AA1048576)</f>
        <v>7.673369450462333E-4</v>
      </c>
      <c r="AC1" t="s">
        <v>47</v>
      </c>
      <c r="AD1">
        <v>6</v>
      </c>
    </row>
    <row r="2" spans="1:31" x14ac:dyDescent="0.2">
      <c r="A2" t="s">
        <v>21</v>
      </c>
      <c r="D2">
        <f>_xlfn.STDEV.P(D4:D1048576)</f>
        <v>5.6921907781732818E-2</v>
      </c>
      <c r="E2">
        <f>_xlfn.STDEV.P(E4:E1048576)</f>
        <v>7.1052686167041954E-2</v>
      </c>
      <c r="K2" s="10">
        <f>_xlfn.STDEV.P(K4:K1048576)</f>
        <v>2.74958993429988E-2</v>
      </c>
      <c r="L2">
        <f>_xlfn.STDEV.P(L4:L1048576)</f>
        <v>3.6858419639125693E-2</v>
      </c>
      <c r="M2">
        <f>_xlfn.STDEV.P(M4:M1048576)</f>
        <v>44.311959377450947</v>
      </c>
      <c r="N2">
        <f>_xlfn.STDEV.P(N4:N1048576)</f>
        <v>128.12261189995098</v>
      </c>
      <c r="O2">
        <f>_xlfn.STDEV.P(O4:O1048576)</f>
        <v>455.62846005932795</v>
      </c>
      <c r="P2" s="11">
        <f>_xlfn.STDEV.P(P4:P1048576)</f>
        <v>1.0955853638139998E-3</v>
      </c>
      <c r="Q2" s="17">
        <f>IF(MAX(Q4:Q1048576)&gt;$AD$1, 1, IF(MIN(Q4:Q1048576)&lt;-$AD$1, 1, 0))</f>
        <v>0</v>
      </c>
      <c r="R2" s="17">
        <f>IF(MAX(R4:R1048576)&gt;$AD$1, 1, IF(MIN(R4:R1048576)&lt;-$AD$1, 1, 0))</f>
        <v>0</v>
      </c>
      <c r="S2" s="17">
        <f>IF(MAX(S4:S1048576)&gt;$AD$1, 1, IF(MIN(S4:S1048576)&lt;-$AD$1, 1, 0))</f>
        <v>0</v>
      </c>
      <c r="T2" s="17">
        <f>IF(MAX(T4:T1048576)&gt;$AD$1, 1, IF(MIN(T4:T1048576)&lt;-$AD$1, 1, 0))</f>
        <v>0</v>
      </c>
      <c r="U2" s="17">
        <f>IF(MAX(U4:U1048576)&gt;$AD$1, 1, IF(MIN(U4:U1048576)&lt;-$AD$1, 1, 0))</f>
        <v>1</v>
      </c>
      <c r="V2" s="17">
        <f>IF(MAX(V4:V1048576)&gt;$AD$1, 1, IF(MIN(V4:V1048576)&lt;-$AD$1, 1, 0))</f>
        <v>1</v>
      </c>
      <c r="W2" s="17">
        <f>IF(MAX(W4:W1048576)&gt;$AD$1, 1, IF(MIN(W4:W1048576)&lt;-$AD$1, 1, 0))</f>
        <v>0</v>
      </c>
      <c r="X2" s="18">
        <f>IF(MAX(X4:X1048576)&gt;$AD$1, 1, IF(MIN(X4:X1048576)&lt;-$AD$1, 1, 0))</f>
        <v>0</v>
      </c>
      <c r="AA2" s="4">
        <f>_xlfn.STDEV.P(AA4:AA1048576)</f>
        <v>7.6395838361404964E-3</v>
      </c>
      <c r="AC2" t="s">
        <v>48</v>
      </c>
      <c r="AD2">
        <f>SUM(AD4:AD1048576)</f>
        <v>2</v>
      </c>
      <c r="AE2" s="3">
        <f>AD2/COUNT(AD4:AD125)</f>
        <v>1.6393442622950821E-2</v>
      </c>
    </row>
    <row r="3" spans="1:31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19</v>
      </c>
      <c r="G3" s="6" t="s">
        <v>6</v>
      </c>
      <c r="H3" s="6" t="s">
        <v>7</v>
      </c>
      <c r="I3" s="6" t="s">
        <v>8</v>
      </c>
      <c r="J3" s="16" t="s">
        <v>9</v>
      </c>
      <c r="K3" s="14" t="s">
        <v>5</v>
      </c>
      <c r="L3" s="6" t="s">
        <v>32</v>
      </c>
      <c r="M3" s="6" t="s">
        <v>33</v>
      </c>
      <c r="N3" s="6" t="s">
        <v>34</v>
      </c>
      <c r="O3" s="6" t="s">
        <v>35</v>
      </c>
      <c r="P3" s="16" t="s">
        <v>36</v>
      </c>
      <c r="Q3" s="15" t="s">
        <v>23</v>
      </c>
      <c r="R3" s="6" t="s">
        <v>24</v>
      </c>
      <c r="S3" s="6" t="s">
        <v>25</v>
      </c>
      <c r="T3" s="6" t="s">
        <v>26</v>
      </c>
      <c r="U3" s="6" t="s">
        <v>27</v>
      </c>
      <c r="V3" s="6" t="s">
        <v>28</v>
      </c>
      <c r="W3" s="6" t="s">
        <v>29</v>
      </c>
      <c r="X3" s="16" t="s">
        <v>30</v>
      </c>
      <c r="Y3" s="15" t="s">
        <v>37</v>
      </c>
      <c r="Z3" s="6" t="s">
        <v>38</v>
      </c>
      <c r="AA3" s="7" t="s">
        <v>22</v>
      </c>
      <c r="AB3" s="7" t="s">
        <v>31</v>
      </c>
      <c r="AC3" s="6" t="s">
        <v>41</v>
      </c>
      <c r="AD3" s="6" t="s">
        <v>46</v>
      </c>
    </row>
    <row r="4" spans="1:31" x14ac:dyDescent="0.2">
      <c r="A4" t="s">
        <v>43</v>
      </c>
      <c r="B4" s="1">
        <v>43063</v>
      </c>
      <c r="C4">
        <v>8071</v>
      </c>
      <c r="D4">
        <v>0.33810771496064601</v>
      </c>
      <c r="E4">
        <v>0.135711822417482</v>
      </c>
      <c r="F4" s="2">
        <v>43063.752002314817</v>
      </c>
      <c r="G4">
        <v>1427397</v>
      </c>
      <c r="H4">
        <v>770827</v>
      </c>
      <c r="I4">
        <v>108870449</v>
      </c>
      <c r="J4" s="11">
        <v>227</v>
      </c>
      <c r="K4" s="13">
        <f>MOD(F4, 1)</f>
        <v>0.75200231481721858</v>
      </c>
      <c r="L4">
        <f>C4/VLOOKUP(A4, 'Normalization Factors'!$A:$C, 3, )</f>
        <v>0.18450530358449158</v>
      </c>
      <c r="M4">
        <f>G4/VLOOKUP(A4, 'Normalization Factors'!$A:$C, 3, )</f>
        <v>32.630692209217266</v>
      </c>
      <c r="N4">
        <f>H4/VLOOKUP(A4, 'Normalization Factors'!$A:$C, 3, )</f>
        <v>17.621319495245061</v>
      </c>
      <c r="O4">
        <f>I4/VLOOKUP(A4, 'Normalization Factors'!$A:$C, 3, )</f>
        <v>2488.8087280541331</v>
      </c>
      <c r="P4" s="11">
        <f>J4/VLOOKUP(A4, 'Normalization Factors'!$A:$C, 3, )</f>
        <v>5.1892831016825168E-3</v>
      </c>
      <c r="Q4" s="10">
        <f>STANDARDIZE(D4, D$1, D$2)</f>
        <v>9.1196638693481116E-2</v>
      </c>
      <c r="R4">
        <f>STANDARDIZE(E4, E$1, E$2)</f>
        <v>-5.8554340786773629E-2</v>
      </c>
      <c r="S4">
        <f>STANDARDIZE(K4, K$1, K$2)</f>
        <v>0.44716847607181898</v>
      </c>
      <c r="T4">
        <f>STANDARDIZE(L4, L$1, L$2)</f>
        <v>3.7173416222324609</v>
      </c>
      <c r="U4">
        <f>STANDARDIZE(M4, M$1, M$2)</f>
        <v>0.44985862055636278</v>
      </c>
      <c r="V4">
        <f>STANDARDIZE(N4, N$1, N$2)</f>
        <v>-0.13727295998405808</v>
      </c>
      <c r="W4">
        <f>STANDARDIZE(O4, O$1, O$2)</f>
        <v>4.4943071248057427</v>
      </c>
      <c r="X4" s="11">
        <f>STANDARDIZE(P4, P$1, P$2)</f>
        <v>3.2483770614488923</v>
      </c>
      <c r="Y4">
        <v>1160.7</v>
      </c>
      <c r="Z4">
        <v>1186</v>
      </c>
      <c r="AA4" s="4">
        <f>IFERROR((Z4-Y4)/Y4, "N/A")</f>
        <v>2.1797191350047346E-2</v>
      </c>
      <c r="AB4" t="str">
        <f>IF(AA4="N/A", "N/A", IF(AA4&gt;0, "UP", "DOWN"))</f>
        <v>UP</v>
      </c>
      <c r="AC4">
        <f>IFERROR(STANDARDIZE(AA4, $AA$1, $AA$2), "N/A")</f>
        <v>2.75274869103673</v>
      </c>
      <c r="AD4">
        <f>IF(MAX(Q4:X4)&gt;$AD$1, 1, IF(MIN(Q4:X4)&lt;-$AD$1, 1, 0))</f>
        <v>0</v>
      </c>
    </row>
    <row r="5" spans="1:31" x14ac:dyDescent="0.2">
      <c r="A5" t="s">
        <v>43</v>
      </c>
      <c r="B5" s="1">
        <v>43061</v>
      </c>
      <c r="C5">
        <v>651</v>
      </c>
      <c r="D5">
        <v>0.34435598600921202</v>
      </c>
      <c r="E5">
        <v>0.15802655603724799</v>
      </c>
      <c r="F5" s="2">
        <v>43061.875833333332</v>
      </c>
      <c r="G5">
        <v>211269</v>
      </c>
      <c r="H5">
        <v>504827</v>
      </c>
      <c r="I5">
        <v>3110559</v>
      </c>
      <c r="J5" s="11">
        <v>10</v>
      </c>
      <c r="K5" s="13">
        <f>MOD(F5, 1)</f>
        <v>0.87583333333168412</v>
      </c>
      <c r="L5">
        <f>C5/VLOOKUP(A5, 'Normalization Factors'!$A:$C, 3, )</f>
        <v>1.4882040965618142E-2</v>
      </c>
      <c r="M5">
        <f>G5/VLOOKUP(A5, 'Normalization Factors'!$A:$C, 3, )</f>
        <v>4.8296680687637163</v>
      </c>
      <c r="N5">
        <f>H5/VLOOKUP(A5, 'Normalization Factors'!$A:$C, 3, )</f>
        <v>11.540485552304316</v>
      </c>
      <c r="O5">
        <f>I5/VLOOKUP(A5, 'Normalization Factors'!$A:$C, 3, )</f>
        <v>71.108243416239944</v>
      </c>
      <c r="P5" s="11">
        <f>J5/VLOOKUP(A5, 'Normalization Factors'!$A:$C, 3, )</f>
        <v>2.2860277980980248E-4</v>
      </c>
      <c r="Q5" s="10">
        <f>STANDARDIZE(D5, D$1, D$2)</f>
        <v>0.20096581706545383</v>
      </c>
      <c r="R5">
        <f>STANDARDIZE(E5, E$1, E$2)</f>
        <v>0.25550463183679428</v>
      </c>
      <c r="S5">
        <f>STANDARDIZE(K5, K$1, K$2)</f>
        <v>4.9507861599209662</v>
      </c>
      <c r="T5">
        <f>STANDARDIZE(L5, L$1, L$2)</f>
        <v>-0.88468050133184206</v>
      </c>
      <c r="U5">
        <f>STANDARDIZE(M5, M$1, M$2)</f>
        <v>-0.17753462792636335</v>
      </c>
      <c r="V5">
        <f>STANDARDIZE(N5, N$1, N$2)</f>
        <v>-0.18473401196205846</v>
      </c>
      <c r="W5">
        <f>STANDARDIZE(O5, O$1, O$2)</f>
        <v>-0.81199109090071542</v>
      </c>
      <c r="X5" s="11">
        <f>STANDARDIZE(P5, P$1, P$2)</f>
        <v>-1.2795040929719523</v>
      </c>
      <c r="Y5">
        <v>1141</v>
      </c>
      <c r="Z5">
        <v>1156.1600000000001</v>
      </c>
      <c r="AA5" s="4">
        <f>IFERROR((Z5-Y5)/Y5, "N/A")</f>
        <v>1.3286590709903665E-2</v>
      </c>
      <c r="AB5" t="str">
        <f>IF(AA5="N/A", "N/A", IF(AA5&gt;0, "UP", "DOWN"))</f>
        <v>UP</v>
      </c>
      <c r="AC5">
        <f>IFERROR(STANDARDIZE(AA5, $AA$1, $AA$2), "N/A")</f>
        <v>1.6387350454396132</v>
      </c>
      <c r="AD5">
        <f>IF(MAX(Q5:X5)&gt;$AD$1, 1, IF(MIN(Q5:X5)&lt;-$AD$1, 1, 0))</f>
        <v>0</v>
      </c>
    </row>
    <row r="6" spans="1:31" x14ac:dyDescent="0.2">
      <c r="A6" t="s">
        <v>43</v>
      </c>
      <c r="B6" s="1">
        <v>43060</v>
      </c>
      <c r="C6">
        <v>4900</v>
      </c>
      <c r="D6">
        <v>0.335292489610863</v>
      </c>
      <c r="E6">
        <v>0.132189107509468</v>
      </c>
      <c r="F6" s="2">
        <v>43060.738217592596</v>
      </c>
      <c r="G6">
        <v>119305</v>
      </c>
      <c r="H6">
        <v>126323</v>
      </c>
      <c r="I6">
        <v>35635232</v>
      </c>
      <c r="J6" s="11">
        <v>140</v>
      </c>
      <c r="K6" s="13">
        <f>MOD(F6, 1)</f>
        <v>0.73821759259590181</v>
      </c>
      <c r="L6">
        <f>C6/VLOOKUP(A6, 'Normalization Factors'!$A:$C, 3, )</f>
        <v>0.11201536210680321</v>
      </c>
      <c r="M6">
        <f>G6/VLOOKUP(A6, 'Normalization Factors'!$A:$C, 3, )</f>
        <v>2.7273454645208486</v>
      </c>
      <c r="N6">
        <f>H6/VLOOKUP(A6, 'Normalization Factors'!$A:$C, 3, )</f>
        <v>2.8877788953913681</v>
      </c>
      <c r="O6">
        <f>I6/VLOOKUP(A6, 'Normalization Factors'!$A:$C, 3, )</f>
        <v>814.63130943672274</v>
      </c>
      <c r="P6" s="11">
        <f>J6/VLOOKUP(A6, 'Normalization Factors'!$A:$C, 3, )</f>
        <v>3.2004389173372347E-3</v>
      </c>
      <c r="Q6" s="10">
        <f>STANDARDIZE(D6, D$1, D$2)</f>
        <v>4.1738961333509267E-2</v>
      </c>
      <c r="R6">
        <f>STANDARDIZE(E6, E$1, E$2)</f>
        <v>-0.10813325325367529</v>
      </c>
      <c r="S6">
        <f>STANDARDIZE(K6, K$1, K$2)</f>
        <v>-5.4168906981510119E-2</v>
      </c>
      <c r="T6">
        <f>STANDARDIZE(L6, L$1, L$2)</f>
        <v>1.7506283939545089</v>
      </c>
      <c r="U6">
        <f>STANDARDIZE(M6, M$1, M$2)</f>
        <v>-0.22497831206443553</v>
      </c>
      <c r="V6">
        <f>STANDARDIZE(N6, N$1, N$2)</f>
        <v>-0.25226859097664894</v>
      </c>
      <c r="W6">
        <f>STANDARDIZE(O6, O$1, O$2)</f>
        <v>0.8198715586003007</v>
      </c>
      <c r="X6" s="11">
        <f>STANDARDIZE(P6, P$1, P$2)</f>
        <v>1.4330514373262491</v>
      </c>
      <c r="Y6">
        <v>1132.8599999999999</v>
      </c>
      <c r="Z6">
        <v>1139.49</v>
      </c>
      <c r="AA6" s="4">
        <f>IFERROR((Z6-Y6)/Y6, "N/A")</f>
        <v>5.8524442561305986E-3</v>
      </c>
      <c r="AB6" t="str">
        <f>IF(AA6="N/A", "N/A", IF(AA6&gt;0, "UP", "DOWN"))</f>
        <v>UP</v>
      </c>
      <c r="AC6">
        <f>IFERROR(STANDARDIZE(AA6, $AA$1, $AA$2), "N/A")</f>
        <v>0.66562621998181404</v>
      </c>
      <c r="AD6">
        <f>IF(MAX(Q6:X6)&gt;$AD$1, 1, IF(MIN(Q6:X6)&lt;-$AD$1, 1, 0))</f>
        <v>0</v>
      </c>
    </row>
    <row r="7" spans="1:31" x14ac:dyDescent="0.2">
      <c r="A7" t="s">
        <v>43</v>
      </c>
      <c r="B7" s="1">
        <v>43059</v>
      </c>
      <c r="C7">
        <v>4273</v>
      </c>
      <c r="D7">
        <v>0.30777820992834098</v>
      </c>
      <c r="E7">
        <v>0.13038587044613201</v>
      </c>
      <c r="F7" s="2">
        <v>43059.748993055553</v>
      </c>
      <c r="G7">
        <v>179209</v>
      </c>
      <c r="H7">
        <v>94744</v>
      </c>
      <c r="I7">
        <v>38670018</v>
      </c>
      <c r="J7" s="11">
        <v>109</v>
      </c>
      <c r="K7" s="13">
        <f>MOD(F7, 1)</f>
        <v>0.74899305555300089</v>
      </c>
      <c r="L7">
        <f>C7/VLOOKUP(A7, 'Normalization Factors'!$A:$C, 3, )</f>
        <v>9.7681967812728601E-2</v>
      </c>
      <c r="M7">
        <f>G7/VLOOKUP(A7, 'Normalization Factors'!$A:$C, 3, )</f>
        <v>4.0967675566934894</v>
      </c>
      <c r="N7">
        <f>H7/VLOOKUP(A7, 'Normalization Factors'!$A:$C, 3, )</f>
        <v>2.1658741770299925</v>
      </c>
      <c r="O7">
        <f>I7/VLOOKUP(A7, 'Normalization Factors'!$A:$C, 3, )</f>
        <v>884.00736100950985</v>
      </c>
      <c r="P7" s="11">
        <f>J7/VLOOKUP(A7, 'Normalization Factors'!$A:$C, 3, )</f>
        <v>2.4917702999268472E-3</v>
      </c>
      <c r="Q7" s="10">
        <f>STANDARDIZE(D7, D$1, D$2)</f>
        <v>-0.44162993396117378</v>
      </c>
      <c r="R7">
        <f>STANDARDIZE(E7, E$1, E$2)</f>
        <v>-0.13351212575818064</v>
      </c>
      <c r="S7">
        <f>STANDARDIZE(K7, K$1, K$2)</f>
        <v>0.33772454675426683</v>
      </c>
      <c r="T7">
        <f>STANDARDIZE(L7, L$1, L$2)</f>
        <v>1.3617513223271751</v>
      </c>
      <c r="U7">
        <f>STANDARDIZE(M7, M$1, M$2)</f>
        <v>-0.19407419246755983</v>
      </c>
      <c r="V7">
        <f>STANDARDIZE(N7, N$1, N$2)</f>
        <v>-0.2579030742864733</v>
      </c>
      <c r="W7">
        <f>STANDARDIZE(O7, O$1, O$2)</f>
        <v>0.97213608475337199</v>
      </c>
      <c r="X7" s="11">
        <f>STANDARDIZE(P7, P$1, P$2)</f>
        <v>0.78621127240898592</v>
      </c>
      <c r="Y7">
        <v>1129.77</v>
      </c>
      <c r="Z7">
        <v>1126.31</v>
      </c>
      <c r="AA7" s="4">
        <f>IFERROR((Z7-Y7)/Y7, "N/A")</f>
        <v>-3.0625702576630963E-3</v>
      </c>
      <c r="AB7" t="str">
        <f>IF(AA7="N/A", "N/A", IF(AA7&gt;0, "UP", "DOWN"))</f>
        <v>DOWN</v>
      </c>
      <c r="AC7">
        <f>IFERROR(STANDARDIZE(AA7, $AA$1, $AA$2), "N/A")</f>
        <v>-0.50132406225994008</v>
      </c>
      <c r="AD7">
        <f>IF(MAX(Q7:X7)&gt;$AD$1, 1, IF(MIN(Q7:X7)&lt;-$AD$1, 1, 0))</f>
        <v>0</v>
      </c>
    </row>
    <row r="8" spans="1:31" x14ac:dyDescent="0.2">
      <c r="A8" t="s">
        <v>43</v>
      </c>
      <c r="B8" s="1">
        <v>43056</v>
      </c>
      <c r="C8">
        <v>4765</v>
      </c>
      <c r="D8">
        <v>0.32044894494763398</v>
      </c>
      <c r="E8">
        <v>0.10713649820750901</v>
      </c>
      <c r="F8" s="2">
        <v>43056.738136574073</v>
      </c>
      <c r="G8">
        <v>177846</v>
      </c>
      <c r="H8">
        <v>219034</v>
      </c>
      <c r="I8">
        <v>72090386</v>
      </c>
      <c r="J8" s="11">
        <v>110</v>
      </c>
      <c r="K8" s="13">
        <f>MOD(F8, 1)</f>
        <v>0.73813657407299615</v>
      </c>
      <c r="L8">
        <f>C8/VLOOKUP(A8, 'Normalization Factors'!$A:$C, 3, )</f>
        <v>0.10892922457937089</v>
      </c>
      <c r="M8">
        <f>G8/VLOOKUP(A8, 'Normalization Factors'!$A:$C, 3, )</f>
        <v>4.0656089978054135</v>
      </c>
      <c r="N8">
        <f>H8/VLOOKUP(A8, 'Normalization Factors'!$A:$C, 3, )</f>
        <v>5.0071781272860276</v>
      </c>
      <c r="O8">
        <f>I8/VLOOKUP(A8, 'Normalization Factors'!$A:$C, 3, )</f>
        <v>1648.0062637161668</v>
      </c>
      <c r="P8" s="11">
        <f>J8/VLOOKUP(A8, 'Normalization Factors'!$A:$C, 3, )</f>
        <v>2.5146305779078274E-3</v>
      </c>
      <c r="Q8" s="10">
        <f>STANDARDIZE(D8, D$1, D$2)</f>
        <v>-0.21903136843383827</v>
      </c>
      <c r="R8">
        <f>STANDARDIZE(E8, E$1, E$2)</f>
        <v>-0.46072526142999293</v>
      </c>
      <c r="S8">
        <f>STANDARDIZE(K8, K$1, K$2)</f>
        <v>-5.7115474463991137E-2</v>
      </c>
      <c r="T8">
        <f>STANDARDIZE(L8, L$1, L$2)</f>
        <v>1.6668988809247005</v>
      </c>
      <c r="U8">
        <f>STANDARDIZE(M8, M$1, M$2)</f>
        <v>-0.19477735611290142</v>
      </c>
      <c r="V8">
        <f>STANDARDIZE(N8, N$1, N$2)</f>
        <v>-0.23572663011224143</v>
      </c>
      <c r="W8">
        <f>STANDARDIZE(O8, O$1, O$2)</f>
        <v>2.6489385009307456</v>
      </c>
      <c r="X8" s="11">
        <f>STANDARDIZE(P8, P$1, P$2)</f>
        <v>0.8070770841805105</v>
      </c>
      <c r="Y8" s="17">
        <v>1138.28</v>
      </c>
      <c r="Z8" s="12">
        <v>1129.8800000000001</v>
      </c>
      <c r="AA8" s="4">
        <f>IFERROR((Z8-Y8)/Y8, "N/A")</f>
        <v>-7.379555118248466E-3</v>
      </c>
      <c r="AB8" t="str">
        <f>IF(AA8="N/A", "N/A", IF(AA8&gt;0, "UP", "DOWN"))</f>
        <v>DOWN</v>
      </c>
      <c r="AC8">
        <f>IFERROR(STANDARDIZE(AA8, $AA$1, $AA$2), "N/A")</f>
        <v>-1.0664052176185677</v>
      </c>
      <c r="AD8">
        <f>IF(MAX(Q8:X8)&gt;$AD$1, 1, IF(MIN(Q8:X8)&lt;-$AD$1, 1, 0))</f>
        <v>0</v>
      </c>
    </row>
    <row r="9" spans="1:31" x14ac:dyDescent="0.2">
      <c r="A9" t="s">
        <v>43</v>
      </c>
      <c r="B9" s="1">
        <v>43055</v>
      </c>
      <c r="C9">
        <v>4489</v>
      </c>
      <c r="D9">
        <v>0.32823986392682197</v>
      </c>
      <c r="E9">
        <v>0.125394174582868</v>
      </c>
      <c r="F9" s="2">
        <v>43055.732499999998</v>
      </c>
      <c r="G9">
        <v>101527</v>
      </c>
      <c r="H9">
        <v>142820</v>
      </c>
      <c r="I9">
        <v>85964933</v>
      </c>
      <c r="J9" s="11">
        <v>127</v>
      </c>
      <c r="K9" s="13">
        <f>MOD(F9, 1)</f>
        <v>0.73249999999825377</v>
      </c>
      <c r="L9">
        <f>C9/VLOOKUP(A9, 'Normalization Factors'!$A:$C, 3, )</f>
        <v>0.10261978785662033</v>
      </c>
      <c r="M9">
        <f>G9/VLOOKUP(A9, 'Normalization Factors'!$A:$C, 3, )</f>
        <v>2.3209354425749815</v>
      </c>
      <c r="N9">
        <f>H9/VLOOKUP(A9, 'Normalization Factors'!$A:$C, 3, )</f>
        <v>3.2649049012435993</v>
      </c>
      <c r="O9">
        <f>I9/VLOOKUP(A9, 'Normalization Factors'!$A:$C, 3, )</f>
        <v>1965.1822649963424</v>
      </c>
      <c r="P9" s="11">
        <f>J9/VLOOKUP(A9, 'Normalization Factors'!$A:$C, 3, )</f>
        <v>2.9032553035844917E-3</v>
      </c>
      <c r="Q9" s="10">
        <f>STANDARDIZE(D9, D$1, D$2)</f>
        <v>-8.2161061678444836E-2</v>
      </c>
      <c r="R9">
        <f>STANDARDIZE(E9, E$1, E$2)</f>
        <v>-0.20376556911891064</v>
      </c>
      <c r="S9">
        <f>STANDARDIZE(K9, K$1, K$2)</f>
        <v>-0.26211237252608738</v>
      </c>
      <c r="T9">
        <f>STANDARDIZE(L9, L$1, L$2)</f>
        <v>1.495718543174869</v>
      </c>
      <c r="U9">
        <f>STANDARDIZE(M9, M$1, M$2)</f>
        <v>-0.23414987720521505</v>
      </c>
      <c r="V9">
        <f>STANDARDIZE(N9, N$1, N$2)</f>
        <v>-0.24932511362897572</v>
      </c>
      <c r="W9">
        <f>STANDARDIZE(O9, O$1, O$2)</f>
        <v>3.3450670993042442</v>
      </c>
      <c r="X9" s="11">
        <f>STANDARDIZE(P9, P$1, P$2)</f>
        <v>1.1617958842964293</v>
      </c>
      <c r="Y9" s="17">
        <v>1130.1600000000001</v>
      </c>
      <c r="Z9" s="12">
        <v>1137.29</v>
      </c>
      <c r="AA9" s="4">
        <f>IFERROR((Z9-Y9)/Y9, "N/A")</f>
        <v>6.3088412260209892E-3</v>
      </c>
      <c r="AB9" t="str">
        <f>IF(AA9="N/A", "N/A", IF(AA9&gt;0, "UP", "DOWN"))</f>
        <v>UP</v>
      </c>
      <c r="AC9">
        <f>IFERROR(STANDARDIZE(AA9, $AA$1, $AA$2), "N/A")</f>
        <v>0.72536729746450601</v>
      </c>
      <c r="AD9">
        <f>IF(MAX(Q9:X9)&gt;$AD$1, 1, IF(MIN(Q9:X9)&lt;-$AD$1, 1, 0))</f>
        <v>0</v>
      </c>
    </row>
    <row r="10" spans="1:31" x14ac:dyDescent="0.2">
      <c r="A10" t="s">
        <v>43</v>
      </c>
      <c r="B10" s="1">
        <v>43054</v>
      </c>
      <c r="C10">
        <v>2132</v>
      </c>
      <c r="D10">
        <v>0.30862480401000397</v>
      </c>
      <c r="E10">
        <v>0.13397524114463799</v>
      </c>
      <c r="F10" s="2">
        <v>43054.819988425923</v>
      </c>
      <c r="G10">
        <v>68767</v>
      </c>
      <c r="H10">
        <v>50445</v>
      </c>
      <c r="I10">
        <v>21567903</v>
      </c>
      <c r="J10" s="11">
        <v>62</v>
      </c>
      <c r="K10" s="13">
        <f>MOD(F10, 1)</f>
        <v>0.81998842592292931</v>
      </c>
      <c r="L10">
        <f>C10/VLOOKUP(A10, 'Normalization Factors'!$A:$C, 3, )</f>
        <v>4.8738112655449889E-2</v>
      </c>
      <c r="M10">
        <f>G10/VLOOKUP(A10, 'Normalization Factors'!$A:$C, 3, )</f>
        <v>1.5720327359180688</v>
      </c>
      <c r="N10">
        <f>H10/VLOOKUP(A10, 'Normalization Factors'!$A:$C, 3, )</f>
        <v>1.1531867227505486</v>
      </c>
      <c r="O10">
        <f>I10/VLOOKUP(A10, 'Normalization Factors'!$A:$C, 3, )</f>
        <v>493.04825804681786</v>
      </c>
      <c r="P10" s="11">
        <f>J10/VLOOKUP(A10, 'Normalization Factors'!$A:$C, 3, )</f>
        <v>1.4173372348207755E-3</v>
      </c>
      <c r="Q10" s="10">
        <f>STANDARDIZE(D10, D$1, D$2)</f>
        <v>-0.42675702975512969</v>
      </c>
      <c r="R10">
        <f>STANDARDIZE(E10, E$1, E$2)</f>
        <v>-8.2995095479163172E-2</v>
      </c>
      <c r="S10">
        <f>STANDARDIZE(K10, K$1, K$2)</f>
        <v>2.9197593979985768</v>
      </c>
      <c r="T10">
        <f>STANDARDIZE(L10, L$1, L$2)</f>
        <v>3.386326753591179E-2</v>
      </c>
      <c r="U10">
        <f>STANDARDIZE(M10, M$1, M$2)</f>
        <v>-0.25105056760975641</v>
      </c>
      <c r="V10">
        <f>STANDARDIZE(N10, N$1, N$2)</f>
        <v>-0.26580712369088472</v>
      </c>
      <c r="W10">
        <f>STANDARDIZE(O10, O$1, O$2)</f>
        <v>0.11407049571667148</v>
      </c>
      <c r="X10" s="11">
        <f>STANDARDIZE(P10, P$1, P$2)</f>
        <v>-0.19448188085267157</v>
      </c>
      <c r="Y10" s="17">
        <v>1127.01</v>
      </c>
      <c r="Z10" s="12">
        <v>1126.69</v>
      </c>
      <c r="AA10" s="4">
        <f>IFERROR((Z10-Y10)/Y10, "N/A")</f>
        <v>-2.8393714341482006E-4</v>
      </c>
      <c r="AB10" t="str">
        <f>IF(AA10="N/A", "N/A", IF(AA10&gt;0, "UP", "DOWN"))</f>
        <v>DOWN</v>
      </c>
      <c r="AC10">
        <f>IFERROR(STANDARDIZE(AA10, $AA$1, $AA$2), "N/A")</f>
        <v>-0.1376088162666404</v>
      </c>
      <c r="AD10">
        <f>IF(MAX(Q10:X10)&gt;$AD$1, 1, IF(MIN(Q10:X10)&lt;-$AD$1, 1, 0))</f>
        <v>0</v>
      </c>
    </row>
    <row r="11" spans="1:31" x14ac:dyDescent="0.2">
      <c r="A11" t="s">
        <v>43</v>
      </c>
      <c r="B11" s="1">
        <v>43053</v>
      </c>
      <c r="C11">
        <v>4388</v>
      </c>
      <c r="D11">
        <v>0.32018643193907997</v>
      </c>
      <c r="E11">
        <v>0.12996975708566599</v>
      </c>
      <c r="F11" s="2">
        <v>43053.73333333333</v>
      </c>
      <c r="G11">
        <v>72351</v>
      </c>
      <c r="H11">
        <v>94352</v>
      </c>
      <c r="I11">
        <v>42028395</v>
      </c>
      <c r="J11" s="11">
        <v>133</v>
      </c>
      <c r="K11" s="13">
        <f>MOD(F11, 1)</f>
        <v>0.73333333332993789</v>
      </c>
      <c r="L11">
        <f>C11/VLOOKUP(A11, 'Normalization Factors'!$A:$C, 3, )</f>
        <v>0.10031089978054133</v>
      </c>
      <c r="M11">
        <f>G11/VLOOKUP(A11, 'Normalization Factors'!$A:$C, 3, )</f>
        <v>1.6539639722019019</v>
      </c>
      <c r="N11">
        <f>H11/VLOOKUP(A11, 'Normalization Factors'!$A:$C, 3, )</f>
        <v>2.1569129480614486</v>
      </c>
      <c r="O11">
        <f>I11/VLOOKUP(A11, 'Normalization Factors'!$A:$C, 3, )</f>
        <v>960.78079279444034</v>
      </c>
      <c r="P11" s="11">
        <f>J11/VLOOKUP(A11, 'Normalization Factors'!$A:$C, 3, )</f>
        <v>3.0404169714703731E-3</v>
      </c>
      <c r="Q11" s="10">
        <f>STANDARDIZE(D11, D$1, D$2)</f>
        <v>-0.2236431781707961</v>
      </c>
      <c r="R11">
        <f>STANDARDIZE(E11, E$1, E$2)</f>
        <v>-0.13936853151725001</v>
      </c>
      <c r="S11">
        <f>STANDARDIZE(K11, K$1, K$2)</f>
        <v>-0.23180482297883806</v>
      </c>
      <c r="T11">
        <f>STANDARDIZE(L11, L$1, L$2)</f>
        <v>1.4330764630562716</v>
      </c>
      <c r="U11">
        <f>STANDARDIZE(M11, M$1, M$2)</f>
        <v>-0.24920160318943052</v>
      </c>
      <c r="V11">
        <f>STANDARDIZE(N11, N$1, N$2)</f>
        <v>-0.25797301688938823</v>
      </c>
      <c r="W11">
        <f>STANDARDIZE(O11, O$1, O$2)</f>
        <v>1.1406361643465863</v>
      </c>
      <c r="X11" s="11">
        <f>STANDARDIZE(P11, P$1, P$2)</f>
        <v>1.2869907549255768</v>
      </c>
      <c r="Y11" s="17">
        <v>1130.1099999999999</v>
      </c>
      <c r="Z11" s="12">
        <v>1136.8399999999999</v>
      </c>
      <c r="AA11" s="4">
        <f>IFERROR((Z11-Y11)/Y11, "N/A")</f>
        <v>5.9551725053313556E-3</v>
      </c>
      <c r="AB11" t="str">
        <f>IF(AA11="N/A", "N/A", IF(AA11&gt;0, "UP", "DOWN"))</f>
        <v>UP</v>
      </c>
      <c r="AC11">
        <f>IFERROR(STANDARDIZE(AA11, $AA$1, $AA$2), "N/A")</f>
        <v>0.67907305837041598</v>
      </c>
      <c r="AD11">
        <f>IF(MAX(Q11:X11)&gt;$AD$1, 1, IF(MIN(Q11:X11)&lt;-$AD$1, 1, 0))</f>
        <v>0</v>
      </c>
    </row>
    <row r="12" spans="1:31" x14ac:dyDescent="0.2">
      <c r="A12" t="s">
        <v>43</v>
      </c>
      <c r="B12" s="1">
        <v>43049</v>
      </c>
      <c r="C12">
        <v>5362</v>
      </c>
      <c r="D12">
        <v>0.31853855320705399</v>
      </c>
      <c r="E12">
        <v>0.1168600012172</v>
      </c>
      <c r="F12" s="2">
        <v>43049.734456018516</v>
      </c>
      <c r="G12">
        <v>141265</v>
      </c>
      <c r="H12">
        <v>216748</v>
      </c>
      <c r="I12">
        <v>30306395</v>
      </c>
      <c r="J12" s="11">
        <v>112</v>
      </c>
      <c r="K12" s="13">
        <f>MOD(F12, 1)</f>
        <v>0.73445601851562969</v>
      </c>
      <c r="L12">
        <f>C12/VLOOKUP(A12, 'Normalization Factors'!$A:$C, 3, )</f>
        <v>0.12257681053401609</v>
      </c>
      <c r="M12">
        <f>G12/VLOOKUP(A12, 'Normalization Factors'!$A:$C, 3, )</f>
        <v>3.2293571689831748</v>
      </c>
      <c r="N12">
        <f>H12/VLOOKUP(A12, 'Normalization Factors'!$A:$C, 3, )</f>
        <v>4.9549195318215071</v>
      </c>
      <c r="O12">
        <f>I12/VLOOKUP(A12, 'Normalization Factors'!$A:$C, 3, )</f>
        <v>692.81261430138989</v>
      </c>
      <c r="P12" s="11">
        <f>J12/VLOOKUP(A12, 'Normalization Factors'!$A:$C, 3, )</f>
        <v>2.5603511338697879E-3</v>
      </c>
      <c r="Q12" s="10">
        <f>STANDARDIZE(D12, D$1, D$2)</f>
        <v>-0.25259299373820088</v>
      </c>
      <c r="R12">
        <f>STANDARDIZE(E12, E$1, E$2)</f>
        <v>-0.32387606495019433</v>
      </c>
      <c r="S12">
        <f>STANDARDIZE(K12, K$1, K$2)</f>
        <v>-0.19097381862845031</v>
      </c>
      <c r="T12">
        <f>STANDARDIZE(L12, L$1, L$2)</f>
        <v>2.0371693941009656</v>
      </c>
      <c r="U12">
        <f>STANDARDIZE(M12, M$1, M$2)</f>
        <v>-0.21364927783721549</v>
      </c>
      <c r="V12">
        <f>STANDARDIZE(N12, N$1, N$2)</f>
        <v>-0.23613450967924035</v>
      </c>
      <c r="W12">
        <f>STANDARDIZE(O12, O$1, O$2)</f>
        <v>0.5525074542608337</v>
      </c>
      <c r="X12" s="11">
        <f>STANDARDIZE(P12, P$1, P$2)</f>
        <v>0.84880870772355965</v>
      </c>
      <c r="Y12" s="10">
        <v>1126.0999999999999</v>
      </c>
      <c r="Z12" s="10">
        <v>1125.3499999999999</v>
      </c>
      <c r="AA12" s="4">
        <f>IFERROR((Z12-Y12)/Y12, "N/A")</f>
        <v>-6.6601545155847621E-4</v>
      </c>
      <c r="AB12" t="str">
        <f>IF(AA12="N/A", "N/A", IF(AA12&gt;0, "UP", "DOWN"))</f>
        <v>DOWN</v>
      </c>
      <c r="AC12">
        <f>IFERROR(STANDARDIZE(AA12, $AA$1, $AA$2), "N/A")</f>
        <v>-0.18762179031585005</v>
      </c>
      <c r="AD12">
        <f>IF(MAX(Q12:X12)&gt;$AD$1, 1, IF(MIN(Q12:X12)&lt;-$AD$1, 1, 0))</f>
        <v>0</v>
      </c>
    </row>
    <row r="13" spans="1:31" x14ac:dyDescent="0.2">
      <c r="A13" t="s">
        <v>43</v>
      </c>
      <c r="B13" s="1">
        <v>43048</v>
      </c>
      <c r="C13">
        <v>5968</v>
      </c>
      <c r="D13">
        <v>0.314107680250442</v>
      </c>
      <c r="E13">
        <v>0.1321134774488</v>
      </c>
      <c r="F13" s="2">
        <v>43048.783402777779</v>
      </c>
      <c r="G13">
        <v>156657</v>
      </c>
      <c r="H13">
        <v>154143</v>
      </c>
      <c r="I13">
        <v>59429920</v>
      </c>
      <c r="J13" s="11">
        <v>130</v>
      </c>
      <c r="K13" s="13">
        <f>MOD(F13, 1)</f>
        <v>0.78340277777897427</v>
      </c>
      <c r="L13">
        <f>C13/VLOOKUP(A13, 'Normalization Factors'!$A:$C, 3, )</f>
        <v>0.13643013899049011</v>
      </c>
      <c r="M13">
        <f>G13/VLOOKUP(A13, 'Normalization Factors'!$A:$C, 3, )</f>
        <v>3.5812225676664227</v>
      </c>
      <c r="N13">
        <f>H13/VLOOKUP(A13, 'Normalization Factors'!$A:$C, 3, )</f>
        <v>3.5237518288222387</v>
      </c>
      <c r="O13">
        <f>I13/VLOOKUP(A13, 'Normalization Factors'!$A:$C, 3, )</f>
        <v>1358.5844915874177</v>
      </c>
      <c r="P13" s="11">
        <f>J13/VLOOKUP(A13, 'Normalization Factors'!$A:$C, 3, )</f>
        <v>2.9718361375274324E-3</v>
      </c>
      <c r="Q13" s="10">
        <f>STANDARDIZE(D13, D$1, D$2)</f>
        <v>-0.33043425256603526</v>
      </c>
      <c r="R13">
        <f>STANDARDIZE(E13, E$1, E$2)</f>
        <v>-0.10919767551197231</v>
      </c>
      <c r="S13">
        <f>STANDARDIZE(K13, K$1, K$2)</f>
        <v>1.5891737827558901</v>
      </c>
      <c r="T13">
        <f>STANDARDIZE(L13, L$1, L$2)</f>
        <v>2.4130218748125514</v>
      </c>
      <c r="U13">
        <f>STANDARDIZE(M13, M$1, M$2)</f>
        <v>-0.20570863599635159</v>
      </c>
      <c r="V13">
        <f>STANDARDIZE(N13, N$1, N$2)</f>
        <v>-0.24730480726977688</v>
      </c>
      <c r="W13">
        <f>STANDARDIZE(O13, O$1, O$2)</f>
        <v>2.0137240718517035</v>
      </c>
      <c r="X13" s="11">
        <f>STANDARDIZE(P13, P$1, P$2)</f>
        <v>1.2243933196110031</v>
      </c>
      <c r="Y13" s="10">
        <v>1125.96</v>
      </c>
      <c r="Z13" s="10">
        <v>1129.1300000000001</v>
      </c>
      <c r="AA13" s="4">
        <f>IFERROR((Z13-Y13)/Y13, "N/A")</f>
        <v>2.8153753241678858E-3</v>
      </c>
      <c r="AB13" t="str">
        <f>IF(AA13="N/A", "N/A", IF(AA13&gt;0, "UP", "DOWN"))</f>
        <v>UP</v>
      </c>
      <c r="AC13">
        <f>IFERROR(STANDARDIZE(AA13, $AA$1, $AA$2), "N/A")</f>
        <v>0.2680824535798691</v>
      </c>
      <c r="AD13">
        <f>IF(MAX(Q13:X13)&gt;$AD$1, 1, IF(MIN(Q13:X13)&lt;-$AD$1, 1, 0))</f>
        <v>0</v>
      </c>
    </row>
    <row r="14" spans="1:31" x14ac:dyDescent="0.2">
      <c r="A14" t="s">
        <v>43</v>
      </c>
      <c r="B14" s="1">
        <v>43047</v>
      </c>
      <c r="C14">
        <v>4781</v>
      </c>
      <c r="D14">
        <v>0.31869544740779898</v>
      </c>
      <c r="E14">
        <v>0.17925095963628099</v>
      </c>
      <c r="F14" s="2">
        <v>43047.745983796296</v>
      </c>
      <c r="G14">
        <v>260921</v>
      </c>
      <c r="H14">
        <v>235314</v>
      </c>
      <c r="I14">
        <v>47905740</v>
      </c>
      <c r="J14" s="11">
        <v>147</v>
      </c>
      <c r="K14" s="13">
        <f>MOD(F14, 1)</f>
        <v>0.74598379629605915</v>
      </c>
      <c r="L14">
        <f>C14/VLOOKUP(A14, 'Normalization Factors'!$A:$C, 3, )</f>
        <v>0.10929498902706657</v>
      </c>
      <c r="M14">
        <f>G14/VLOOKUP(A14, 'Normalization Factors'!$A:$C, 3, )</f>
        <v>5.9647265910753475</v>
      </c>
      <c r="N14">
        <f>H14/VLOOKUP(A14, 'Normalization Factors'!$A:$C, 3, )</f>
        <v>5.3793434528163866</v>
      </c>
      <c r="O14">
        <f>I14/VLOOKUP(A14, 'Normalization Factors'!$A:$C, 3, )</f>
        <v>1095.1385332845648</v>
      </c>
      <c r="P14" s="11">
        <f>J14/VLOOKUP(A14, 'Normalization Factors'!$A:$C, 3, )</f>
        <v>3.3604608632040968E-3</v>
      </c>
      <c r="Q14" s="10">
        <f>STANDARDIZE(D14, D$1, D$2)</f>
        <v>-0.24983668765396691</v>
      </c>
      <c r="R14">
        <f>STANDARDIZE(E14, E$1, E$2)</f>
        <v>0.55421823077287513</v>
      </c>
      <c r="S14">
        <f>STANDARDIZE(K14, K$1, K$2)</f>
        <v>0.2282806177013344</v>
      </c>
      <c r="T14">
        <f>STANDARDIZE(L14, L$1, L$2)</f>
        <v>1.6768223787652701</v>
      </c>
      <c r="U14">
        <f>STANDARDIZE(M14, M$1, M$2)</f>
        <v>-0.15191945454521899</v>
      </c>
      <c r="V14">
        <f>STANDARDIZE(N14, N$1, N$2)</f>
        <v>-0.23282187099118187</v>
      </c>
      <c r="W14">
        <f>STANDARDIZE(O14, O$1, O$2)</f>
        <v>1.4355205981956696</v>
      </c>
      <c r="X14" s="11">
        <f>STANDARDIZE(P14, P$1, P$2)</f>
        <v>1.5791121197269218</v>
      </c>
      <c r="Y14" s="10">
        <v>1122.82</v>
      </c>
      <c r="Z14" s="10">
        <v>1132.8800000000001</v>
      </c>
      <c r="AA14" s="4">
        <f>IFERROR((Z14-Y14)/Y14, "N/A")</f>
        <v>8.9595839048112556E-3</v>
      </c>
      <c r="AB14" t="str">
        <f>IF(AA14="N/A", "N/A", IF(AA14&gt;0, "UP", "DOWN"))</f>
        <v>UP</v>
      </c>
      <c r="AC14">
        <f>IFERROR(STANDARDIZE(AA14, $AA$1, $AA$2), "N/A")</f>
        <v>1.0723420457813486</v>
      </c>
      <c r="AD14">
        <f>IF(MAX(Q14:X14)&gt;$AD$1, 1, IF(MIN(Q14:X14)&lt;-$AD$1, 1, 0))</f>
        <v>0</v>
      </c>
    </row>
    <row r="15" spans="1:31" x14ac:dyDescent="0.2">
      <c r="A15" t="s">
        <v>43</v>
      </c>
      <c r="B15" s="1">
        <v>43046</v>
      </c>
      <c r="C15">
        <v>5355</v>
      </c>
      <c r="D15">
        <v>0.32476669543756798</v>
      </c>
      <c r="E15">
        <v>0.17833191148730601</v>
      </c>
      <c r="F15" s="2">
        <v>43046.741655092592</v>
      </c>
      <c r="G15">
        <v>240456</v>
      </c>
      <c r="H15">
        <v>135246</v>
      </c>
      <c r="I15">
        <v>41610277</v>
      </c>
      <c r="J15" s="11">
        <v>142</v>
      </c>
      <c r="K15" s="13">
        <f>MOD(F15, 1)</f>
        <v>0.74165509259182727</v>
      </c>
      <c r="L15">
        <f>C15/VLOOKUP(A15, 'Normalization Factors'!$A:$C, 3, )</f>
        <v>0.12241678858814924</v>
      </c>
      <c r="M15">
        <f>G15/VLOOKUP(A15, 'Normalization Factors'!$A:$C, 3, )</f>
        <v>5.4968910021945865</v>
      </c>
      <c r="N15">
        <f>H15/VLOOKUP(A15, 'Normalization Factors'!$A:$C, 3, )</f>
        <v>3.0917611558156546</v>
      </c>
      <c r="O15">
        <f>I15/VLOOKUP(A15, 'Normalization Factors'!$A:$C, 3, )</f>
        <v>951.22249908558888</v>
      </c>
      <c r="P15" s="11">
        <f>J15/VLOOKUP(A15, 'Normalization Factors'!$A:$C, 3, )</f>
        <v>3.2461594732991952E-3</v>
      </c>
      <c r="Q15" s="10">
        <f>STANDARDIZE(D15, D$1, D$2)</f>
        <v>-0.14317743700043631</v>
      </c>
      <c r="R15">
        <f>STANDARDIZE(E15, E$1, E$2)</f>
        <v>0.5412834889840239</v>
      </c>
      <c r="S15">
        <f>STANDARDIZE(K15, K$1, K$2)</f>
        <v>7.0849735000125744E-2</v>
      </c>
      <c r="T15">
        <f>STANDARDIZE(L15, L$1, L$2)</f>
        <v>2.0328278637957164</v>
      </c>
      <c r="U15">
        <f>STANDARDIZE(M15, M$1, M$2)</f>
        <v>-0.16247722710715246</v>
      </c>
      <c r="V15">
        <f>STANDARDIZE(N15, N$1, N$2)</f>
        <v>-0.25067650463529673</v>
      </c>
      <c r="W15">
        <f>STANDARDIZE(O15, O$1, O$2)</f>
        <v>1.1196579012512413</v>
      </c>
      <c r="X15" s="11">
        <f>STANDARDIZE(P15, P$1, P$2)</f>
        <v>1.4747830608692984</v>
      </c>
      <c r="Y15" s="10">
        <v>1124.74</v>
      </c>
      <c r="Z15" s="10">
        <v>1130.5999999999999</v>
      </c>
      <c r="AA15" s="4">
        <f>IFERROR((Z15-Y15)/Y15, "N/A")</f>
        <v>5.2100929992708539E-3</v>
      </c>
      <c r="AB15" t="str">
        <f>IF(AA15="N/A", "N/A", IF(AA15&gt;0, "UP", "DOWN"))</f>
        <v>UP</v>
      </c>
      <c r="AC15">
        <f>IFERROR(STANDARDIZE(AA15, $AA$1, $AA$2), "N/A")</f>
        <v>0.58154425025186873</v>
      </c>
      <c r="AD15">
        <f>IF(MAX(Q15:X15)&gt;$AD$1, 1, IF(MIN(Q15:X15)&lt;-$AD$1, 1, 0))</f>
        <v>0</v>
      </c>
    </row>
    <row r="16" spans="1:31" x14ac:dyDescent="0.2">
      <c r="A16" t="s">
        <v>39</v>
      </c>
      <c r="B16" s="1">
        <v>43063</v>
      </c>
      <c r="C16">
        <v>1652</v>
      </c>
      <c r="D16">
        <v>0.328065601446351</v>
      </c>
      <c r="E16">
        <v>6.5534892024563599E-2</v>
      </c>
      <c r="F16" s="2">
        <v>43063.723958333336</v>
      </c>
      <c r="G16">
        <v>417787</v>
      </c>
      <c r="H16">
        <v>1164876</v>
      </c>
      <c r="I16">
        <v>8829542</v>
      </c>
      <c r="J16" s="11">
        <v>30</v>
      </c>
      <c r="K16" s="13">
        <f>MOD(F16, 1)</f>
        <v>0.72395833333575865</v>
      </c>
      <c r="L16">
        <f>C16/VLOOKUP(A16, 'Normalization Factors'!$A:$C, 3, )</f>
        <v>3.1419387968580612E-2</v>
      </c>
      <c r="M16">
        <f>G16/VLOOKUP(A16, 'Normalization Factors'!$A:$C, 3, )</f>
        <v>7.9458909450541091</v>
      </c>
      <c r="N16">
        <f>H16/VLOOKUP(A16, 'Normalization Factors'!$A:$C, 3, )</f>
        <v>22.154776621845222</v>
      </c>
      <c r="O16">
        <f>I16/VLOOKUP(A16, 'Normalization Factors'!$A:$C, 3, )</f>
        <v>167.92905913007095</v>
      </c>
      <c r="P16" s="11">
        <f>J16/VLOOKUP(A16, 'Normalization Factors'!$A:$C, 3, )</f>
        <v>5.7056999942942999E-4</v>
      </c>
      <c r="Q16" s="10">
        <f>STANDARDIZE(D16, D$1, D$2)</f>
        <v>-8.5222492457244212E-2</v>
      </c>
      <c r="R16">
        <f>STANDARDIZE(E16, E$1, E$2)</f>
        <v>-1.046228898620313</v>
      </c>
      <c r="S16">
        <f>STANDARDIZE(K16, K$1, K$2)</f>
        <v>-0.57276475584847752</v>
      </c>
      <c r="T16">
        <f>STANDARDIZE(L16, L$1, L$2)</f>
        <v>-0.43600833456840699</v>
      </c>
      <c r="U16">
        <f>STANDARDIZE(M16, M$1, M$2)</f>
        <v>-0.10720998148619382</v>
      </c>
      <c r="V16">
        <f>STANDARDIZE(N16, N$1, N$2)</f>
        <v>-0.10188922046007562</v>
      </c>
      <c r="W16">
        <f>STANDARDIZE(O16, O$1, O$2)</f>
        <v>-0.59949160019457337</v>
      </c>
      <c r="X16" s="11">
        <f>STANDARDIZE(P16, P$1, P$2)</f>
        <v>-0.96737212141187578</v>
      </c>
      <c r="Y16">
        <v>175.1</v>
      </c>
      <c r="Z16">
        <v>174.97</v>
      </c>
      <c r="AA16" s="4">
        <f>IFERROR((Z16-Y16)/Y16, "N/A")</f>
        <v>-7.4243289548826645E-4</v>
      </c>
      <c r="AB16" t="str">
        <f>IF(AA16="N/A", "N/A", IF(AA16&gt;0, "UP", "DOWN"))</f>
        <v>DOWN</v>
      </c>
      <c r="AC16">
        <f>IFERROR(STANDARDIZE(AA16, $AA$1, $AA$2), "N/A")</f>
        <v>-0.19762461842387907</v>
      </c>
      <c r="AD16">
        <f>IF(MAX(Q16:X16)&gt;$AD$1, 1, IF(MIN(Q16:X16)&lt;-$AD$1, 1, 0))</f>
        <v>0</v>
      </c>
    </row>
    <row r="17" spans="1:30" x14ac:dyDescent="0.2">
      <c r="A17" t="s">
        <v>39</v>
      </c>
      <c r="B17" s="1">
        <v>43061</v>
      </c>
      <c r="C17">
        <v>2866</v>
      </c>
      <c r="D17">
        <v>0.36435343974536299</v>
      </c>
      <c r="E17">
        <v>0.115333515971897</v>
      </c>
      <c r="F17" s="2">
        <v>43061.788495370369</v>
      </c>
      <c r="G17">
        <v>590469</v>
      </c>
      <c r="H17">
        <v>2377476</v>
      </c>
      <c r="I17">
        <v>61565764</v>
      </c>
      <c r="J17" s="11">
        <v>53</v>
      </c>
      <c r="K17" s="13">
        <f>MOD(F17, 1)</f>
        <v>0.78849537036876427</v>
      </c>
      <c r="L17">
        <f>C17/VLOOKUP(A17, 'Normalization Factors'!$A:$C, 3, )</f>
        <v>5.4508453945491545E-2</v>
      </c>
      <c r="M17">
        <f>G17/VLOOKUP(A17, 'Normalization Factors'!$A:$C, 3, )</f>
        <v>11.230129899769871</v>
      </c>
      <c r="N17">
        <f>H17/VLOOKUP(A17, 'Normalization Factors'!$A:$C, 3, )</f>
        <v>45.217215998782784</v>
      </c>
      <c r="O17">
        <f>I17/VLOOKUP(A17, 'Normalization Factors'!$A:$C, 3, )</f>
        <v>1170.9192643450808</v>
      </c>
      <c r="P17" s="11">
        <f>J17/VLOOKUP(A17, 'Normalization Factors'!$A:$C, 3, )</f>
        <v>1.008006998991993E-3</v>
      </c>
      <c r="Q17" s="10">
        <f>STANDARDIZE(D17, D$1, D$2)</f>
        <v>0.55227965237876153</v>
      </c>
      <c r="R17">
        <f>STANDARDIZE(E17, E$1, E$2)</f>
        <v>-0.34535991486002449</v>
      </c>
      <c r="S17">
        <f>STANDARDIZE(K17, K$1, K$2)</f>
        <v>1.7743865858092556</v>
      </c>
      <c r="T17">
        <f>STANDARDIZE(L17, L$1, L$2)</f>
        <v>0.19041749168708411</v>
      </c>
      <c r="U17">
        <f>STANDARDIZE(M17, M$1, M$2)</f>
        <v>-3.3093670655961957E-2</v>
      </c>
      <c r="V17">
        <f>STANDARDIZE(N17, N$1, N$2)</f>
        <v>7.8113661427367267E-2</v>
      </c>
      <c r="W17">
        <f>STANDARDIZE(O17, O$1, O$2)</f>
        <v>1.6018419273124866</v>
      </c>
      <c r="X17" s="11">
        <f>STANDARDIZE(P17, P$1, P$2)</f>
        <v>-0.56809971963412831</v>
      </c>
      <c r="Y17">
        <v>173.36</v>
      </c>
      <c r="Z17">
        <v>174.96</v>
      </c>
      <c r="AA17" s="4">
        <f>IFERROR((Z17-Y17)/Y17, "N/A")</f>
        <v>9.22934933087214E-3</v>
      </c>
      <c r="AB17" t="str">
        <f>IF(AA17="N/A", "N/A", IF(AA17&gt;0, "UP", "DOWN"))</f>
        <v>UP</v>
      </c>
      <c r="AC17">
        <f>IFERROR(STANDARDIZE(AA17, $AA$1, $AA$2), "N/A")</f>
        <v>1.1076535800019311</v>
      </c>
      <c r="AD17">
        <f>IF(MAX(Q17:X17)&gt;$AD$1, 1, IF(MIN(Q17:X17)&lt;-$AD$1, 1, 0))</f>
        <v>0</v>
      </c>
    </row>
    <row r="18" spans="1:30" x14ac:dyDescent="0.2">
      <c r="A18" t="s">
        <v>39</v>
      </c>
      <c r="B18" s="1">
        <v>43060</v>
      </c>
      <c r="C18">
        <v>3066</v>
      </c>
      <c r="D18">
        <v>0.325089278948751</v>
      </c>
      <c r="E18">
        <v>7.6462763869694694E-2</v>
      </c>
      <c r="F18" s="2">
        <v>43060.741030092591</v>
      </c>
      <c r="G18">
        <v>1208196</v>
      </c>
      <c r="H18">
        <v>2715064</v>
      </c>
      <c r="I18">
        <v>14331198</v>
      </c>
      <c r="J18" s="11">
        <v>58</v>
      </c>
      <c r="K18" s="13">
        <f>MOD(F18, 1)</f>
        <v>0.74103009259124519</v>
      </c>
      <c r="L18">
        <f>C18/VLOOKUP(A18, 'Normalization Factors'!$A:$C, 3, )</f>
        <v>5.8312253941687743E-2</v>
      </c>
      <c r="M18">
        <f>G18/VLOOKUP(A18, 'Normalization Factors'!$A:$C, 3, )</f>
        <v>22.978679701021321</v>
      </c>
      <c r="N18">
        <f>H18/VLOOKUP(A18, 'Normalization Factors'!$A:$C, 3, )</f>
        <v>51.637802164362199</v>
      </c>
      <c r="O18">
        <f>I18/VLOOKUP(A18, 'Normalization Factors'!$A:$C, 3, )</f>
        <v>272.56505448943494</v>
      </c>
      <c r="P18" s="11">
        <f>J18/VLOOKUP(A18, 'Normalization Factors'!$A:$C, 3, )</f>
        <v>1.1031019988968979E-3</v>
      </c>
      <c r="Q18" s="10">
        <f>STANDARDIZE(D18, D$1, D$2)</f>
        <v>-0.13751031297465743</v>
      </c>
      <c r="R18">
        <f>STANDARDIZE(E18, E$1, E$2)</f>
        <v>-0.8924293389605964</v>
      </c>
      <c r="S18">
        <f>STANDARDIZE(K18, K$1, K$2)</f>
        <v>4.8119072773533819E-2</v>
      </c>
      <c r="T18">
        <f>STANDARDIZE(L18, L$1, L$2)</f>
        <v>0.2936177925528981</v>
      </c>
      <c r="U18">
        <f>STANDARDIZE(M18, M$1, M$2)</f>
        <v>0.23203903767627085</v>
      </c>
      <c r="V18">
        <f>STANDARDIZE(N18, N$1, N$2)</f>
        <v>0.12822648749583013</v>
      </c>
      <c r="W18">
        <f>STANDARDIZE(O18, O$1, O$2)</f>
        <v>-0.36983958208811168</v>
      </c>
      <c r="X18" s="11">
        <f>STANDARDIZE(P18, P$1, P$2)</f>
        <v>-0.48130137142157453</v>
      </c>
      <c r="Y18">
        <v>170.78</v>
      </c>
      <c r="Z18">
        <v>173.14</v>
      </c>
      <c r="AA18" s="4">
        <f>IFERROR((Z18-Y18)/Y18, "N/A")</f>
        <v>1.3818948354608181E-2</v>
      </c>
      <c r="AB18" t="str">
        <f>IF(AA18="N/A", "N/A", IF(AA18&gt;0, "UP", "DOWN"))</f>
        <v>UP</v>
      </c>
      <c r="AC18">
        <f>IFERROR(STANDARDIZE(AA18, $AA$1, $AA$2), "N/A")</f>
        <v>1.7084191612400184</v>
      </c>
      <c r="AD18">
        <f>IF(MAX(Q18:X18)&gt;$AD$1, 1, IF(MIN(Q18:X18)&lt;-$AD$1, 1, 0))</f>
        <v>0</v>
      </c>
    </row>
    <row r="19" spans="1:30" x14ac:dyDescent="0.2">
      <c r="A19" t="s">
        <v>39</v>
      </c>
      <c r="B19" s="1">
        <v>43059</v>
      </c>
      <c r="C19">
        <v>2246</v>
      </c>
      <c r="D19">
        <v>0.37755877612790101</v>
      </c>
      <c r="E19">
        <v>6.02460841812461E-2</v>
      </c>
      <c r="F19" s="2">
        <v>43059.750879629632</v>
      </c>
      <c r="G19">
        <v>197455</v>
      </c>
      <c r="H19">
        <v>455255</v>
      </c>
      <c r="I19">
        <v>12485861</v>
      </c>
      <c r="J19" s="11">
        <v>62</v>
      </c>
      <c r="K19" s="13">
        <f>MOD(F19, 1)</f>
        <v>0.75087962963152677</v>
      </c>
      <c r="L19">
        <f>C19/VLOOKUP(A19, 'Normalization Factors'!$A:$C, 3, )</f>
        <v>4.2716673957283326E-2</v>
      </c>
      <c r="M19">
        <f>G19/VLOOKUP(A19, 'Normalization Factors'!$A:$C, 3, )</f>
        <v>3.7553966412446034</v>
      </c>
      <c r="N19">
        <f>H19/VLOOKUP(A19, 'Normalization Factors'!$A:$C, 3, )</f>
        <v>8.6584948363415055</v>
      </c>
      <c r="O19">
        <f>I19/VLOOKUP(A19, 'Normalization Factors'!$A:$C, 3, )</f>
        <v>237.46859012153141</v>
      </c>
      <c r="P19" s="11">
        <f>J19/VLOOKUP(A19, 'Normalization Factors'!$A:$C, 3, )</f>
        <v>1.1791779988208221E-3</v>
      </c>
      <c r="Q19" s="10">
        <f>STANDARDIZE(D19, D$1, D$2)</f>
        <v>0.78427005637530189</v>
      </c>
      <c r="R19">
        <f>STANDARDIZE(E19, E$1, E$2)</f>
        <v>-1.120663914784005</v>
      </c>
      <c r="S19">
        <f>STANDARDIZE(K19, K$1, K$2)</f>
        <v>0.40633747172143125</v>
      </c>
      <c r="T19">
        <f>STANDARDIZE(L19, L$1, L$2)</f>
        <v>-0.12950344099693933</v>
      </c>
      <c r="U19">
        <f>STANDARDIZE(M19, M$1, M$2)</f>
        <v>-0.20177800246027705</v>
      </c>
      <c r="V19">
        <f>STANDARDIZE(N19, N$1, N$2)</f>
        <v>-0.20722801729979945</v>
      </c>
      <c r="W19">
        <f>STANDARDIZE(O19, O$1, O$2)</f>
        <v>-0.44686827420127245</v>
      </c>
      <c r="X19" s="11">
        <f>STANDARDIZE(P19, P$1, P$2)</f>
        <v>-0.41186269285153132</v>
      </c>
      <c r="Y19">
        <v>170.29</v>
      </c>
      <c r="Z19">
        <v>169.98</v>
      </c>
      <c r="AA19" s="4">
        <f>IFERROR((Z19-Y19)/Y19, "N/A")</f>
        <v>-1.8204239826179005E-3</v>
      </c>
      <c r="AB19" t="str">
        <f>IF(AA19="N/A", "N/A", IF(AA19&gt;0, "UP", "DOWN"))</f>
        <v>DOWN</v>
      </c>
      <c r="AC19">
        <f>IFERROR(STANDARDIZE(AA19, $AA$1, $AA$2), "N/A")</f>
        <v>-0.33873061454241016</v>
      </c>
      <c r="AD19">
        <f>IF(MAX(Q19:X19)&gt;$AD$1, 1, IF(MIN(Q19:X19)&lt;-$AD$1, 1, 0))</f>
        <v>0</v>
      </c>
    </row>
    <row r="20" spans="1:30" x14ac:dyDescent="0.2">
      <c r="A20" t="s">
        <v>39</v>
      </c>
      <c r="B20" s="1">
        <v>43056</v>
      </c>
      <c r="C20">
        <v>2728</v>
      </c>
      <c r="D20">
        <v>0.35717126801900601</v>
      </c>
      <c r="E20">
        <v>8.89594560725432E-2</v>
      </c>
      <c r="F20" s="2">
        <v>43056.763726851852</v>
      </c>
      <c r="G20">
        <v>410595</v>
      </c>
      <c r="H20">
        <v>1037153</v>
      </c>
      <c r="I20">
        <v>14672469</v>
      </c>
      <c r="J20" s="11">
        <v>101</v>
      </c>
      <c r="K20" s="13">
        <f>MOD(F20, 1)</f>
        <v>0.76372685185197042</v>
      </c>
      <c r="L20">
        <f>C20/VLOOKUP(A20, 'Normalization Factors'!$A:$C, 3, )</f>
        <v>5.1883831948116167E-2</v>
      </c>
      <c r="M20">
        <f>G20/VLOOKUP(A20, 'Normalization Factors'!$A:$C, 3, )</f>
        <v>7.809106297190894</v>
      </c>
      <c r="N20">
        <f>H20/VLOOKUP(A20, 'Normalization Factors'!$A:$C, 3, )</f>
        <v>19.725612887274387</v>
      </c>
      <c r="O20">
        <f>I20/VLOOKUP(A20, 'Normalization Factors'!$A:$C, 3, )</f>
        <v>279.05568763194429</v>
      </c>
      <c r="P20" s="11">
        <f>J20/VLOOKUP(A20, 'Normalization Factors'!$A:$C, 3, )</f>
        <v>1.9209189980790809E-3</v>
      </c>
      <c r="Q20" s="10">
        <f>STANDARDIZE(D20, D$1, D$2)</f>
        <v>0.42610377377158198</v>
      </c>
      <c r="R20">
        <f>STANDARDIZE(E20, E$1, E$2)</f>
        <v>-0.71655010234075489</v>
      </c>
      <c r="S20">
        <f>STANDARDIZE(K20, K$1, K$2)</f>
        <v>0.87357886143487251</v>
      </c>
      <c r="T20">
        <f>STANDARDIZE(L20, L$1, L$2)</f>
        <v>0.11920928408967245</v>
      </c>
      <c r="U20">
        <f>STANDARDIZE(M20, M$1, M$2)</f>
        <v>-0.11029683771609054</v>
      </c>
      <c r="V20">
        <f>STANDARDIZE(N20, N$1, N$2)</f>
        <v>-0.1208489005551687</v>
      </c>
      <c r="W20">
        <f>STANDARDIZE(O20, O$1, O$2)</f>
        <v>-0.35559413056020622</v>
      </c>
      <c r="X20" s="11">
        <f>STANDARDIZE(P20, P$1, P$2)</f>
        <v>0.26516442320638822</v>
      </c>
      <c r="Y20" s="10">
        <v>171.04</v>
      </c>
      <c r="Z20">
        <v>170.15</v>
      </c>
      <c r="AA20" s="4">
        <f>IFERROR((Z20-Y20)/Y20, "N/A")</f>
        <v>-5.2034611786715762E-3</v>
      </c>
      <c r="AB20" t="str">
        <f>IF(AA20="N/A", "N/A", IF(AA20&gt;0, "UP", "DOWN"))</f>
        <v>DOWN</v>
      </c>
      <c r="AC20">
        <f>IFERROR(STANDARDIZE(AA20, $AA$1, $AA$2), "N/A")</f>
        <v>-0.78156065196533608</v>
      </c>
      <c r="AD20">
        <f>IF(MAX(Q20:X20)&gt;$AD$1, 1, IF(MIN(Q20:X20)&lt;-$AD$1, 1, 0))</f>
        <v>0</v>
      </c>
    </row>
    <row r="21" spans="1:30" x14ac:dyDescent="0.2">
      <c r="A21" t="s">
        <v>39</v>
      </c>
      <c r="B21" s="1">
        <v>43055</v>
      </c>
      <c r="C21">
        <v>2557</v>
      </c>
      <c r="D21">
        <v>0.35831746555201699</v>
      </c>
      <c r="E21">
        <v>8.9284885993644897E-2</v>
      </c>
      <c r="F21" s="2">
        <v>43055.732118055559</v>
      </c>
      <c r="G21">
        <v>408291</v>
      </c>
      <c r="H21">
        <v>866191</v>
      </c>
      <c r="I21">
        <v>15599546</v>
      </c>
      <c r="J21" s="11">
        <v>64</v>
      </c>
      <c r="K21" s="13">
        <f>MOD(F21, 1)</f>
        <v>0.73211805555911269</v>
      </c>
      <c r="L21">
        <f>C21/VLOOKUP(A21, 'Normalization Factors'!$A:$C, 3, )</f>
        <v>4.8631582951368414E-2</v>
      </c>
      <c r="M21">
        <f>G21/VLOOKUP(A21, 'Normalization Factors'!$A:$C, 3, )</f>
        <v>7.7652865212347137</v>
      </c>
      <c r="N21">
        <f>H21/VLOOKUP(A21, 'Normalization Factors'!$A:$C, 3, )</f>
        <v>16.474086612525912</v>
      </c>
      <c r="O21">
        <f>I21/VLOOKUP(A21, 'Normalization Factors'!$A:$C, 3, )</f>
        <v>296.68776507731224</v>
      </c>
      <c r="P21" s="11">
        <f>J21/VLOOKUP(A21, 'Normalization Factors'!$A:$C, 3, )</f>
        <v>1.2172159987827839E-3</v>
      </c>
      <c r="Q21" s="10">
        <f>STANDARDIZE(D21, D$1, D$2)</f>
        <v>0.44624008995771686</v>
      </c>
      <c r="R21">
        <f>STANDARDIZE(E21, E$1, E$2)</f>
        <v>-0.71196998104405085</v>
      </c>
      <c r="S21">
        <f>STANDARDIZE(K21, K$1, K$2)</f>
        <v>-0.27600333256985599</v>
      </c>
      <c r="T21">
        <f>STANDARDIZE(L21, L$1, L$2)</f>
        <v>3.0973026849401401E-2</v>
      </c>
      <c r="U21">
        <f>STANDARDIZE(M21, M$1, M$2)</f>
        <v>-0.1112857304793945</v>
      </c>
      <c r="V21">
        <f>STANDARDIZE(N21, N$1, N$2)</f>
        <v>-0.14622713962266087</v>
      </c>
      <c r="W21">
        <f>STANDARDIZE(O21, O$1, O$2)</f>
        <v>-0.31689576337947295</v>
      </c>
      <c r="X21" s="11">
        <f>STANDARDIZE(P21, P$1, P$2)</f>
        <v>-0.37714335356650996</v>
      </c>
      <c r="Y21" s="10">
        <v>171.18</v>
      </c>
      <c r="Z21">
        <v>171.1</v>
      </c>
      <c r="AA21" s="4">
        <f>IFERROR((Z21-Y21)/Y21, "N/A")</f>
        <v>-4.6734431592483058E-4</v>
      </c>
      <c r="AB21" t="str">
        <f>IF(AA21="N/A", "N/A", IF(AA21&gt;0, "UP", "DOWN"))</f>
        <v>DOWN</v>
      </c>
      <c r="AC21">
        <f>IFERROR(STANDARDIZE(AA21, $AA$1, $AA$2), "N/A")</f>
        <v>-0.16161629840753505</v>
      </c>
      <c r="AD21">
        <f>IF(MAX(Q21:X21)&gt;$AD$1, 1, IF(MIN(Q21:X21)&lt;-$AD$1, 1, 0))</f>
        <v>0</v>
      </c>
    </row>
    <row r="22" spans="1:30" x14ac:dyDescent="0.2">
      <c r="A22" t="s">
        <v>39</v>
      </c>
      <c r="B22" s="1">
        <v>43054</v>
      </c>
      <c r="C22">
        <v>4137</v>
      </c>
      <c r="D22">
        <v>0.43461034836882301</v>
      </c>
      <c r="E22">
        <v>4.3181578706188897E-2</v>
      </c>
      <c r="F22" s="2">
        <v>43054.726840277777</v>
      </c>
      <c r="G22">
        <v>8286839</v>
      </c>
      <c r="H22">
        <v>12393491</v>
      </c>
      <c r="I22">
        <v>21339523</v>
      </c>
      <c r="J22" s="11">
        <v>71</v>
      </c>
      <c r="K22" s="13">
        <f>MOD(F22, 1)</f>
        <v>0.72684027777722804</v>
      </c>
      <c r="L22">
        <f>C22/VLOOKUP(A22, 'Normalization Factors'!$A:$C, 3, )</f>
        <v>7.86816029213184E-2</v>
      </c>
      <c r="M22">
        <f>G22/VLOOKUP(A22, 'Normalization Factors'!$A:$C, 3, )</f>
        <v>157.60739078339262</v>
      </c>
      <c r="N22">
        <f>H22/VLOOKUP(A22, 'Normalization Factors'!$A:$C, 3, )</f>
        <v>235.71180509328821</v>
      </c>
      <c r="O22">
        <f>I22/VLOOKUP(A22, 'Normalization Factors'!$A:$C, 3, )</f>
        <v>405.85638753114364</v>
      </c>
      <c r="P22" s="11">
        <f>J22/VLOOKUP(A22, 'Normalization Factors'!$A:$C, 3, )</f>
        <v>1.350348998649651E-3</v>
      </c>
      <c r="Q22" s="10">
        <f>STANDARDIZE(D22, D$1, D$2)</f>
        <v>1.7865479923096768</v>
      </c>
      <c r="R22">
        <f>STANDARDIZE(E22, E$1, E$2)</f>
        <v>-1.3608308443627017</v>
      </c>
      <c r="S22">
        <f>STANDARDIZE(K22, K$1, K$2)</f>
        <v>-0.46795114689834116</v>
      </c>
      <c r="T22">
        <f>STANDARDIZE(L22, L$1, L$2)</f>
        <v>0.84625540368933239</v>
      </c>
      <c r="U22">
        <f>STANDARDIZE(M22, M$1, M$2)</f>
        <v>3.2702416577770621</v>
      </c>
      <c r="V22">
        <f>STANDARDIZE(N22, N$1, N$2)</f>
        <v>1.5649284107493664</v>
      </c>
      <c r="W22">
        <f>STANDARDIZE(O22, O$1, O$2)</f>
        <v>-7.72956680745914E-2</v>
      </c>
      <c r="X22" s="11">
        <f>STANDARDIZE(P22, P$1, P$2)</f>
        <v>-0.25562566606893461</v>
      </c>
      <c r="Y22" s="10">
        <v>169.97</v>
      </c>
      <c r="Z22">
        <v>169.08</v>
      </c>
      <c r="AA22" s="4">
        <f>IFERROR((Z22-Y22)/Y22, "N/A")</f>
        <v>-5.236218156145122E-3</v>
      </c>
      <c r="AB22" t="str">
        <f>IF(AA22="N/A", "N/A", IF(AA22&gt;0, "UP", "DOWN"))</f>
        <v>DOWN</v>
      </c>
      <c r="AC22">
        <f>IFERROR(STANDARDIZE(AA22, $AA$1, $AA$2), "N/A")</f>
        <v>-0.78584844802545428</v>
      </c>
      <c r="AD22">
        <f>IF(MAX(Q22:X22)&gt;$AD$1, 1, IF(MIN(Q22:X22)&lt;-$AD$1, 1, 0))</f>
        <v>0</v>
      </c>
    </row>
    <row r="23" spans="1:30" x14ac:dyDescent="0.2">
      <c r="A23" t="s">
        <v>39</v>
      </c>
      <c r="B23" s="1">
        <v>43053</v>
      </c>
      <c r="C23">
        <v>5034</v>
      </c>
      <c r="D23">
        <v>0.46817756258038701</v>
      </c>
      <c r="E23">
        <v>1.6061838332765501E-2</v>
      </c>
      <c r="F23" s="2">
        <v>43053.743194444447</v>
      </c>
      <c r="G23">
        <v>14856364</v>
      </c>
      <c r="H23">
        <v>22530685</v>
      </c>
      <c r="I23">
        <v>10196381</v>
      </c>
      <c r="J23" s="11">
        <v>74</v>
      </c>
      <c r="K23" s="13">
        <f>MOD(F23, 1)</f>
        <v>0.74319444444699911</v>
      </c>
      <c r="L23">
        <f>C23/VLOOKUP(A23, 'Normalization Factors'!$A:$C, 3, )</f>
        <v>9.5741645904258349E-2</v>
      </c>
      <c r="M23">
        <f>G23/VLOOKUP(A23, 'Normalization Factors'!$A:$C, 3, )</f>
        <v>282.55318663344678</v>
      </c>
      <c r="N23">
        <f>H23/VLOOKUP(A23, 'Normalization Factors'!$A:$C, 3, )</f>
        <v>428.51109758648892</v>
      </c>
      <c r="O23">
        <f>I23/VLOOKUP(A23, 'Normalization Factors'!$A:$C, 3, )</f>
        <v>193.92497004507504</v>
      </c>
      <c r="P23" s="11">
        <f>J23/VLOOKUP(A23, 'Normalization Factors'!$A:$C, 3, )</f>
        <v>1.4074059985925941E-3</v>
      </c>
      <c r="Q23" s="10">
        <f>STANDARDIZE(D23, D$1, D$2)</f>
        <v>2.376254407988462</v>
      </c>
      <c r="R23">
        <f>STANDARDIZE(E23, E$1, E$2)</f>
        <v>-1.7425157860082012</v>
      </c>
      <c r="S23">
        <f>STANDARDIZE(K23, K$1, K$2)</f>
        <v>0.12683451425644801</v>
      </c>
      <c r="T23">
        <f>STANDARDIZE(L23, L$1, L$2)</f>
        <v>1.3091087530725081</v>
      </c>
      <c r="U23">
        <f>STANDARDIZE(M23, M$1, M$2)</f>
        <v>6.0899273048449603</v>
      </c>
      <c r="V23">
        <f>STANDARDIZE(N23, N$1, N$2)</f>
        <v>3.0697314243169855</v>
      </c>
      <c r="W23">
        <f>STANDARDIZE(O23, O$1, O$2)</f>
        <v>-0.54243653626898103</v>
      </c>
      <c r="X23" s="11">
        <f>STANDARDIZE(P23, P$1, P$2)</f>
        <v>-0.20354665714140222</v>
      </c>
      <c r="Y23" s="10">
        <v>173.04</v>
      </c>
      <c r="Z23">
        <v>171.34</v>
      </c>
      <c r="AA23" s="4">
        <f>IFERROR((Z23-Y23)/Y23, "N/A")</f>
        <v>-9.8243180767451956E-3</v>
      </c>
      <c r="AB23" t="str">
        <f>IF(AA23="N/A", "N/A", IF(AA23&gt;0, "UP", "DOWN"))</f>
        <v>DOWN</v>
      </c>
      <c r="AC23">
        <f>IFERROR(STANDARDIZE(AA23, $AA$1, $AA$2), "N/A")</f>
        <v>-1.3864178008866923</v>
      </c>
      <c r="AD23">
        <f>IF(MAX(Q23:X23)&gt;$AD$1, 1, IF(MIN(Q23:X23)&lt;-$AD$1, 1, 0))</f>
        <v>1</v>
      </c>
    </row>
    <row r="24" spans="1:30" x14ac:dyDescent="0.2">
      <c r="A24" t="s">
        <v>39</v>
      </c>
      <c r="B24" s="1">
        <v>43052</v>
      </c>
      <c r="C24">
        <v>2719</v>
      </c>
      <c r="D24">
        <v>0.35862885567193198</v>
      </c>
      <c r="E24">
        <v>8.5777491000965794E-2</v>
      </c>
      <c r="F24" s="2">
        <v>43052.740428240744</v>
      </c>
      <c r="G24">
        <v>305248</v>
      </c>
      <c r="H24">
        <v>749550</v>
      </c>
      <c r="I24">
        <v>12309559</v>
      </c>
      <c r="J24" s="11">
        <v>51</v>
      </c>
      <c r="K24" s="13">
        <f>MOD(F24, 1)</f>
        <v>0.74042824074422242</v>
      </c>
      <c r="L24">
        <f>C24/VLOOKUP(A24, 'Normalization Factors'!$A:$C, 3, )</f>
        <v>5.1712660948287338E-2</v>
      </c>
      <c r="M24">
        <f>G24/VLOOKUP(A24, 'Normalization Factors'!$A:$C, 3, )</f>
        <v>5.8055117061944879</v>
      </c>
      <c r="N24">
        <f>H24/VLOOKUP(A24, 'Normalization Factors'!$A:$C, 3, )</f>
        <v>14.255691435744309</v>
      </c>
      <c r="O24">
        <f>I24/VLOOKUP(A24, 'Normalization Factors'!$A:$C, 3, )</f>
        <v>234.11550238688449</v>
      </c>
      <c r="P24" s="11">
        <f>J24/VLOOKUP(A24, 'Normalization Factors'!$A:$C, 3, )</f>
        <v>9.6996899903003099E-4</v>
      </c>
      <c r="Q24" s="10">
        <f>STANDARDIZE(D24, D$1, D$2)</f>
        <v>0.45171056928720482</v>
      </c>
      <c r="R24">
        <f>STANDARDIZE(E24, E$1, E$2)</f>
        <v>-0.76133328005337142</v>
      </c>
      <c r="S24">
        <f>STANDARDIZE(K24, K$1, K$2)</f>
        <v>2.6230287121719171E-2</v>
      </c>
      <c r="T24">
        <f>STANDARDIZE(L24, L$1, L$2)</f>
        <v>0.11456527055071082</v>
      </c>
      <c r="U24">
        <f>STANDARDIZE(M24, M$1, M$2)</f>
        <v>-0.15551250001460709</v>
      </c>
      <c r="V24">
        <f>STANDARDIZE(N24, N$1, N$2)</f>
        <v>-0.16354176616581872</v>
      </c>
      <c r="W24">
        <f>STANDARDIZE(O24, O$1, O$2)</f>
        <v>-0.45422753295830948</v>
      </c>
      <c r="X24" s="11">
        <f>STANDARDIZE(P24, P$1, P$2)</f>
        <v>-0.60281905891914978</v>
      </c>
      <c r="Y24" s="10">
        <v>173.5</v>
      </c>
      <c r="Z24">
        <v>173.97</v>
      </c>
      <c r="AA24" s="4">
        <f>IFERROR((Z24-Y24)/Y24, "N/A")</f>
        <v>2.708933717579244E-3</v>
      </c>
      <c r="AB24" t="str">
        <f>IF(AA24="N/A", "N/A", IF(AA24&gt;0, "UP", "DOWN"))</f>
        <v>UP</v>
      </c>
      <c r="AC24">
        <f>IFERROR(STANDARDIZE(AA24, $AA$1, $AA$2), "N/A")</f>
        <v>0.25414954717139432</v>
      </c>
      <c r="AD24">
        <f>IF(MAX(Q24:X24)&gt;$AD$1, 1, IF(MIN(Q24:X24)&lt;-$AD$1, 1, 0))</f>
        <v>0</v>
      </c>
    </row>
    <row r="25" spans="1:30" x14ac:dyDescent="0.2">
      <c r="A25" t="s">
        <v>39</v>
      </c>
      <c r="B25" s="1">
        <v>43049</v>
      </c>
      <c r="C25">
        <v>3921</v>
      </c>
      <c r="D25">
        <v>0.35286539300000003</v>
      </c>
      <c r="E25">
        <v>3.9023677999999999E-2</v>
      </c>
      <c r="F25" s="2">
        <v>43049.734027777777</v>
      </c>
      <c r="G25">
        <v>791839</v>
      </c>
      <c r="H25">
        <v>3699189</v>
      </c>
      <c r="I25">
        <v>13159050</v>
      </c>
      <c r="J25" s="11">
        <v>92</v>
      </c>
      <c r="K25" s="13">
        <f>MOD(F25, 1)</f>
        <v>0.73402777777664596</v>
      </c>
      <c r="L25">
        <f>C25/VLOOKUP(A25, 'Normalization Factors'!$A:$C, 3, )</f>
        <v>7.4573498925426501E-2</v>
      </c>
      <c r="M25">
        <f>G25/VLOOKUP(A25, 'Normalization Factors'!$A:$C, 3, )</f>
        <v>15.059985925940014</v>
      </c>
      <c r="N25">
        <f>H25/VLOOKUP(A25, 'Normalization Factors'!$A:$C, 3, )</f>
        <v>70.354875520645123</v>
      </c>
      <c r="O25">
        <f>I25/VLOOKUP(A25, 'Normalization Factors'!$A:$C, 3, )</f>
        <v>250.27197169972803</v>
      </c>
      <c r="P25" s="11">
        <f>J25/VLOOKUP(A25, 'Normalization Factors'!$A:$C, 3, )</f>
        <v>1.7497479982502521E-3</v>
      </c>
      <c r="Q25" s="10">
        <f>STANDARDIZE(D25, D$1, D$2)</f>
        <v>0.35045846976109685</v>
      </c>
      <c r="R25">
        <f>STANDARDIZE(E25, E$1, E$2)</f>
        <v>-1.4193494019357937</v>
      </c>
      <c r="S25">
        <f>STANDARDIZE(K25, K$1, K$2)</f>
        <v>-0.20654853155715375</v>
      </c>
      <c r="T25">
        <f>STANDARDIZE(L25, L$1, L$2)</f>
        <v>0.7347990787542531</v>
      </c>
      <c r="U25">
        <f>STANDARDIZE(M25, M$1, M$2)</f>
        <v>5.3335728539575397E-2</v>
      </c>
      <c r="V25">
        <f>STANDARDIZE(N25, N$1, N$2)</f>
        <v>0.27431368536609213</v>
      </c>
      <c r="W25">
        <f>STANDARDIZE(O25, O$1, O$2)</f>
        <v>-0.41876778729022768</v>
      </c>
      <c r="X25" s="11">
        <f>STANDARDIZE(P25, P$1, P$2)</f>
        <v>0.10892739642379148</v>
      </c>
      <c r="Y25">
        <v>175.11</v>
      </c>
      <c r="Z25">
        <v>174.67</v>
      </c>
      <c r="AA25" s="4">
        <f>IFERROR((Z25-Y25)/Y25, "N/A")</f>
        <v>-2.5127062988979849E-3</v>
      </c>
      <c r="AB25" t="str">
        <f>IF(AA25="N/A", "N/A", IF(AA25&gt;0, "UP", "DOWN"))</f>
        <v>DOWN</v>
      </c>
      <c r="AC25">
        <f>IFERROR(STANDARDIZE(AA25, $AA$1, $AA$2), "N/A")</f>
        <v>-0.42934841927217987</v>
      </c>
      <c r="AD25">
        <f>IF(MAX(Q25:X25)&gt;$AD$1, 1, IF(MIN(Q25:X25)&lt;-$AD$1, 1, 0))</f>
        <v>0</v>
      </c>
    </row>
    <row r="26" spans="1:30" x14ac:dyDescent="0.2">
      <c r="A26" t="s">
        <v>39</v>
      </c>
      <c r="B26" s="1">
        <v>43048</v>
      </c>
      <c r="C26">
        <v>5110</v>
      </c>
      <c r="D26">
        <v>0.36107012500000002</v>
      </c>
      <c r="E26">
        <v>-3.6908959999999999E-3</v>
      </c>
      <c r="F26" s="2">
        <v>43048.745833333334</v>
      </c>
      <c r="G26">
        <v>2048398</v>
      </c>
      <c r="H26">
        <v>8139930</v>
      </c>
      <c r="I26">
        <v>28139389</v>
      </c>
      <c r="J26" s="11">
        <v>111</v>
      </c>
      <c r="K26" s="13">
        <f>MOD(F26, 1)</f>
        <v>0.74583333333430346</v>
      </c>
      <c r="L26">
        <f>C26/VLOOKUP(A26, 'Normalization Factors'!$A:$C, 3, )</f>
        <v>9.7187089902812912E-2</v>
      </c>
      <c r="M26">
        <f>G26/VLOOKUP(A26, 'Normalization Factors'!$A:$C, 3, )</f>
        <v>38.95848152304152</v>
      </c>
      <c r="N26">
        <f>H26/VLOOKUP(A26, 'Normalization Factors'!$A:$C, 3, )</f>
        <v>154.81332851518667</v>
      </c>
      <c r="O26">
        <f>I26/VLOOKUP(A26, 'Normalization Factors'!$A:$C, 3, )</f>
        <v>535.18303885581702</v>
      </c>
      <c r="P26" s="11">
        <f>J26/VLOOKUP(A26, 'Normalization Factors'!$A:$C, 3, )</f>
        <v>2.1111089978888909E-3</v>
      </c>
      <c r="Q26" s="10">
        <f>STANDARDIZE(D26, D$1, D$2)</f>
        <v>0.49459861403491595</v>
      </c>
      <c r="R26">
        <f>STANDARDIZE(E26, E$1, E$2)</f>
        <v>-2.0205170185911276</v>
      </c>
      <c r="S26">
        <f>STANDARDIZE(K26, K$1, K$2)</f>
        <v>0.22280842128838074</v>
      </c>
      <c r="T26">
        <f>STANDARDIZE(L26, L$1, L$2)</f>
        <v>1.3483248674015176</v>
      </c>
      <c r="U26">
        <f>STANDARDIZE(M26, M$1, M$2)</f>
        <v>0.59265955743039955</v>
      </c>
      <c r="V26">
        <f>STANDARDIZE(N26, N$1, N$2)</f>
        <v>0.9335138978976153</v>
      </c>
      <c r="W26">
        <f>STANDARDIZE(O26, O$1, O$2)</f>
        <v>0.20654667862129672</v>
      </c>
      <c r="X26" s="11">
        <f>STANDARDIZE(P26, P$1, P$2)</f>
        <v>0.43876111963149578</v>
      </c>
      <c r="Y26">
        <v>175.11</v>
      </c>
      <c r="Z26">
        <v>175.88</v>
      </c>
      <c r="AA26" s="4">
        <f>IFERROR((Z26-Y26)/Y26, "N/A")</f>
        <v>4.3972360230711081E-3</v>
      </c>
      <c r="AB26" t="str">
        <f>IF(AA26="N/A", "N/A", IF(AA26&gt;0, "UP", "DOWN"))</f>
        <v>UP</v>
      </c>
      <c r="AC26">
        <f>IFERROR(STANDARDIZE(AA26, $AA$1, $AA$2), "N/A")</f>
        <v>0.47514356225177479</v>
      </c>
      <c r="AD26">
        <f>IF(MAX(Q26:X26)&gt;$AD$1, 1, IF(MIN(Q26:X26)&lt;-$AD$1, 1, 0))</f>
        <v>0</v>
      </c>
    </row>
    <row r="27" spans="1:30" x14ac:dyDescent="0.2">
      <c r="A27" t="s">
        <v>39</v>
      </c>
      <c r="B27" s="1">
        <v>43047</v>
      </c>
      <c r="C27">
        <v>5265</v>
      </c>
      <c r="D27">
        <v>0.35407043300000002</v>
      </c>
      <c r="E27">
        <v>2.7059726999999999E-2</v>
      </c>
      <c r="F27" s="2">
        <v>43047.740277777775</v>
      </c>
      <c r="G27">
        <v>514778</v>
      </c>
      <c r="H27">
        <v>2087645</v>
      </c>
      <c r="I27">
        <v>22195279</v>
      </c>
      <c r="J27" s="11">
        <v>126</v>
      </c>
      <c r="K27" s="13">
        <f>MOD(F27, 1)</f>
        <v>0.74027777777519077</v>
      </c>
      <c r="L27">
        <f>C27/VLOOKUP(A27, 'Normalization Factors'!$A:$C, 3, )</f>
        <v>0.10013503489986497</v>
      </c>
      <c r="M27">
        <f>G27/VLOOKUP(A27, 'Normalization Factors'!$A:$C, 3, )</f>
        <v>9.7905627722094373</v>
      </c>
      <c r="N27">
        <f>H27/VLOOKUP(A27, 'Normalization Factors'!$A:$C, 3, )</f>
        <v>39.704920215295083</v>
      </c>
      <c r="O27">
        <f>I27/VLOOKUP(A27, 'Normalization Factors'!$A:$C, 3, )</f>
        <v>422.13201087886802</v>
      </c>
      <c r="P27" s="11">
        <f>J27/VLOOKUP(A27, 'Normalization Factors'!$A:$C, 3, )</f>
        <v>2.3963939976036062E-3</v>
      </c>
      <c r="Q27" s="10">
        <f>STANDARDIZE(D27, D$1, D$2)</f>
        <v>0.37162852619386294</v>
      </c>
      <c r="R27">
        <f>STANDARDIZE(E27, E$1, E$2)</f>
        <v>-1.5877308051648462</v>
      </c>
      <c r="S27">
        <f>STANDARDIZE(K27, K$1, K$2)</f>
        <v>2.0758090444145776E-2</v>
      </c>
      <c r="T27">
        <f>STANDARDIZE(L27, L$1, L$2)</f>
        <v>1.4283051005725236</v>
      </c>
      <c r="U27">
        <f>STANDARDIZE(M27, M$1, M$2)</f>
        <v>-6.5580772282368194E-2</v>
      </c>
      <c r="V27">
        <f>STANDARDIZE(N27, N$1, N$2)</f>
        <v>3.5090063158919771E-2</v>
      </c>
      <c r="W27">
        <f>STANDARDIZE(O27, O$1, O$2)</f>
        <v>-4.1574406620455917E-2</v>
      </c>
      <c r="X27" s="11">
        <f>STANDARDIZE(P27, P$1, P$2)</f>
        <v>0.6991561642691575</v>
      </c>
      <c r="Y27">
        <v>174.66</v>
      </c>
      <c r="Z27">
        <v>176.24</v>
      </c>
      <c r="AA27" s="4">
        <f>IFERROR((Z27-Y27)/Y27, "N/A")</f>
        <v>9.0461467994962363E-3</v>
      </c>
      <c r="AB27" t="str">
        <f>IF(AA27="N/A", "N/A", IF(AA27&gt;0, "UP", "DOWN"))</f>
        <v>UP</v>
      </c>
      <c r="AC27">
        <f>IFERROR(STANDARDIZE(AA27, $AA$1, $AA$2), "N/A")</f>
        <v>1.0836728848089248</v>
      </c>
      <c r="AD27">
        <f>IF(MAX(Q27:X27)&gt;$AD$1, 1, IF(MIN(Q27:X27)&lt;-$AD$1, 1, 0))</f>
        <v>0</v>
      </c>
    </row>
    <row r="28" spans="1:30" x14ac:dyDescent="0.2">
      <c r="A28" t="s">
        <v>39</v>
      </c>
      <c r="B28" s="1">
        <v>43046</v>
      </c>
      <c r="C28">
        <v>6694</v>
      </c>
      <c r="D28">
        <v>0.37106724099999999</v>
      </c>
      <c r="E28">
        <v>-9.7604099999999997E-4</v>
      </c>
      <c r="F28" s="2">
        <v>43046.740277777775</v>
      </c>
      <c r="G28">
        <v>4442321</v>
      </c>
      <c r="H28">
        <v>15890951</v>
      </c>
      <c r="I28">
        <v>23510008</v>
      </c>
      <c r="J28" s="11">
        <v>110</v>
      </c>
      <c r="K28" s="13">
        <f>MOD(F28, 1)</f>
        <v>0.74027777777519077</v>
      </c>
      <c r="L28">
        <f>C28/VLOOKUP(A28, 'Normalization Factors'!$A:$C, 3, )</f>
        <v>0.12731318587268681</v>
      </c>
      <c r="M28">
        <f>G28/VLOOKUP(A28, 'Normalization Factors'!$A:$C, 3, )</f>
        <v>84.488503014511494</v>
      </c>
      <c r="N28">
        <f>H28/VLOOKUP(A28, 'Normalization Factors'!$A:$C, 3, )</f>
        <v>302.22999676677</v>
      </c>
      <c r="O28">
        <f>I28/VLOOKUP(A28, 'Normalization Factors'!$A:$C, 3, )</f>
        <v>447.13684170486317</v>
      </c>
      <c r="P28" s="11">
        <f>J28/VLOOKUP(A28, 'Normalization Factors'!$A:$C, 3, )</f>
        <v>2.0920899979079101E-3</v>
      </c>
      <c r="Q28" s="10">
        <f>STANDARDIZE(D28, D$1, D$2)</f>
        <v>0.67022723207656587</v>
      </c>
      <c r="R28">
        <f>STANDARDIZE(E28, E$1, E$2)</f>
        <v>-1.9823079775758803</v>
      </c>
      <c r="S28">
        <f>STANDARDIZE(K28, K$1, K$2)</f>
        <v>2.0758090444145776E-2</v>
      </c>
      <c r="T28">
        <f>STANDARDIZE(L28, L$1, L$2)</f>
        <v>2.1656712502587645</v>
      </c>
      <c r="U28">
        <f>STANDARDIZE(M28, M$1, M$2)</f>
        <v>1.6201478953674229</v>
      </c>
      <c r="V28">
        <f>STANDARDIZE(N28, N$1, N$2)</f>
        <v>2.0841044616202686</v>
      </c>
      <c r="W28">
        <f>STANDARDIZE(O28, O$1, O$2)</f>
        <v>1.3305463751862891E-2</v>
      </c>
      <c r="X28" s="11">
        <f>STANDARDIZE(P28, P$1, P$2)</f>
        <v>0.42140144998898516</v>
      </c>
      <c r="Y28">
        <v>173.91</v>
      </c>
      <c r="Z28">
        <v>174.81</v>
      </c>
      <c r="AA28" s="4">
        <f>IFERROR((Z28-Y28)/Y28, "N/A")</f>
        <v>5.175090564084904E-3</v>
      </c>
      <c r="AB28" t="str">
        <f>IF(AA28="N/A", "N/A", IF(AA28&gt;0, "UP", "DOWN"))</f>
        <v>UP</v>
      </c>
      <c r="AC28">
        <f>IFERROR(STANDARDIZE(AA28, $AA$1, $AA$2), "N/A")</f>
        <v>0.57696253010366327</v>
      </c>
      <c r="AD28">
        <f>IF(MAX(Q28:X28)&gt;$AD$1, 1, IF(MIN(Q28:X28)&lt;-$AD$1, 1, 0))</f>
        <v>0</v>
      </c>
    </row>
    <row r="29" spans="1:30" x14ac:dyDescent="0.2">
      <c r="A29" t="s">
        <v>39</v>
      </c>
      <c r="B29" s="1">
        <v>43045</v>
      </c>
      <c r="C29">
        <v>10889</v>
      </c>
      <c r="D29">
        <v>0.31249348300000002</v>
      </c>
      <c r="E29">
        <v>-8.232217E-3</v>
      </c>
      <c r="F29" s="2">
        <v>43045.772222222222</v>
      </c>
      <c r="G29">
        <v>20697473</v>
      </c>
      <c r="H29">
        <v>71484935</v>
      </c>
      <c r="I29">
        <v>105148488</v>
      </c>
      <c r="J29" s="11">
        <v>147</v>
      </c>
      <c r="K29" s="13">
        <f>MOD(F29, 1)</f>
        <v>0.77222222222189885</v>
      </c>
      <c r="L29">
        <f>C29/VLOOKUP(A29, 'Normalization Factors'!$A:$C, 3, )</f>
        <v>0.20709789079290211</v>
      </c>
      <c r="M29">
        <f>G29/VLOOKUP(A29, 'Normalization Factors'!$A:$C, 3, )</f>
        <v>393.64523859335475</v>
      </c>
      <c r="N29">
        <f>H29/VLOOKUP(A29, 'Normalization Factors'!$A:$C, 3, )</f>
        <v>1359.571977405428</v>
      </c>
      <c r="O29">
        <f>I29/VLOOKUP(A29, 'Normalization Factors'!$A:$C, 3, )</f>
        <v>1999.8190912721809</v>
      </c>
      <c r="P29" s="11">
        <f>J29/VLOOKUP(A29, 'Normalization Factors'!$A:$C, 3, )</f>
        <v>2.7957929972042069E-3</v>
      </c>
      <c r="Q29" s="10">
        <f>STANDARDIZE(D29, D$1, D$2)</f>
        <v>-0.35879235427674439</v>
      </c>
      <c r="R29">
        <f>STANDARDIZE(E29, E$1, E$2)</f>
        <v>-2.0844318576349821</v>
      </c>
      <c r="S29">
        <f>STANDARDIZE(K29, K$1, K$2)</f>
        <v>1.1825474921369474</v>
      </c>
      <c r="T29">
        <f>STANDARDIZE(L29, L$1, L$2)</f>
        <v>4.330297560919214</v>
      </c>
      <c r="U29">
        <f>STANDARDIZE(M29, M$1, M$2)</f>
        <v>8.5969717578699694</v>
      </c>
      <c r="V29">
        <f>STANDARDIZE(N29, N$1, N$2)</f>
        <v>10.336683494775794</v>
      </c>
      <c r="W29">
        <f>STANDARDIZE(O29, O$1, O$2)</f>
        <v>3.4210869911945103</v>
      </c>
      <c r="X29" s="11">
        <f>STANDARDIZE(P29, P$1, P$2)</f>
        <v>1.0637092267618831</v>
      </c>
      <c r="Y29">
        <v>172.36</v>
      </c>
      <c r="Z29">
        <v>174.25</v>
      </c>
      <c r="AA29" s="4">
        <f>IFERROR((Z29-Y29)/Y29, "N/A")</f>
        <v>1.0965421211417883E-2</v>
      </c>
      <c r="AB29" t="str">
        <f>IF(AA29="N/A", "N/A", IF(AA29&gt;0, "UP", "DOWN"))</f>
        <v>UP</v>
      </c>
      <c r="AC29">
        <f>IFERROR(STANDARDIZE(AA29, $AA$1, $AA$2), "N/A")</f>
        <v>1.334900497868442</v>
      </c>
      <c r="AD29">
        <f>IF(MAX(Q29:X29)&gt;$AD$1, 1, IF(MIN(Q29:X29)&lt;-$AD$1, 1, 0))</f>
        <v>1</v>
      </c>
    </row>
    <row r="30" spans="1:30" x14ac:dyDescent="0.2">
      <c r="A30" t="s">
        <v>15</v>
      </c>
      <c r="B30" s="1">
        <v>43063</v>
      </c>
      <c r="C30">
        <v>95</v>
      </c>
      <c r="D30">
        <v>0.20167995746943099</v>
      </c>
      <c r="E30">
        <v>0.15863702817650099</v>
      </c>
      <c r="F30" s="2">
        <v>43063.724432870367</v>
      </c>
      <c r="G30">
        <v>998</v>
      </c>
      <c r="H30">
        <v>983</v>
      </c>
      <c r="I30">
        <v>472958</v>
      </c>
      <c r="J30" s="11">
        <v>5</v>
      </c>
      <c r="K30" s="13">
        <f>MOD(F30, 1)</f>
        <v>0.72443287036730908</v>
      </c>
      <c r="L30">
        <f>C30/VLOOKUP(A30, 'Normalization Factors'!$A:$C, 3, )</f>
        <v>7.8279499011206337E-3</v>
      </c>
      <c r="M30">
        <f>G30/VLOOKUP(A30, 'Normalization Factors'!$A:$C, 3, )</f>
        <v>8.2234673698088331E-2</v>
      </c>
      <c r="N30">
        <f>H30/VLOOKUP(A30, 'Normalization Factors'!$A:$C, 3, )</f>
        <v>8.0998681608437706E-2</v>
      </c>
      <c r="O30">
        <f>I30/VLOOKUP(A30, 'Normalization Factors'!$A:$C, 3, )</f>
        <v>38.97148978246539</v>
      </c>
      <c r="P30" s="11">
        <f>J30/VLOOKUP(A30, 'Normalization Factors'!$A:$C, 3, )</f>
        <v>4.1199736321687541E-4</v>
      </c>
      <c r="Q30" s="10">
        <f>STANDARDIZE(D30, D$1, D$2)</f>
        <v>-2.3055564359636009</v>
      </c>
      <c r="R30">
        <f>STANDARDIZE(E30, E$1, E$2)</f>
        <v>0.26409645534390003</v>
      </c>
      <c r="S30">
        <f>STANDARDIZE(K30, K$1, K$2)</f>
        <v>-0.55550629029945897</v>
      </c>
      <c r="T30">
        <f>STANDARDIZE(L30, L$1, L$2)</f>
        <v>-1.076063939188453</v>
      </c>
      <c r="U30">
        <f>STANDARDIZE(M30, M$1, M$2)</f>
        <v>-0.28467124435595542</v>
      </c>
      <c r="V30">
        <f>STANDARDIZE(N30, N$1, N$2)</f>
        <v>-0.27417557657552749</v>
      </c>
      <c r="W30">
        <f>STANDARDIZE(O30, O$1, O$2)</f>
        <v>-0.88252389657661634</v>
      </c>
      <c r="X30" s="11">
        <f>STANDARDIZE(P30, P$1, P$2)</f>
        <v>-1.1121099405266954</v>
      </c>
      <c r="Y30">
        <v>36.409999999999997</v>
      </c>
      <c r="Z30">
        <v>36.49</v>
      </c>
      <c r="AA30" s="4">
        <f>IFERROR((Z30-Y30)/Y30, "N/A")</f>
        <v>2.1971985718210766E-3</v>
      </c>
      <c r="AB30" t="str">
        <f>IF(AA30="N/A", "N/A", IF(AA30&gt;0, "UP", "DOWN"))</f>
        <v>UP</v>
      </c>
      <c r="AC30">
        <f>IFERROR(STANDARDIZE(AA30, $AA$1, $AA$2), "N/A")</f>
        <v>0.18716485838019245</v>
      </c>
      <c r="AD30">
        <f>IF(MAX(Q30:X30)&gt;$AD$1, 1, IF(MIN(Q30:X30)&lt;-$AD$1, 1, 0))</f>
        <v>0</v>
      </c>
    </row>
    <row r="31" spans="1:30" x14ac:dyDescent="0.2">
      <c r="A31" t="s">
        <v>15</v>
      </c>
      <c r="B31" s="1">
        <v>43061</v>
      </c>
      <c r="C31">
        <v>324</v>
      </c>
      <c r="D31">
        <v>0.378663954358398</v>
      </c>
      <c r="E31">
        <v>0.25169428800794502</v>
      </c>
      <c r="F31" s="2">
        <v>43061.751597222225</v>
      </c>
      <c r="G31">
        <v>11725</v>
      </c>
      <c r="H31">
        <v>6200</v>
      </c>
      <c r="I31">
        <v>844169</v>
      </c>
      <c r="J31" s="11">
        <v>7</v>
      </c>
      <c r="K31" s="13">
        <f>MOD(F31, 1)</f>
        <v>0.75159722222451819</v>
      </c>
      <c r="L31">
        <f>C31/VLOOKUP(A31, 'Normalization Factors'!$A:$C, 3, )</f>
        <v>2.6697429136453527E-2</v>
      </c>
      <c r="M31">
        <f>G31/VLOOKUP(A31, 'Normalization Factors'!$A:$C, 3, )</f>
        <v>0.96613381674357279</v>
      </c>
      <c r="N31">
        <f>H31/VLOOKUP(A31, 'Normalization Factors'!$A:$C, 3, )</f>
        <v>0.51087673038892556</v>
      </c>
      <c r="O31">
        <f>I31/VLOOKUP(A31, 'Normalization Factors'!$A:$C, 3, )</f>
        <v>69.559080421885298</v>
      </c>
      <c r="P31" s="11">
        <f>J31/VLOOKUP(A31, 'Normalization Factors'!$A:$C, 3, )</f>
        <v>5.7679630850362561E-4</v>
      </c>
      <c r="Q31" s="10">
        <f>STANDARDIZE(D31, D$1, D$2)</f>
        <v>0.80368574839206997</v>
      </c>
      <c r="R31">
        <f>STANDARDIZE(E31, E$1, E$2)</f>
        <v>1.5737902171345552</v>
      </c>
      <c r="S31">
        <f>STANDARDIZE(K31, K$1, K$2)</f>
        <v>0.43243563945327312</v>
      </c>
      <c r="T31">
        <f>STANDARDIZE(L31, L$1, L$2)</f>
        <v>-0.56411905874917634</v>
      </c>
      <c r="U31">
        <f>STANDARDIZE(M31, M$1, M$2)</f>
        <v>-0.2647240527746399</v>
      </c>
      <c r="V31">
        <f>STANDARDIZE(N31, N$1, N$2)</f>
        <v>-0.27082036829179246</v>
      </c>
      <c r="W31">
        <f>STANDARDIZE(O31, O$1, O$2)</f>
        <v>-0.81539114846988681</v>
      </c>
      <c r="X31" s="11">
        <f>STANDARDIZE(P31, P$1, P$2)</f>
        <v>-0.96168903246249415</v>
      </c>
      <c r="Y31">
        <v>36.700000000000003</v>
      </c>
      <c r="Z31">
        <v>36.450000000000003</v>
      </c>
      <c r="AA31" s="4">
        <f>IFERROR((Z31-Y31)/Y31, "N/A")</f>
        <v>-6.8119891008174378E-3</v>
      </c>
      <c r="AB31" t="str">
        <f>IF(AA31="N/A", "N/A", IF(AA31&gt;0, "UP", "DOWN"))</f>
        <v>DOWN</v>
      </c>
      <c r="AC31">
        <f>IFERROR(STANDARDIZE(AA31, $AA$1, $AA$2), "N/A")</f>
        <v>-0.99211242502611674</v>
      </c>
      <c r="AD31">
        <f>IF(MAX(Q31:X31)&gt;$AD$1, 1, IF(MIN(Q31:X31)&lt;-$AD$1, 1, 0))</f>
        <v>0</v>
      </c>
    </row>
    <row r="32" spans="1:30" x14ac:dyDescent="0.2">
      <c r="A32" t="s">
        <v>15</v>
      </c>
      <c r="B32" s="1">
        <v>43060</v>
      </c>
      <c r="C32">
        <v>318</v>
      </c>
      <c r="D32">
        <v>0.31648964941417701</v>
      </c>
      <c r="E32">
        <v>0.18281877768021601</v>
      </c>
      <c r="F32" s="2">
        <v>43060.745856481481</v>
      </c>
      <c r="G32">
        <v>8180</v>
      </c>
      <c r="H32">
        <v>12781</v>
      </c>
      <c r="I32">
        <v>1067810</v>
      </c>
      <c r="J32" s="11">
        <v>12</v>
      </c>
      <c r="K32" s="13">
        <f>MOD(F32, 1)</f>
        <v>0.74585648148058681</v>
      </c>
      <c r="L32">
        <f>C32/VLOOKUP(A32, 'Normalization Factors'!$A:$C, 3, )</f>
        <v>2.6203032300593277E-2</v>
      </c>
      <c r="M32">
        <f>G32/VLOOKUP(A32, 'Normalization Factors'!$A:$C, 3, )</f>
        <v>0.67402768622280818</v>
      </c>
      <c r="N32">
        <f>H32/VLOOKUP(A32, 'Normalization Factors'!$A:$C, 3, )</f>
        <v>1.0531476598549769</v>
      </c>
      <c r="O32">
        <f>I32/VLOOKUP(A32, 'Normalization Factors'!$A:$C, 3, )</f>
        <v>87.986980883322346</v>
      </c>
      <c r="P32" s="11">
        <f>J32/VLOOKUP(A32, 'Normalization Factors'!$A:$C, 3, )</f>
        <v>9.8879367172050102E-4</v>
      </c>
      <c r="Q32" s="10">
        <f>STANDARDIZE(D32, D$1, D$2)</f>
        <v>-0.28858798885912168</v>
      </c>
      <c r="R32">
        <f>STANDARDIZE(E32, E$1, E$2)</f>
        <v>0.60443192762801201</v>
      </c>
      <c r="S32">
        <f>STANDARDIZE(K32, K$1, K$2)</f>
        <v>0.2236502975985383</v>
      </c>
      <c r="T32">
        <f>STANDARDIZE(L32, L$1, L$2)</f>
        <v>-0.57753246173011807</v>
      </c>
      <c r="U32">
        <f>STANDARDIZE(M32, M$1, M$2)</f>
        <v>-0.27131609101047133</v>
      </c>
      <c r="V32">
        <f>STANDARDIZE(N32, N$1, N$2)</f>
        <v>-0.26658793093023203</v>
      </c>
      <c r="W32">
        <f>STANDARDIZE(O32, O$1, O$2)</f>
        <v>-0.77494613224101139</v>
      </c>
      <c r="X32" s="11">
        <f>STANDARDIZE(P32, P$1, P$2)</f>
        <v>-0.58563676230199091</v>
      </c>
      <c r="Y32">
        <v>36.75</v>
      </c>
      <c r="Z32">
        <v>36.65</v>
      </c>
      <c r="AA32" s="4">
        <f>IFERROR((Z32-Y32)/Y32, "N/A")</f>
        <v>-2.7210884353741885E-3</v>
      </c>
      <c r="AB32" t="str">
        <f>IF(AA32="N/A", "N/A", IF(AA32&gt;0, "UP", "DOWN"))</f>
        <v>DOWN</v>
      </c>
      <c r="AC32">
        <f>IFERROR(STANDARDIZE(AA32, $AA$1, $AA$2), "N/A")</f>
        <v>-0.4566250538305196</v>
      </c>
      <c r="AD32">
        <f>IF(MAX(Q32:X32)&gt;$AD$1, 1, IF(MIN(Q32:X32)&lt;-$AD$1, 1, 0))</f>
        <v>0</v>
      </c>
    </row>
    <row r="33" spans="1:30" x14ac:dyDescent="0.2">
      <c r="A33" t="s">
        <v>15</v>
      </c>
      <c r="B33" s="1">
        <v>43059</v>
      </c>
      <c r="C33">
        <v>299</v>
      </c>
      <c r="D33">
        <v>0.30976384726384698</v>
      </c>
      <c r="E33">
        <v>0.14716137953230299</v>
      </c>
      <c r="F33" s="2">
        <v>43059.700590277775</v>
      </c>
      <c r="G33">
        <v>3526</v>
      </c>
      <c r="H33">
        <v>4488</v>
      </c>
      <c r="I33">
        <v>6691159</v>
      </c>
      <c r="J33" s="11">
        <v>15</v>
      </c>
      <c r="K33" s="13">
        <f>MOD(F33, 1)</f>
        <v>0.70059027777460869</v>
      </c>
      <c r="L33">
        <f>C33/VLOOKUP(A33, 'Normalization Factors'!$A:$C, 3, )</f>
        <v>2.463744232036915E-2</v>
      </c>
      <c r="M33">
        <f>G33/VLOOKUP(A33, 'Normalization Factors'!$A:$C, 3, )</f>
        <v>0.29054054054054052</v>
      </c>
      <c r="N33">
        <f>H33/VLOOKUP(A33, 'Normalization Factors'!$A:$C, 3, )</f>
        <v>0.36980883322346736</v>
      </c>
      <c r="O33">
        <f>I33/VLOOKUP(A33, 'Normalization Factors'!$A:$C, 3, )</f>
        <v>551.34797297297303</v>
      </c>
      <c r="P33" s="11">
        <f>J33/VLOOKUP(A33, 'Normalization Factors'!$A:$C, 3, )</f>
        <v>1.2359920896506263E-3</v>
      </c>
      <c r="Q33" s="10">
        <f>STANDARDIZE(D33, D$1, D$2)</f>
        <v>-0.40674639943313357</v>
      </c>
      <c r="R33">
        <f>STANDARDIZE(E33, E$1, E$2)</f>
        <v>0.10258745036104512</v>
      </c>
      <c r="S33">
        <f>STANDARDIZE(K33, K$1, K$2)</f>
        <v>-1.4226389596213429</v>
      </c>
      <c r="T33">
        <f>STANDARDIZE(L33, L$1, L$2)</f>
        <v>-0.62000823783643366</v>
      </c>
      <c r="U33">
        <f>STANDARDIZE(M33, M$1, M$2)</f>
        <v>-0.2799703493883442</v>
      </c>
      <c r="V33">
        <f>STANDARDIZE(N33, N$1, N$2)</f>
        <v>-0.27192140654783126</v>
      </c>
      <c r="W33">
        <f>STANDARDIZE(O33, O$1, O$2)</f>
        <v>0.24202500259397208</v>
      </c>
      <c r="X33" s="11">
        <f>STANDARDIZE(P33, P$1, P$2)</f>
        <v>-0.360005400205689</v>
      </c>
      <c r="Y33">
        <v>35.93</v>
      </c>
      <c r="Z33">
        <v>36.5</v>
      </c>
      <c r="AA33" s="4">
        <f>IFERROR((Z33-Y33)/Y33, "N/A")</f>
        <v>1.5864180350681888E-2</v>
      </c>
      <c r="AB33" t="str">
        <f>IF(AA33="N/A", "N/A", IF(AA33&gt;0, "UP", "DOWN"))</f>
        <v>UP</v>
      </c>
      <c r="AC33">
        <f>IFERROR(STANDARDIZE(AA33, $AA$1, $AA$2), "N/A")</f>
        <v>1.9761342671857571</v>
      </c>
      <c r="AD33">
        <f>IF(MAX(Q33:X33)&gt;$AD$1, 1, IF(MIN(Q33:X33)&lt;-$AD$1, 1, 0))</f>
        <v>0</v>
      </c>
    </row>
    <row r="34" spans="1:30" x14ac:dyDescent="0.2">
      <c r="A34" t="s">
        <v>15</v>
      </c>
      <c r="B34" s="1">
        <v>43056</v>
      </c>
      <c r="C34">
        <v>299</v>
      </c>
      <c r="D34">
        <v>0.35142081348603099</v>
      </c>
      <c r="E34">
        <v>0.179707743946874</v>
      </c>
      <c r="F34" s="2">
        <v>43056.729641203703</v>
      </c>
      <c r="G34">
        <v>1623</v>
      </c>
      <c r="H34">
        <v>3688</v>
      </c>
      <c r="I34">
        <v>2477109</v>
      </c>
      <c r="J34" s="11">
        <v>13</v>
      </c>
      <c r="K34" s="13">
        <f>MOD(F34, 1)</f>
        <v>0.72964120370306773</v>
      </c>
      <c r="L34">
        <f>C34/VLOOKUP(A34, 'Normalization Factors'!$A:$C, 3, )</f>
        <v>2.463744232036915E-2</v>
      </c>
      <c r="M34">
        <f>G34/VLOOKUP(A34, 'Normalization Factors'!$A:$C, 3, )</f>
        <v>0.13373434410019777</v>
      </c>
      <c r="N34">
        <f>H34/VLOOKUP(A34, 'Normalization Factors'!$A:$C, 3, )</f>
        <v>0.3038892551087673</v>
      </c>
      <c r="O34">
        <f>I34/VLOOKUP(A34, 'Normalization Factors'!$A:$C, 3, )</f>
        <v>204.11247528015821</v>
      </c>
      <c r="P34" s="11">
        <f>J34/VLOOKUP(A34, 'Normalization Factors'!$A:$C, 3, )</f>
        <v>1.0711931443638761E-3</v>
      </c>
      <c r="Q34" s="10">
        <f>STANDARDIZE(D34, D$1, D$2)</f>
        <v>0.32508020029921797</v>
      </c>
      <c r="R34">
        <f>STANDARDIZE(E34, E$1, E$2)</f>
        <v>0.56064704205692895</v>
      </c>
      <c r="S34">
        <f>STANDARDIZE(K34, K$1, K$2)</f>
        <v>-0.36608410516606615</v>
      </c>
      <c r="T34">
        <f>STANDARDIZE(L34, L$1, L$2)</f>
        <v>-0.62000823783643366</v>
      </c>
      <c r="U34">
        <f>STANDARDIZE(M34, M$1, M$2)</f>
        <v>-0.28350903733271293</v>
      </c>
      <c r="V34">
        <f>STANDARDIZE(N34, N$1, N$2)</f>
        <v>-0.27243591040579329</v>
      </c>
      <c r="W34">
        <f>STANDARDIZE(O34, O$1, O$2)</f>
        <v>-0.52007729814378445</v>
      </c>
      <c r="X34" s="11">
        <f>STANDARDIZE(P34, P$1, P$2)</f>
        <v>-0.51042630826989033</v>
      </c>
      <c r="Y34" s="10">
        <v>35.9</v>
      </c>
      <c r="Z34">
        <v>35.9</v>
      </c>
      <c r="AA34" s="4">
        <f>IFERROR((Z34-Y34)/Y34, "N/A")</f>
        <v>0</v>
      </c>
      <c r="AB34" t="str">
        <f>IF(AA34="N/A", "N/A", IF(AA34&gt;0, "UP", "DOWN"))</f>
        <v>DOWN</v>
      </c>
      <c r="AC34">
        <f>IFERROR(STANDARDIZE(AA34, $AA$1, $AA$2), "N/A")</f>
        <v>-0.10044224417254259</v>
      </c>
      <c r="AD34">
        <f>IF(MAX(Q34:X34)&gt;$AD$1, 1, IF(MIN(Q34:X34)&lt;-$AD$1, 1, 0))</f>
        <v>0</v>
      </c>
    </row>
    <row r="35" spans="1:30" x14ac:dyDescent="0.2">
      <c r="A35" t="s">
        <v>15</v>
      </c>
      <c r="B35" s="1">
        <v>43055</v>
      </c>
      <c r="C35">
        <v>367</v>
      </c>
      <c r="D35">
        <v>0.35762754048857598</v>
      </c>
      <c r="E35">
        <v>0.18192706551698301</v>
      </c>
      <c r="F35" s="2">
        <v>43055.706921296296</v>
      </c>
      <c r="G35">
        <v>2756</v>
      </c>
      <c r="H35">
        <v>5985</v>
      </c>
      <c r="I35">
        <v>2446737</v>
      </c>
      <c r="J35" s="11">
        <v>18</v>
      </c>
      <c r="K35" s="13">
        <f>MOD(F35, 1)</f>
        <v>0.70692129629605915</v>
      </c>
      <c r="L35">
        <f>C35/VLOOKUP(A35, 'Normalization Factors'!$A:$C, 3, )</f>
        <v>3.0240606460118655E-2</v>
      </c>
      <c r="M35">
        <f>G35/VLOOKUP(A35, 'Normalization Factors'!$A:$C, 3, )</f>
        <v>0.22709294660514173</v>
      </c>
      <c r="N35">
        <f>H35/VLOOKUP(A35, 'Normalization Factors'!$A:$C, 3, )</f>
        <v>0.49316084377059988</v>
      </c>
      <c r="O35">
        <f>I35/VLOOKUP(A35, 'Normalization Factors'!$A:$C, 3, )</f>
        <v>201.60983849703362</v>
      </c>
      <c r="P35" s="11">
        <f>J35/VLOOKUP(A35, 'Normalization Factors'!$A:$C, 3, )</f>
        <v>1.4831905075807514E-3</v>
      </c>
      <c r="Q35" s="10">
        <f>STANDARDIZE(D35, D$1, D$2)</f>
        <v>0.43411953584546664</v>
      </c>
      <c r="R35">
        <f>STANDARDIZE(E35, E$1, E$2)</f>
        <v>0.59188191423180325</v>
      </c>
      <c r="S35">
        <f>STANDARDIZE(K35, K$1, K$2)</f>
        <v>-1.1923857701375624</v>
      </c>
      <c r="T35">
        <f>STANDARDIZE(L35, L$1, L$2)</f>
        <v>-0.46798967071909386</v>
      </c>
      <c r="U35">
        <f>STANDARDIZE(M35, M$1, M$2)</f>
        <v>-0.28140218844097897</v>
      </c>
      <c r="V35">
        <f>STANDARDIZE(N35, N$1, N$2)</f>
        <v>-0.27095864120361968</v>
      </c>
      <c r="W35">
        <f>STANDARDIZE(O35, O$1, O$2)</f>
        <v>-0.52557001205985254</v>
      </c>
      <c r="X35" s="11">
        <f>STANDARDIZE(P35, P$1, P$2)</f>
        <v>-0.13437403810938722</v>
      </c>
      <c r="Y35" s="10">
        <v>36.04</v>
      </c>
      <c r="Z35">
        <v>35.880000000000003</v>
      </c>
      <c r="AA35" s="4">
        <f>IFERROR((Z35-Y35)/Y35, "N/A")</f>
        <v>-4.4395116537179966E-3</v>
      </c>
      <c r="AB35" t="str">
        <f>IF(AA35="N/A", "N/A", IF(AA35&gt;0, "UP", "DOWN"))</f>
        <v>DOWN</v>
      </c>
      <c r="AC35">
        <f>IFERROR(STANDARDIZE(AA35, $AA$1, $AA$2), "N/A")</f>
        <v>-0.68156181153903272</v>
      </c>
      <c r="AD35">
        <f>IF(MAX(Q35:X35)&gt;$AD$1, 1, IF(MIN(Q35:X35)&lt;-$AD$1, 1, 0))</f>
        <v>0</v>
      </c>
    </row>
    <row r="36" spans="1:30" x14ac:dyDescent="0.2">
      <c r="A36" t="s">
        <v>15</v>
      </c>
      <c r="B36" s="1">
        <v>43054</v>
      </c>
      <c r="C36">
        <v>362</v>
      </c>
      <c r="D36">
        <v>0.33900413966021598</v>
      </c>
      <c r="E36">
        <v>0.201432724542185</v>
      </c>
      <c r="F36" s="2">
        <v>43054.729351851849</v>
      </c>
      <c r="G36">
        <v>2867</v>
      </c>
      <c r="H36">
        <v>6509</v>
      </c>
      <c r="I36">
        <v>3860212</v>
      </c>
      <c r="J36" s="11">
        <v>21</v>
      </c>
      <c r="K36" s="13">
        <f>MOD(F36, 1)</f>
        <v>0.72935185184906004</v>
      </c>
      <c r="L36">
        <f>C36/VLOOKUP(A36, 'Normalization Factors'!$A:$C, 3, )</f>
        <v>2.9828609096901781E-2</v>
      </c>
      <c r="M36">
        <f>G36/VLOOKUP(A36, 'Normalization Factors'!$A:$C, 3, )</f>
        <v>0.23623928806855637</v>
      </c>
      <c r="N36">
        <f>H36/VLOOKUP(A36, 'Normalization Factors'!$A:$C, 3, )</f>
        <v>0.53633816743572837</v>
      </c>
      <c r="O36">
        <f>I36/VLOOKUP(A36, 'Normalization Factors'!$A:$C, 3, )</f>
        <v>318.07943309162823</v>
      </c>
      <c r="P36" s="11">
        <f>J36/VLOOKUP(A36, 'Normalization Factors'!$A:$C, 3, )</f>
        <v>1.7303889255108767E-3</v>
      </c>
      <c r="Q36" s="10">
        <f>STANDARDIZE(D36, D$1, D$2)</f>
        <v>0.10694496362677933</v>
      </c>
      <c r="R36">
        <f>STANDARDIZE(E36, E$1, E$2)</f>
        <v>0.86640579330577638</v>
      </c>
      <c r="S36">
        <f>STANDARDIZE(K36, K$1, K$2)</f>
        <v>-0.37660755996920459</v>
      </c>
      <c r="T36">
        <f>STANDARDIZE(L36, L$1, L$2)</f>
        <v>-0.47916750653654527</v>
      </c>
      <c r="U36">
        <f>STANDARDIZE(M36, M$1, M$2)</f>
        <v>-0.28119578047365107</v>
      </c>
      <c r="V36">
        <f>STANDARDIZE(N36, N$1, N$2)</f>
        <v>-0.27062164117665455</v>
      </c>
      <c r="W36">
        <f>STANDARDIZE(O36, O$1, O$2)</f>
        <v>-0.26994595692635859</v>
      </c>
      <c r="X36" s="11">
        <f>STANDARDIZE(P36, P$1, P$2)</f>
        <v>9.1257323986914746E-2</v>
      </c>
      <c r="Y36" s="10">
        <v>33.97</v>
      </c>
      <c r="Z36">
        <v>34.11</v>
      </c>
      <c r="AA36" s="4">
        <f>IFERROR((Z36-Y36)/Y36, "N/A")</f>
        <v>4.1212834854283363E-3</v>
      </c>
      <c r="AB36" t="str">
        <f>IF(AA36="N/A", "N/A", IF(AA36&gt;0, "UP", "DOWN"))</f>
        <v>UP</v>
      </c>
      <c r="AC36">
        <f>IFERROR(STANDARDIZE(AA36, $AA$1, $AA$2), "N/A")</f>
        <v>0.43902215255700505</v>
      </c>
      <c r="AD36">
        <f>IF(MAX(Q36:X36)&gt;$AD$1, 1, IF(MIN(Q36:X36)&lt;-$AD$1, 1, 0))</f>
        <v>0</v>
      </c>
    </row>
    <row r="37" spans="1:30" x14ac:dyDescent="0.2">
      <c r="A37" t="s">
        <v>15</v>
      </c>
      <c r="B37" s="1">
        <v>43053</v>
      </c>
      <c r="C37">
        <v>322</v>
      </c>
      <c r="D37">
        <v>0.326441488980308</v>
      </c>
      <c r="E37">
        <v>0.17534386679573</v>
      </c>
      <c r="F37" s="2">
        <v>43053.726354166669</v>
      </c>
      <c r="G37">
        <v>1315</v>
      </c>
      <c r="H37">
        <v>2392</v>
      </c>
      <c r="I37">
        <v>5578478</v>
      </c>
      <c r="J37" s="11">
        <v>29</v>
      </c>
      <c r="K37" s="13">
        <f>MOD(F37, 1)</f>
        <v>0.72635416666889796</v>
      </c>
      <c r="L37">
        <f>C37/VLOOKUP(A37, 'Normalization Factors'!$A:$C, 3, )</f>
        <v>2.6532630191166775E-2</v>
      </c>
      <c r="M37">
        <f>G37/VLOOKUP(A37, 'Normalization Factors'!$A:$C, 3, )</f>
        <v>0.10835530652603824</v>
      </c>
      <c r="N37">
        <f>H37/VLOOKUP(A37, 'Normalization Factors'!$A:$C, 3, )</f>
        <v>0.1970995385629532</v>
      </c>
      <c r="O37">
        <f>I37/VLOOKUP(A37, 'Normalization Factors'!$A:$C, 3, )</f>
        <v>459.66364535266973</v>
      </c>
      <c r="P37" s="11">
        <f>J37/VLOOKUP(A37, 'Normalization Factors'!$A:$C, 3, )</f>
        <v>2.3895847066578773E-3</v>
      </c>
      <c r="Q37" s="10">
        <f>STANDARDIZE(D37, D$1, D$2)</f>
        <v>-0.11375478396565</v>
      </c>
      <c r="R37">
        <f>STANDARDIZE(E37, E$1, E$2)</f>
        <v>0.49922955896720161</v>
      </c>
      <c r="S37">
        <f>STANDARDIZE(K37, K$1, K$2)</f>
        <v>-0.48563055073474837</v>
      </c>
      <c r="T37">
        <f>STANDARDIZE(L37, L$1, L$2)</f>
        <v>-0.56859019307615699</v>
      </c>
      <c r="U37">
        <f>STANDARDIZE(M37, M$1, M$2)</f>
        <v>-0.28408177295376685</v>
      </c>
      <c r="V37">
        <f>STANDARDIZE(N37, N$1, N$2)</f>
        <v>-0.27326940665569183</v>
      </c>
      <c r="W37">
        <f>STANDARDIZE(O37, O$1, O$2)</f>
        <v>4.0798925521514921E-2</v>
      </c>
      <c r="X37" s="11">
        <f>STANDARDIZE(P37, P$1, P$2)</f>
        <v>0.69294095624371976</v>
      </c>
      <c r="Y37" s="10">
        <v>33.86</v>
      </c>
      <c r="Z37">
        <v>34.04</v>
      </c>
      <c r="AA37" s="4">
        <f>IFERROR((Z37-Y37)/Y37, "N/A")</f>
        <v>5.3160070880094419E-3</v>
      </c>
      <c r="AB37" t="str">
        <f>IF(AA37="N/A", "N/A", IF(AA37&gt;0, "UP", "DOWN"))</f>
        <v>UP</v>
      </c>
      <c r="AC37">
        <f>IFERROR(STANDARDIZE(AA37, $AA$1, $AA$2), "N/A")</f>
        <v>0.59540810606002703</v>
      </c>
      <c r="AD37">
        <f>IF(MAX(Q37:X37)&gt;$AD$1, 1, IF(MIN(Q37:X37)&lt;-$AD$1, 1, 0))</f>
        <v>0</v>
      </c>
    </row>
    <row r="38" spans="1:30" x14ac:dyDescent="0.2">
      <c r="A38" t="s">
        <v>15</v>
      </c>
      <c r="B38" s="1">
        <v>43052</v>
      </c>
      <c r="C38">
        <v>196</v>
      </c>
      <c r="D38">
        <v>0.26493727361074298</v>
      </c>
      <c r="E38">
        <v>0.17343312406131201</v>
      </c>
      <c r="F38" s="2">
        <v>43052.761678240742</v>
      </c>
      <c r="G38">
        <v>840</v>
      </c>
      <c r="H38">
        <v>1515</v>
      </c>
      <c r="I38">
        <v>1126647</v>
      </c>
      <c r="J38" s="11">
        <v>18</v>
      </c>
      <c r="K38" s="13">
        <f>MOD(F38, 1)</f>
        <v>0.76167824074218515</v>
      </c>
      <c r="L38">
        <f>C38/VLOOKUP(A38, 'Normalization Factors'!$A:$C, 3, )</f>
        <v>1.6150296638101518E-2</v>
      </c>
      <c r="M38">
        <f>G38/VLOOKUP(A38, 'Normalization Factors'!$A:$C, 3, )</f>
        <v>6.9215557020435067E-2</v>
      </c>
      <c r="N38">
        <f>H38/VLOOKUP(A38, 'Normalization Factors'!$A:$C, 3, )</f>
        <v>0.12483520105471325</v>
      </c>
      <c r="O38">
        <f>I38/VLOOKUP(A38, 'Normalization Factors'!$A:$C, 3, )</f>
        <v>92.835118655240606</v>
      </c>
      <c r="P38" s="11">
        <f>J38/VLOOKUP(A38, 'Normalization Factors'!$A:$C, 3, )</f>
        <v>1.4831905075807514E-3</v>
      </c>
      <c r="Q38" s="10">
        <f>STANDARDIZE(D38, D$1, D$2)</f>
        <v>-1.1942564355512411</v>
      </c>
      <c r="R38">
        <f>STANDARDIZE(E38, E$1, E$2)</f>
        <v>0.47233764484694002</v>
      </c>
      <c r="S38">
        <f>STANDARDIZE(K38, K$1, K$2)</f>
        <v>0.7990728020319855</v>
      </c>
      <c r="T38">
        <f>STANDARDIZE(L38, L$1, L$2)</f>
        <v>-0.85027165567593366</v>
      </c>
      <c r="U38">
        <f>STANDARDIZE(M38, M$1, M$2)</f>
        <v>-0.28496505029143115</v>
      </c>
      <c r="V38">
        <f>STANDARDIZE(N38, N$1, N$2)</f>
        <v>-0.27383343150998268</v>
      </c>
      <c r="W38">
        <f>STANDARDIZE(O38, O$1, O$2)</f>
        <v>-0.76430558144818561</v>
      </c>
      <c r="X38" s="11">
        <f>STANDARDIZE(P38, P$1, P$2)</f>
        <v>-0.13437403810938722</v>
      </c>
      <c r="Y38" s="10">
        <v>33.86</v>
      </c>
      <c r="Z38">
        <v>33.950000000000003</v>
      </c>
      <c r="AA38" s="4">
        <f>IFERROR((Z38-Y38)/Y38, "N/A")</f>
        <v>2.6580035440048259E-3</v>
      </c>
      <c r="AB38" t="str">
        <f>IF(AA38="N/A", "N/A", IF(AA38&gt;0, "UP", "DOWN"))</f>
        <v>UP</v>
      </c>
      <c r="AC38">
        <f>IFERROR(STANDARDIZE(AA38, $AA$1, $AA$2), "N/A")</f>
        <v>0.24748293094375595</v>
      </c>
      <c r="AD38">
        <f>IF(MAX(Q38:X38)&gt;$AD$1, 1, IF(MIN(Q38:X38)&lt;-$AD$1, 1, 0))</f>
        <v>0</v>
      </c>
    </row>
    <row r="39" spans="1:30" x14ac:dyDescent="0.2">
      <c r="A39" t="s">
        <v>15</v>
      </c>
      <c r="B39" s="1">
        <v>43049</v>
      </c>
      <c r="C39">
        <v>318</v>
      </c>
      <c r="D39">
        <v>0.30267656300000001</v>
      </c>
      <c r="E39">
        <v>2.2111716999999999E-2</v>
      </c>
      <c r="F39" s="2">
        <v>43049.743750000001</v>
      </c>
      <c r="G39">
        <v>5095</v>
      </c>
      <c r="H39">
        <v>5580</v>
      </c>
      <c r="I39">
        <v>4078743</v>
      </c>
      <c r="J39" s="11">
        <v>17</v>
      </c>
      <c r="K39" s="13">
        <f>MOD(F39, 1)</f>
        <v>0.74375000000145519</v>
      </c>
      <c r="L39">
        <f>C39/VLOOKUP(A39, 'Normalization Factors'!$A:$C, 3, )</f>
        <v>2.6203032300593277E-2</v>
      </c>
      <c r="M39">
        <f>G39/VLOOKUP(A39, 'Normalization Factors'!$A:$C, 3, )</f>
        <v>0.41982531311799604</v>
      </c>
      <c r="N39">
        <f>H39/VLOOKUP(A39, 'Normalization Factors'!$A:$C, 3, )</f>
        <v>0.45978905735003295</v>
      </c>
      <c r="O39">
        <f>I39/VLOOKUP(A39, 'Normalization Factors'!$A:$C, 3, )</f>
        <v>336.08627224785761</v>
      </c>
      <c r="P39" s="11">
        <f>J39/VLOOKUP(A39, 'Normalization Factors'!$A:$C, 3, )</f>
        <v>1.4007910349373763E-3</v>
      </c>
      <c r="Q39" s="10">
        <f>STANDARDIZE(D39, D$1, D$2)</f>
        <v>-0.53125530189338099</v>
      </c>
      <c r="R39">
        <f>STANDARDIZE(E39, E$1, E$2)</f>
        <v>-1.6573694109223742</v>
      </c>
      <c r="S39">
        <f>STANDARDIZE(K39, K$1, K$2)</f>
        <v>0.14703954728794758</v>
      </c>
      <c r="T39">
        <f>STANDARDIZE(L39, L$1, L$2)</f>
        <v>-0.57753246173011807</v>
      </c>
      <c r="U39">
        <f>STANDARDIZE(M39, M$1, M$2)</f>
        <v>-0.27705274487719622</v>
      </c>
      <c r="V39">
        <f>STANDARDIZE(N39, N$1, N$2)</f>
        <v>-0.27121910878171301</v>
      </c>
      <c r="W39">
        <f>STANDARDIZE(O39, O$1, O$2)</f>
        <v>-0.23042507371839419</v>
      </c>
      <c r="X39" s="11">
        <f>STANDARDIZE(P39, P$1, P$2)</f>
        <v>-0.20958449214148786</v>
      </c>
      <c r="Y39" s="10">
        <v>34.06</v>
      </c>
      <c r="Z39">
        <v>33.99</v>
      </c>
      <c r="AA39" s="4">
        <f>IFERROR((Z39-Y39)/Y39, "N/A")</f>
        <v>-2.0551967116852693E-3</v>
      </c>
      <c r="AB39" t="str">
        <f>IF(AA39="N/A", "N/A", IF(AA39&gt;0, "UP", "DOWN"))</f>
        <v>DOWN</v>
      </c>
      <c r="AC39">
        <f>IFERROR(STANDARDIZE(AA39, $AA$1, $AA$2), "N/A")</f>
        <v>-0.36946170331674005</v>
      </c>
      <c r="AD39">
        <f>IF(MAX(Q39:X39)&gt;$AD$1, 1, IF(MIN(Q39:X39)&lt;-$AD$1, 1, 0))</f>
        <v>0</v>
      </c>
    </row>
    <row r="40" spans="1:30" x14ac:dyDescent="0.2">
      <c r="A40" t="s">
        <v>15</v>
      </c>
      <c r="B40" s="1">
        <v>43048</v>
      </c>
      <c r="C40">
        <v>295</v>
      </c>
      <c r="D40">
        <v>0.33827825500000003</v>
      </c>
      <c r="E40">
        <v>0.20487648899999999</v>
      </c>
      <c r="F40" s="2">
        <v>43048.71875</v>
      </c>
      <c r="G40">
        <v>1423</v>
      </c>
      <c r="H40">
        <v>4078</v>
      </c>
      <c r="I40">
        <v>1407384</v>
      </c>
      <c r="J40" s="11">
        <v>11</v>
      </c>
      <c r="K40" s="13">
        <f>MOD(F40, 1)</f>
        <v>0.71875</v>
      </c>
      <c r="L40">
        <f>C40/VLOOKUP(A40, 'Normalization Factors'!$A:$C, 3, )</f>
        <v>2.4307844429795649E-2</v>
      </c>
      <c r="M40">
        <f>G40/VLOOKUP(A40, 'Normalization Factors'!$A:$C, 3, )</f>
        <v>0.11725444957152274</v>
      </c>
      <c r="N40">
        <f>H40/VLOOKUP(A40, 'Normalization Factors'!$A:$C, 3, )</f>
        <v>0.33602504943968359</v>
      </c>
      <c r="O40">
        <f>I40/VLOOKUP(A40, 'Normalization Factors'!$A:$C, 3, )</f>
        <v>115.9676994067238</v>
      </c>
      <c r="P40" s="11">
        <f>J40/VLOOKUP(A40, 'Normalization Factors'!$A:$C, 3, )</f>
        <v>9.0639419907712591E-4</v>
      </c>
      <c r="Q40" s="10">
        <f>STANDARDIZE(D40, D$1, D$2)</f>
        <v>9.4192673893284201E-2</v>
      </c>
      <c r="R40">
        <f>STANDARDIZE(E40, E$1, E$2)</f>
        <v>0.91487355214206922</v>
      </c>
      <c r="S40">
        <f>STANDARDIZE(K40, K$1, K$2)</f>
        <v>-0.76218694098187034</v>
      </c>
      <c r="T40">
        <f>STANDARDIZE(L40, L$1, L$2)</f>
        <v>-0.62895050649039486</v>
      </c>
      <c r="U40">
        <f>STANDARDIZE(M40, M$1, M$2)</f>
        <v>-0.28388094358015054</v>
      </c>
      <c r="V40">
        <f>STANDARDIZE(N40, N$1, N$2)</f>
        <v>-0.27218508977503675</v>
      </c>
      <c r="W40">
        <f>STANDARDIZE(O40, O$1, O$2)</f>
        <v>-0.71353487070621169</v>
      </c>
      <c r="X40" s="11">
        <f>STANDARDIZE(P40, P$1, P$2)</f>
        <v>-0.6608472163340916</v>
      </c>
      <c r="Y40" s="10">
        <v>34.29</v>
      </c>
      <c r="Z40">
        <v>34.049999999999997</v>
      </c>
      <c r="AA40" s="4">
        <f>IFERROR((Z40-Y40)/Y40, "N/A")</f>
        <v>-6.9991251093613881E-3</v>
      </c>
      <c r="AB40" t="str">
        <f>IF(AA40="N/A", "N/A", IF(AA40&gt;0, "UP", "DOWN"))</f>
        <v>DOWN</v>
      </c>
      <c r="AC40">
        <f>IFERROR(STANDARDIZE(AA40, $AA$1, $AA$2), "N/A")</f>
        <v>-1.0166080012980425</v>
      </c>
      <c r="AD40">
        <f>IF(MAX(Q40:X40)&gt;$AD$1, 1, IF(MIN(Q40:X40)&lt;-$AD$1, 1, 0))</f>
        <v>0</v>
      </c>
    </row>
    <row r="41" spans="1:30" x14ac:dyDescent="0.2">
      <c r="A41" t="s">
        <v>15</v>
      </c>
      <c r="B41" s="1">
        <v>43047</v>
      </c>
      <c r="C41">
        <v>365</v>
      </c>
      <c r="D41">
        <v>0.29435063900000003</v>
      </c>
      <c r="E41">
        <v>0.14133755000000001</v>
      </c>
      <c r="F41" s="2">
        <v>43047.739583333336</v>
      </c>
      <c r="G41">
        <v>3305</v>
      </c>
      <c r="H41">
        <v>7341</v>
      </c>
      <c r="I41">
        <v>1959983</v>
      </c>
      <c r="J41" s="11">
        <v>19</v>
      </c>
      <c r="K41" s="13">
        <f>MOD(F41, 1)</f>
        <v>0.73958333333575865</v>
      </c>
      <c r="L41">
        <f>C41/VLOOKUP(A41, 'Normalization Factors'!$A:$C, 3, )</f>
        <v>3.0075807514831906E-2</v>
      </c>
      <c r="M41">
        <f>G41/VLOOKUP(A41, 'Normalization Factors'!$A:$C, 3, )</f>
        <v>0.27233025708635467</v>
      </c>
      <c r="N41">
        <f>H41/VLOOKUP(A41, 'Normalization Factors'!$A:$C, 3, )</f>
        <v>0.60489452867501647</v>
      </c>
      <c r="O41">
        <f>I41/VLOOKUP(A41, 'Normalization Factors'!$A:$C, 3, )</f>
        <v>161.50156558998023</v>
      </c>
      <c r="P41" s="11">
        <f>J41/VLOOKUP(A41, 'Normalization Factors'!$A:$C, 3, )</f>
        <v>1.5655899802241265E-3</v>
      </c>
      <c r="Q41" s="10">
        <f>STANDARDIZE(D41, D$1, D$2)</f>
        <v>-0.67752453854521211</v>
      </c>
      <c r="R41">
        <f>STANDARDIZE(E41, E$1, E$2)</f>
        <v>2.0622505100405756E-2</v>
      </c>
      <c r="S41">
        <f>STANDARDIZE(K41, K$1, K$2)</f>
        <v>-4.4982007129187934E-3</v>
      </c>
      <c r="T41">
        <f>STANDARDIZE(L41, L$1, L$2)</f>
        <v>-0.47246080504607441</v>
      </c>
      <c r="U41">
        <f>STANDARDIZE(M41, M$1, M$2)</f>
        <v>-0.28038130579176274</v>
      </c>
      <c r="V41">
        <f>STANDARDIZE(N41, N$1, N$2)</f>
        <v>-0.27008655716437402</v>
      </c>
      <c r="W41">
        <f>STANDARDIZE(O41, O$1, O$2)</f>
        <v>-0.61359847477228036</v>
      </c>
      <c r="X41" s="11">
        <f>STANDARDIZE(P41, P$1, P$2)</f>
        <v>-5.9163584077286557E-2</v>
      </c>
      <c r="Y41" s="10">
        <v>34.31</v>
      </c>
      <c r="Z41">
        <v>34.5</v>
      </c>
      <c r="AA41" s="4">
        <f>IFERROR((Z41-Y41)/Y41, "N/A")</f>
        <v>5.5377440979305663E-3</v>
      </c>
      <c r="AB41" t="str">
        <f>IF(AA41="N/A", "N/A", IF(AA41&gt;0, "UP", "DOWN"))</f>
        <v>UP</v>
      </c>
      <c r="AC41">
        <f>IFERROR(STANDARDIZE(AA41, $AA$1, $AA$2), "N/A")</f>
        <v>0.62443285592560938</v>
      </c>
      <c r="AD41">
        <f>IF(MAX(Q41:X41)&gt;$AD$1, 1, IF(MIN(Q41:X41)&lt;-$AD$1, 1, 0))</f>
        <v>0</v>
      </c>
    </row>
    <row r="42" spans="1:30" x14ac:dyDescent="0.2">
      <c r="A42" t="s">
        <v>15</v>
      </c>
      <c r="B42" s="1">
        <v>43046</v>
      </c>
      <c r="C42">
        <v>464</v>
      </c>
      <c r="D42">
        <v>0.25981911600000002</v>
      </c>
      <c r="E42">
        <v>0.15519593400000001</v>
      </c>
      <c r="F42" s="2">
        <v>43046.740972222222</v>
      </c>
      <c r="G42">
        <v>4224</v>
      </c>
      <c r="H42">
        <v>5594</v>
      </c>
      <c r="I42">
        <v>1855143</v>
      </c>
      <c r="J42" s="11">
        <v>22</v>
      </c>
      <c r="K42" s="13">
        <f>MOD(F42, 1)</f>
        <v>0.74097222222189885</v>
      </c>
      <c r="L42">
        <f>C42/VLOOKUP(A42, 'Normalization Factors'!$A:$C, 3, )</f>
        <v>3.8233355306526037E-2</v>
      </c>
      <c r="M42">
        <f>G42/VLOOKUP(A42, 'Normalization Factors'!$A:$C, 3, )</f>
        <v>0.34805537244561635</v>
      </c>
      <c r="N42">
        <f>H42/VLOOKUP(A42, 'Normalization Factors'!$A:$C, 3, )</f>
        <v>0.46094264996704021</v>
      </c>
      <c r="O42">
        <f>I42/VLOOKUP(A42, 'Normalization Factors'!$A:$C, 3, )</f>
        <v>152.86280487804879</v>
      </c>
      <c r="P42" s="11">
        <f>J42/VLOOKUP(A42, 'Normalization Factors'!$A:$C, 3, )</f>
        <v>1.8127883981542518E-3</v>
      </c>
      <c r="Q42" s="10">
        <f>STANDARDIZE(D42, D$1, D$2)</f>
        <v>-1.2841718619696345</v>
      </c>
      <c r="R42">
        <f>STANDARDIZE(E42, E$1, E$2)</f>
        <v>0.21566627821574594</v>
      </c>
      <c r="S42">
        <f>STANDARDIZE(K42, K$1, K$2)</f>
        <v>4.6014381865830081E-2</v>
      </c>
      <c r="T42">
        <f>STANDARDIZE(L42, L$1, L$2)</f>
        <v>-0.2511396558605356</v>
      </c>
      <c r="U42">
        <f>STANDARDIZE(M42, M$1, M$2)</f>
        <v>-0.27867239658478699</v>
      </c>
      <c r="V42">
        <f>STANDARDIZE(N42, N$1, N$2)</f>
        <v>-0.27121010496419867</v>
      </c>
      <c r="W42">
        <f>STANDARDIZE(O42, O$1, O$2)</f>
        <v>-0.63255857377664571</v>
      </c>
      <c r="X42" s="11">
        <f>STANDARDIZE(P42, P$1, P$2)</f>
        <v>0.16646777801901541</v>
      </c>
      <c r="Y42" s="10">
        <v>34.32</v>
      </c>
      <c r="Z42">
        <v>34.4</v>
      </c>
      <c r="AA42" s="4">
        <f>IFERROR((Z42-Y42)/Y42, "N/A")</f>
        <v>2.3310023310022811E-3</v>
      </c>
      <c r="AB42" t="str">
        <f>IF(AA42="N/A", "N/A", IF(AA42&gt;0, "UP", "DOWN"))</f>
        <v>UP</v>
      </c>
      <c r="AC42">
        <f>IFERROR(STANDARDIZE(AA42, $AA$1, $AA$2), "N/A")</f>
        <v>0.20467939347151778</v>
      </c>
      <c r="AD42">
        <f>IF(MAX(Q42:X42)&gt;$AD$1, 1, IF(MIN(Q42:X42)&lt;-$AD$1, 1, 0))</f>
        <v>0</v>
      </c>
    </row>
    <row r="43" spans="1:30" x14ac:dyDescent="0.2">
      <c r="A43" t="s">
        <v>12</v>
      </c>
      <c r="B43" s="1">
        <v>43063</v>
      </c>
      <c r="C43">
        <v>1816</v>
      </c>
      <c r="D43">
        <v>0.37367530224048401</v>
      </c>
      <c r="E43">
        <v>8.9825105647483097E-2</v>
      </c>
      <c r="F43" s="2">
        <v>43063.722731481481</v>
      </c>
      <c r="G43">
        <v>490903</v>
      </c>
      <c r="H43">
        <v>1349367</v>
      </c>
      <c r="I43">
        <v>12279726</v>
      </c>
      <c r="J43" s="11">
        <v>41</v>
      </c>
      <c r="K43" s="13">
        <f>MOD(F43, 1)</f>
        <v>0.72273148148087785</v>
      </c>
      <c r="L43">
        <f>C43/VLOOKUP(A43, 'Normalization Factors'!$A:$C, 3, )</f>
        <v>6.5389601037015702E-2</v>
      </c>
      <c r="M43">
        <f>G43/VLOOKUP(A43, 'Normalization Factors'!$A:$C, 3, )</f>
        <v>17.676184646406451</v>
      </c>
      <c r="N43">
        <f>H43/VLOOKUP(A43, 'Normalization Factors'!$A:$C, 3, )</f>
        <v>48.587318162177731</v>
      </c>
      <c r="O43">
        <f>I43/VLOOKUP(A43, 'Normalization Factors'!$A:$C, 3, )</f>
        <v>442.16210571798933</v>
      </c>
      <c r="P43" s="11">
        <f>J43/VLOOKUP(A43, 'Normalization Factors'!$A:$C, 3, )</f>
        <v>1.4763070718709491E-3</v>
      </c>
      <c r="Q43" s="10">
        <f>STANDARDIZE(D43, D$1, D$2)</f>
        <v>0.71604546519841816</v>
      </c>
      <c r="R43">
        <f>STANDARDIZE(E43, E$1, E$2)</f>
        <v>-0.70436689546093634</v>
      </c>
      <c r="S43">
        <f>STANDARDIZE(K43, K$1, K$2)</f>
        <v>-0.61738420399150384</v>
      </c>
      <c r="T43">
        <f>STANDARDIZE(L43, L$1, L$2)</f>
        <v>0.48563218613300868</v>
      </c>
      <c r="U43">
        <f>STANDARDIZE(M43, M$1, M$2)</f>
        <v>0.11237619430146052</v>
      </c>
      <c r="V43">
        <f>STANDARDIZE(N43, N$1, N$2)</f>
        <v>0.10441738809527666</v>
      </c>
      <c r="W43">
        <f>STANDARDIZE(O43, O$1, O$2)</f>
        <v>2.3870589045755382E-3</v>
      </c>
      <c r="X43" s="11">
        <f>STANDARDIZE(P43, P$1, P$2)</f>
        <v>-0.14065692207001204</v>
      </c>
      <c r="Y43">
        <v>1054.3900000000001</v>
      </c>
      <c r="Z43">
        <v>1056.52</v>
      </c>
      <c r="AA43" s="4">
        <f>IFERROR((Z43-Y43)/Y43, "N/A")</f>
        <v>2.0201253805516759E-3</v>
      </c>
      <c r="AB43" t="str">
        <f>IF(AA43="N/A", "N/A", IF(AA43&gt;0, "UP", "DOWN"))</f>
        <v>UP</v>
      </c>
      <c r="AC43">
        <f>IFERROR(STANDARDIZE(AA43, $AA$1, $AA$2), "N/A")</f>
        <v>0.16398647653801374</v>
      </c>
      <c r="AD43">
        <f>IF(MAX(Q43:X43)&gt;$AD$1, 1, IF(MIN(Q43:X43)&lt;-$AD$1, 1, 0))</f>
        <v>0</v>
      </c>
    </row>
    <row r="44" spans="1:30" x14ac:dyDescent="0.2">
      <c r="A44" t="s">
        <v>12</v>
      </c>
      <c r="B44" s="1">
        <v>43061</v>
      </c>
      <c r="C44">
        <v>2564</v>
      </c>
      <c r="D44">
        <v>0.306969277219861</v>
      </c>
      <c r="E44">
        <v>9.1225387725713702E-2</v>
      </c>
      <c r="F44" s="2">
        <v>43061.765081018515</v>
      </c>
      <c r="G44">
        <v>1188935</v>
      </c>
      <c r="H44">
        <v>3334661</v>
      </c>
      <c r="I44">
        <v>15329788</v>
      </c>
      <c r="J44" s="11">
        <v>70</v>
      </c>
      <c r="K44" s="13">
        <f>MOD(F44, 1)</f>
        <v>0.76508101851504762</v>
      </c>
      <c r="L44">
        <f>C44/VLOOKUP(A44, 'Normalization Factors'!$A:$C, 3, )</f>
        <v>9.2323203226271064E-2</v>
      </c>
      <c r="M44">
        <f>G44/VLOOKUP(A44, 'Normalization Factors'!$A:$C, 3, )</f>
        <v>42.810564597436269</v>
      </c>
      <c r="N44">
        <f>H44/VLOOKUP(A44, 'Normalization Factors'!$A:$C, 3, )</f>
        <v>120.07277113639637</v>
      </c>
      <c r="O44">
        <f>I44/VLOOKUP(A44, 'Normalization Factors'!$A:$C, 3, )</f>
        <v>551.98718133371744</v>
      </c>
      <c r="P44" s="11">
        <f>J44/VLOOKUP(A44, 'Normalization Factors'!$A:$C, 3, )</f>
        <v>2.520524269047962E-3</v>
      </c>
      <c r="Q44" s="10">
        <f>STANDARDIZE(D44, D$1, D$2)</f>
        <v>-0.45584120585989218</v>
      </c>
      <c r="R44">
        <f>STANDARDIZE(E44, E$1, E$2)</f>
        <v>-0.68465923690825892</v>
      </c>
      <c r="S44">
        <f>STANDARDIZE(K44, K$1, K$2)</f>
        <v>0.92282862941607513</v>
      </c>
      <c r="T44">
        <f>STANDARDIZE(L44, L$1, L$2)</f>
        <v>1.2163635211429611</v>
      </c>
      <c r="U44">
        <f>STANDARDIZE(M44, M$1, M$2)</f>
        <v>0.67959056044885247</v>
      </c>
      <c r="V44">
        <f>STANDARDIZE(N44, N$1, N$2)</f>
        <v>0.66236303027466448</v>
      </c>
      <c r="W44">
        <f>STANDARDIZE(O44, O$1, O$2)</f>
        <v>0.24342791838343172</v>
      </c>
      <c r="X44" s="11">
        <f>STANDARDIZE(P44, P$1, P$2)</f>
        <v>0.81245657475677846</v>
      </c>
      <c r="Y44">
        <v>1051.1600000000001</v>
      </c>
      <c r="Z44">
        <v>1051.92</v>
      </c>
      <c r="AA44" s="4">
        <f>IFERROR((Z44-Y44)/Y44, "N/A")</f>
        <v>7.230107690551304E-4</v>
      </c>
      <c r="AB44" t="str">
        <f>IF(AA44="N/A", "N/A", IF(AA44&gt;0, "UP", "DOWN"))</f>
        <v>UP</v>
      </c>
      <c r="AC44">
        <f>IFERROR(STANDARDIZE(AA44, $AA$1, $AA$2), "N/A")</f>
        <v>-5.802171550420003E-3</v>
      </c>
      <c r="AD44">
        <f>IF(MAX(Q44:X44)&gt;$AD$1, 1, IF(MIN(Q44:X44)&lt;-$AD$1, 1, 0))</f>
        <v>0</v>
      </c>
    </row>
    <row r="45" spans="1:30" x14ac:dyDescent="0.2">
      <c r="A45" t="s">
        <v>12</v>
      </c>
      <c r="B45" s="1">
        <v>43060</v>
      </c>
      <c r="C45">
        <v>2874</v>
      </c>
      <c r="D45">
        <v>0.32362398812816301</v>
      </c>
      <c r="E45">
        <v>9.1996285727420302E-2</v>
      </c>
      <c r="F45" s="2">
        <v>43060.751030092593</v>
      </c>
      <c r="G45">
        <v>400795</v>
      </c>
      <c r="H45">
        <v>1129585</v>
      </c>
      <c r="I45">
        <v>21224304</v>
      </c>
      <c r="J45" s="11">
        <v>98</v>
      </c>
      <c r="K45" s="13">
        <f>MOD(F45, 1)</f>
        <v>0.75103009259328246</v>
      </c>
      <c r="L45">
        <f>C45/VLOOKUP(A45, 'Normalization Factors'!$A:$C, 3, )</f>
        <v>0.10348552498919775</v>
      </c>
      <c r="M45">
        <f>G45/VLOOKUP(A45, 'Normalization Factors'!$A:$C, 3, )</f>
        <v>14.431621777329685</v>
      </c>
      <c r="N45">
        <f>H45/VLOOKUP(A45, 'Normalization Factors'!$A:$C, 3, )</f>
        <v>40.673520092179174</v>
      </c>
      <c r="O45">
        <f>I45/VLOOKUP(A45, 'Normalization Factors'!$A:$C, 3, )</f>
        <v>764.23390465216767</v>
      </c>
      <c r="P45" s="11">
        <f>J45/VLOOKUP(A45, 'Normalization Factors'!$A:$C, 3, )</f>
        <v>3.5287339766671469E-3</v>
      </c>
      <c r="Q45" s="10">
        <f>STANDARDIZE(D45, D$1, D$2)</f>
        <v>-0.16325243718817914</v>
      </c>
      <c r="R45">
        <f>STANDARDIZE(E45, E$1, E$2)</f>
        <v>-0.67380956966423322</v>
      </c>
      <c r="S45">
        <f>STANDARDIZE(K45, K$1, K$2)</f>
        <v>0.41180966813438491</v>
      </c>
      <c r="T45">
        <f>STANDARDIZE(L45, L$1, L$2)</f>
        <v>1.5192067214813101</v>
      </c>
      <c r="U45">
        <f>STANDARDIZE(M45, M$1, M$2)</f>
        <v>3.9155264451813013E-2</v>
      </c>
      <c r="V45">
        <f>STANDARDIZE(N45, N$1, N$2)</f>
        <v>4.2650007984587679E-2</v>
      </c>
      <c r="W45">
        <f>STANDARDIZE(O45, O$1, O$2)</f>
        <v>0.7092608105842686</v>
      </c>
      <c r="X45" s="11">
        <f>STANDARDIZE(P45, P$1, P$2)</f>
        <v>1.7327040889343694</v>
      </c>
      <c r="Y45">
        <v>1040.04</v>
      </c>
      <c r="Z45">
        <v>1050.3</v>
      </c>
      <c r="AA45" s="4">
        <f>IFERROR((Z45-Y45)/Y45, "N/A")</f>
        <v>9.8650051921079871E-3</v>
      </c>
      <c r="AB45" t="str">
        <f>IF(AA45="N/A", "N/A", IF(AA45&gt;0, "UP", "DOWN"))</f>
        <v>UP</v>
      </c>
      <c r="AC45">
        <f>IFERROR(STANDARDIZE(AA45, $AA$1, $AA$2), "N/A")</f>
        <v>1.1908591413086553</v>
      </c>
      <c r="AD45">
        <f>IF(MAX(Q45:X45)&gt;$AD$1, 1, IF(MIN(Q45:X45)&lt;-$AD$1, 1, 0))</f>
        <v>0</v>
      </c>
    </row>
    <row r="46" spans="1:30" x14ac:dyDescent="0.2">
      <c r="A46" t="s">
        <v>12</v>
      </c>
      <c r="B46" s="1">
        <v>43059</v>
      </c>
      <c r="C46">
        <v>2477</v>
      </c>
      <c r="D46">
        <v>0.37737497871228598</v>
      </c>
      <c r="E46">
        <v>5.5387654845999598E-2</v>
      </c>
      <c r="F46" s="2">
        <v>43059.744675925926</v>
      </c>
      <c r="G46">
        <v>2342384</v>
      </c>
      <c r="H46">
        <v>5313399</v>
      </c>
      <c r="I46">
        <v>15768176</v>
      </c>
      <c r="J46" s="11">
        <v>67</v>
      </c>
      <c r="K46" s="13">
        <f>MOD(F46, 1)</f>
        <v>0.74467592592554865</v>
      </c>
      <c r="L46">
        <f>C46/VLOOKUP(A46, 'Normalization Factors'!$A:$C, 3, )</f>
        <v>8.9190551634740031E-2</v>
      </c>
      <c r="M46">
        <f>G46/VLOOKUP(A46, 'Normalization Factors'!$A:$C, 3, )</f>
        <v>84.343367420423448</v>
      </c>
      <c r="N46">
        <f>H46/VLOOKUP(A46, 'Normalization Factors'!$A:$C, 3, )</f>
        <v>191.32215900907389</v>
      </c>
      <c r="O46">
        <f>I46/VLOOKUP(A46, 'Normalization Factors'!$A:$C, 3, )</f>
        <v>567.77243266599453</v>
      </c>
      <c r="P46" s="11">
        <f>J46/VLOOKUP(A46, 'Normalization Factors'!$A:$C, 3, )</f>
        <v>2.4125018003744777E-3</v>
      </c>
      <c r="Q46" s="10">
        <f>STANDARDIZE(D46, D$1, D$2)</f>
        <v>0.78104111653864361</v>
      </c>
      <c r="R46">
        <f>STANDARDIZE(E46, E$1, E$2)</f>
        <v>-1.1890417565988032</v>
      </c>
      <c r="S46">
        <f>STANDARDIZE(K46, K$1, K$2)</f>
        <v>0.18071460234044681</v>
      </c>
      <c r="T46">
        <f>STANDARDIZE(L46, L$1, L$2)</f>
        <v>1.1313720423383276</v>
      </c>
      <c r="U46">
        <f>STANDARDIZE(M46, M$1, M$2)</f>
        <v>1.6168725810701747</v>
      </c>
      <c r="V46">
        <f>STANDARDIZE(N46, N$1, N$2)</f>
        <v>1.2184661787830253</v>
      </c>
      <c r="W46">
        <f>STANDARDIZE(O46, O$1, O$2)</f>
        <v>0.27807292569974745</v>
      </c>
      <c r="X46" s="11">
        <f>STANDARDIZE(P46, P$1, P$2)</f>
        <v>0.71385862680917933</v>
      </c>
      <c r="Y46">
        <v>1036</v>
      </c>
      <c r="Z46">
        <v>1034.6600000000001</v>
      </c>
      <c r="AA46" s="4">
        <f>IFERROR((Z46-Y46)/Y46, "N/A")</f>
        <v>-1.2934362934362144E-3</v>
      </c>
      <c r="AB46" t="str">
        <f>IF(AA46="N/A", "N/A", IF(AA46&gt;0, "UP", "DOWN"))</f>
        <v>DOWN</v>
      </c>
      <c r="AC46">
        <f>IFERROR(STANDARDIZE(AA46, $AA$1, $AA$2), "N/A")</f>
        <v>-0.26974941079035875</v>
      </c>
      <c r="AD46">
        <f>IF(MAX(Q46:X46)&gt;$AD$1, 1, IF(MIN(Q46:X46)&lt;-$AD$1, 1, 0))</f>
        <v>0</v>
      </c>
    </row>
    <row r="47" spans="1:30" x14ac:dyDescent="0.2">
      <c r="A47" t="s">
        <v>12</v>
      </c>
      <c r="B47" s="1">
        <v>43056</v>
      </c>
      <c r="C47">
        <v>2338</v>
      </c>
      <c r="D47">
        <v>0.320166052543993</v>
      </c>
      <c r="E47">
        <v>0.149665980509125</v>
      </c>
      <c r="F47" s="2">
        <v>43056.747604166667</v>
      </c>
      <c r="G47">
        <v>542242</v>
      </c>
      <c r="H47">
        <v>1984419</v>
      </c>
      <c r="I47">
        <v>36394247</v>
      </c>
      <c r="J47" s="11">
        <v>64</v>
      </c>
      <c r="K47" s="13">
        <f>MOD(F47, 1)</f>
        <v>0.74760416666686069</v>
      </c>
      <c r="L47">
        <f>C47/VLOOKUP(A47, 'Normalization Factors'!$A:$C, 3, )</f>
        <v>8.4185510586201925E-2</v>
      </c>
      <c r="M47">
        <f>G47/VLOOKUP(A47, 'Normalization Factors'!$A:$C, 3, )</f>
        <v>19.524773152815786</v>
      </c>
      <c r="N47">
        <f>H47/VLOOKUP(A47, 'Normalization Factors'!$A:$C, 3, )</f>
        <v>71.453946420855544</v>
      </c>
      <c r="O47">
        <f>I47/VLOOKUP(A47, 'Normalization Factors'!$A:$C, 3, )</f>
        <v>1310.465468817514</v>
      </c>
      <c r="P47" s="11">
        <f>J47/VLOOKUP(A47, 'Normalization Factors'!$A:$C, 3, )</f>
        <v>2.3044793317009938E-3</v>
      </c>
      <c r="Q47" s="10">
        <f>STANDARDIZE(D47, D$1, D$2)</f>
        <v>-0.22400120192441172</v>
      </c>
      <c r="R47">
        <f>STANDARDIZE(E47, E$1, E$2)</f>
        <v>0.13783736295314325</v>
      </c>
      <c r="S47">
        <f>STANDARDIZE(K47, K$1, K$2)</f>
        <v>0.28721196417551798</v>
      </c>
      <c r="T47">
        <f>STANDARDIZE(L47, L$1, L$2)</f>
        <v>0.99558105896080951</v>
      </c>
      <c r="U47">
        <f>STANDARDIZE(M47, M$1, M$2)</f>
        <v>0.15409379226780159</v>
      </c>
      <c r="V47">
        <f>STANDARDIZE(N47, N$1, N$2)</f>
        <v>0.28289195959818997</v>
      </c>
      <c r="W47">
        <f>STANDARDIZE(O47, O$1, O$2)</f>
        <v>1.9081138499537165</v>
      </c>
      <c r="X47" s="11">
        <f>STANDARDIZE(P47, P$1, P$2)</f>
        <v>0.61526067886158053</v>
      </c>
      <c r="Y47" s="10">
        <v>1049.8</v>
      </c>
      <c r="Z47">
        <v>1035.8900000000001</v>
      </c>
      <c r="AA47" s="4">
        <f>IFERROR((Z47-Y47)/Y47, "N/A")</f>
        <v>-1.3250142884358787E-2</v>
      </c>
      <c r="AB47" t="str">
        <f>IF(AA47="N/A", "N/A", IF(AA47&gt;0, "UP", "DOWN"))</f>
        <v>DOWN</v>
      </c>
      <c r="AC47">
        <f>IFERROR(STANDARDIZE(AA47, $AA$1, $AA$2), "N/A")</f>
        <v>-1.8348486161108253</v>
      </c>
      <c r="AD47">
        <f>IF(MAX(Q47:X47)&gt;$AD$1, 1, IF(MIN(Q47:X47)&lt;-$AD$1, 1, 0))</f>
        <v>0</v>
      </c>
    </row>
    <row r="48" spans="1:30" x14ac:dyDescent="0.2">
      <c r="A48" t="s">
        <v>12</v>
      </c>
      <c r="B48" s="1">
        <v>43055</v>
      </c>
      <c r="C48">
        <v>3422</v>
      </c>
      <c r="D48">
        <v>0.46226826826279399</v>
      </c>
      <c r="E48">
        <v>0.22726889730466199</v>
      </c>
      <c r="F48" s="2">
        <v>43055.726273148146</v>
      </c>
      <c r="G48">
        <v>1004648</v>
      </c>
      <c r="H48">
        <v>2782590</v>
      </c>
      <c r="I48">
        <v>57323472</v>
      </c>
      <c r="J48" s="11">
        <v>134</v>
      </c>
      <c r="K48" s="13">
        <f>MOD(F48, 1)</f>
        <v>0.72627314814599231</v>
      </c>
      <c r="L48">
        <f>C48/VLOOKUP(A48, 'Normalization Factors'!$A:$C, 3, )</f>
        <v>0.12321762926688751</v>
      </c>
      <c r="M48">
        <f>G48/VLOOKUP(A48, 'Normalization Factors'!$A:$C, 3, )</f>
        <v>36.174852369292815</v>
      </c>
      <c r="N48">
        <f>H48/VLOOKUP(A48, 'Normalization Factors'!$A:$C, 3, )</f>
        <v>100.1940803687167</v>
      </c>
      <c r="O48">
        <f>I48/VLOOKUP(A48, 'Normalization Factors'!$A:$C, 3, )</f>
        <v>2064.0743194584475</v>
      </c>
      <c r="P48" s="11">
        <f>J48/VLOOKUP(A48, 'Normalization Factors'!$A:$C, 3, )</f>
        <v>4.8250036007489554E-3</v>
      </c>
      <c r="Q48" s="10">
        <f>STANDARDIZE(D48, D$1, D$2)</f>
        <v>2.272440348553697</v>
      </c>
      <c r="R48">
        <f>STANDARDIZE(E48, E$1, E$2)</f>
        <v>1.2300257231946647</v>
      </c>
      <c r="S48">
        <f>STANDARDIZE(K48, K$1, K$2)</f>
        <v>-0.48857711821722938</v>
      </c>
      <c r="T48">
        <f>STANDARDIZE(L48, L$1, L$2)</f>
        <v>2.0545553465955533</v>
      </c>
      <c r="U48">
        <f>STANDARDIZE(M48, M$1, M$2)</f>
        <v>0.52984064369116168</v>
      </c>
      <c r="V48">
        <f>STANDARDIZE(N48, N$1, N$2)</f>
        <v>0.50720938118107095</v>
      </c>
      <c r="W48">
        <f>STANDARDIZE(O48, O$1, O$2)</f>
        <v>3.5621124841540586</v>
      </c>
      <c r="X48" s="11">
        <f>STANDARDIZE(P48, P$1, P$2)</f>
        <v>2.915879464305557</v>
      </c>
      <c r="Y48" s="10">
        <v>1038.75</v>
      </c>
      <c r="Z48">
        <v>1048.47</v>
      </c>
      <c r="AA48" s="4">
        <f>IFERROR((Z48-Y48)/Y48, "N/A")</f>
        <v>9.3574007220216873E-3</v>
      </c>
      <c r="AB48" t="str">
        <f>IF(AA48="N/A", "N/A", IF(AA48&gt;0, "UP", "DOWN"))</f>
        <v>UP</v>
      </c>
      <c r="AC48">
        <f>IFERROR(STANDARDIZE(AA48, $AA$1, $AA$2), "N/A")</f>
        <v>1.1244151463249259</v>
      </c>
      <c r="AD48">
        <f>IF(MAX(Q48:X48)&gt;$AD$1, 1, IF(MIN(Q48:X48)&lt;-$AD$1, 1, 0))</f>
        <v>0</v>
      </c>
    </row>
    <row r="49" spans="1:30" x14ac:dyDescent="0.2">
      <c r="A49" t="s">
        <v>12</v>
      </c>
      <c r="B49" s="1">
        <v>43054</v>
      </c>
      <c r="C49">
        <v>2535</v>
      </c>
      <c r="D49">
        <v>0.31786948088254802</v>
      </c>
      <c r="E49">
        <v>0.10910790078931</v>
      </c>
      <c r="F49" s="2">
        <v>43054.760821759257</v>
      </c>
      <c r="G49">
        <v>224632</v>
      </c>
      <c r="H49">
        <v>793045</v>
      </c>
      <c r="I49">
        <v>17800991</v>
      </c>
      <c r="J49" s="11">
        <v>99</v>
      </c>
      <c r="K49" s="13">
        <f>MOD(F49, 1)</f>
        <v>0.76082175925694173</v>
      </c>
      <c r="L49">
        <f>C49/VLOOKUP(A49, 'Normalization Factors'!$A:$C, 3, )</f>
        <v>9.1278986029094053E-2</v>
      </c>
      <c r="M49">
        <f>G49/VLOOKUP(A49, 'Normalization Factors'!$A:$C, 3, )</f>
        <v>8.0884343943540262</v>
      </c>
      <c r="N49">
        <f>H49/VLOOKUP(A49, 'Normalization Factors'!$A:$C, 3, )</f>
        <v>28.555559556387728</v>
      </c>
      <c r="O49">
        <f>I49/VLOOKUP(A49, 'Normalization Factors'!$A:$C, 3, )</f>
        <v>640.9689975514907</v>
      </c>
      <c r="P49" s="11">
        <f>J49/VLOOKUP(A49, 'Normalization Factors'!$A:$C, 3, )</f>
        <v>3.5647414662249746E-3</v>
      </c>
      <c r="Q49" s="10">
        <f>STANDARDIZE(D49, D$1, D$2)</f>
        <v>-0.26434720842600667</v>
      </c>
      <c r="R49">
        <f>STANDARDIZE(E49, E$1, E$2)</f>
        <v>-0.43297961678024238</v>
      </c>
      <c r="S49">
        <f>STANDARDIZE(K49, K$1, K$2)</f>
        <v>0.76792337590995885</v>
      </c>
      <c r="T49">
        <f>STANDARDIZE(L49, L$1, L$2)</f>
        <v>1.1880330282080833</v>
      </c>
      <c r="U49">
        <f>STANDARDIZE(M49, M$1, M$2)</f>
        <v>-0.10399316482309556</v>
      </c>
      <c r="V49">
        <f>STANDARDIZE(N49, N$1, N$2)</f>
        <v>-5.1930959075732475E-2</v>
      </c>
      <c r="W49">
        <f>STANDARDIZE(O49, O$1, O$2)</f>
        <v>0.4387226025789423</v>
      </c>
      <c r="X49" s="11">
        <f>STANDARDIZE(P49, P$1, P$2)</f>
        <v>1.7655700715835687</v>
      </c>
      <c r="Y49" s="10">
        <v>1035</v>
      </c>
      <c r="Z49">
        <v>1036.4100000000001</v>
      </c>
      <c r="AA49" s="4">
        <f>IFERROR((Z49-Y49)/Y49, "N/A")</f>
        <v>1.3623188405797893E-3</v>
      </c>
      <c r="AB49" t="str">
        <f>IF(AA49="N/A", "N/A", IF(AA49&gt;0, "UP", "DOWN"))</f>
        <v>UP</v>
      </c>
      <c r="AC49">
        <f>IFERROR(STANDARDIZE(AA49, $AA$1, $AA$2), "N/A")</f>
        <v>7.7881453793187214E-2</v>
      </c>
      <c r="AD49">
        <f>IF(MAX(Q49:X49)&gt;$AD$1, 1, IF(MIN(Q49:X49)&lt;-$AD$1, 1, 0))</f>
        <v>0</v>
      </c>
    </row>
    <row r="50" spans="1:30" x14ac:dyDescent="0.2">
      <c r="A50" t="s">
        <v>12</v>
      </c>
      <c r="B50" s="1">
        <v>43053</v>
      </c>
      <c r="C50">
        <v>2433</v>
      </c>
      <c r="D50">
        <v>0.315011099687938</v>
      </c>
      <c r="E50">
        <v>0.13579592643674401</v>
      </c>
      <c r="F50" s="2">
        <v>43053.737245370372</v>
      </c>
      <c r="G50">
        <v>634111</v>
      </c>
      <c r="H50">
        <v>2807416</v>
      </c>
      <c r="I50">
        <v>16674638</v>
      </c>
      <c r="J50" s="11">
        <v>112</v>
      </c>
      <c r="K50" s="13">
        <f>MOD(F50, 1)</f>
        <v>0.73724537037196569</v>
      </c>
      <c r="L50">
        <f>C50/VLOOKUP(A50, 'Normalization Factors'!$A:$C, 3, )</f>
        <v>8.7606222094195593E-2</v>
      </c>
      <c r="M50">
        <f>G50/VLOOKUP(A50, 'Normalization Factors'!$A:$C, 3, )</f>
        <v>22.832745211003889</v>
      </c>
      <c r="N50">
        <f>H50/VLOOKUP(A50, 'Normalization Factors'!$A:$C, 3, )</f>
        <v>101.08800230447933</v>
      </c>
      <c r="O50">
        <f>I50/VLOOKUP(A50, 'Normalization Factors'!$A:$C, 3, )</f>
        <v>600.41185366556249</v>
      </c>
      <c r="P50" s="11">
        <f>J50/VLOOKUP(A50, 'Normalization Factors'!$A:$C, 3, )</f>
        <v>4.032838830476739E-3</v>
      </c>
      <c r="Q50" s="10">
        <f>STANDARDIZE(D50, D$1, D$2)</f>
        <v>-0.31456304457771267</v>
      </c>
      <c r="R50">
        <f>STANDARDIZE(E50, E$1, E$2)</f>
        <v>-5.737065549915079E-2</v>
      </c>
      <c r="S50">
        <f>STANDARDIZE(K50, K$1, K$2)</f>
        <v>-8.9527714918944193E-2</v>
      </c>
      <c r="T50">
        <f>STANDARDIZE(L50, L$1, L$2)</f>
        <v>1.0883878461612715</v>
      </c>
      <c r="U50">
        <f>STANDARDIZE(M50, M$1, M$2)</f>
        <v>0.22874569447800791</v>
      </c>
      <c r="V50">
        <f>STANDARDIZE(N50, N$1, N$2)</f>
        <v>0.51418646291946624</v>
      </c>
      <c r="W50">
        <f>STANDARDIZE(O50, O$1, O$2)</f>
        <v>0.34970897098830983</v>
      </c>
      <c r="X50" s="11">
        <f>STANDARDIZE(P50, P$1, P$2)</f>
        <v>2.1928278460231647</v>
      </c>
      <c r="Y50" s="10">
        <v>1037.72</v>
      </c>
      <c r="Z50">
        <v>1041.6400000000001</v>
      </c>
      <c r="AA50" s="4">
        <f>IFERROR((Z50-Y50)/Y50, "N/A")</f>
        <v>3.7775122383688015E-3</v>
      </c>
      <c r="AB50" t="str">
        <f>IF(AA50="N/A", "N/A", IF(AA50&gt;0, "UP", "DOWN"))</f>
        <v>UP</v>
      </c>
      <c r="AC50">
        <f>IFERROR(STANDARDIZE(AA50, $AA$1, $AA$2), "N/A")</f>
        <v>0.39402346487545098</v>
      </c>
      <c r="AD50">
        <f>IF(MAX(Q50:X50)&gt;$AD$1, 1, IF(MIN(Q50:X50)&lt;-$AD$1, 1, 0))</f>
        <v>0</v>
      </c>
    </row>
    <row r="51" spans="1:30" x14ac:dyDescent="0.2">
      <c r="A51" t="s">
        <v>12</v>
      </c>
      <c r="B51" s="1">
        <v>43052</v>
      </c>
      <c r="C51">
        <v>2148</v>
      </c>
      <c r="D51">
        <v>0.32583183183893299</v>
      </c>
      <c r="E51">
        <v>8.6303538426966794E-2</v>
      </c>
      <c r="F51" s="2">
        <v>43052.73878472222</v>
      </c>
      <c r="G51">
        <v>1090579</v>
      </c>
      <c r="H51">
        <v>2927869</v>
      </c>
      <c r="I51">
        <v>20977216</v>
      </c>
      <c r="J51" s="11">
        <v>83</v>
      </c>
      <c r="K51" s="13">
        <f>MOD(F51, 1)</f>
        <v>0.73878472221986158</v>
      </c>
      <c r="L51">
        <f>C51/VLOOKUP(A51, 'Normalization Factors'!$A:$C, 3, )</f>
        <v>7.7344087570214604E-2</v>
      </c>
      <c r="M51">
        <f>G51/VLOOKUP(A51, 'Normalization Factors'!$A:$C, 3, )</f>
        <v>39.26901195448653</v>
      </c>
      <c r="N51">
        <f>H51/VLOOKUP(A51, 'Normalization Factors'!$A:$C, 3, )</f>
        <v>105.42521244418839</v>
      </c>
      <c r="O51">
        <f>I51/VLOOKUP(A51, 'Normalization Factors'!$A:$C, 3, )</f>
        <v>755.33688607230306</v>
      </c>
      <c r="P51" s="11">
        <f>J51/VLOOKUP(A51, 'Normalization Factors'!$A:$C, 3, )</f>
        <v>2.9886216332997264E-3</v>
      </c>
      <c r="Q51" s="10">
        <f>STANDARDIZE(D51, D$1, D$2)</f>
        <v>-0.12446519697065223</v>
      </c>
      <c r="R51">
        <f>STANDARDIZE(E51, E$1, E$2)</f>
        <v>-0.75392965530139111</v>
      </c>
      <c r="S51">
        <f>STANDARDIZE(K51, K$1, K$2)</f>
        <v>-3.3542935927241661E-2</v>
      </c>
      <c r="T51">
        <f>STANDARDIZE(L51, L$1, L$2)</f>
        <v>0.80996748455988588</v>
      </c>
      <c r="U51">
        <f>STANDARDIZE(M51, M$1, M$2)</f>
        <v>0.5996673818599153</v>
      </c>
      <c r="V51">
        <f>STANDARDIZE(N51, N$1, N$2)</f>
        <v>0.5480384900939973</v>
      </c>
      <c r="W51">
        <f>STANDARDIZE(O51, O$1, O$2)</f>
        <v>0.68973389477504521</v>
      </c>
      <c r="X51" s="11">
        <f>STANDARDIZE(P51, P$1, P$2)</f>
        <v>1.2397143491963742</v>
      </c>
      <c r="Y51" s="10">
        <v>1040.8</v>
      </c>
      <c r="Z51">
        <v>1041.2</v>
      </c>
      <c r="AA51" s="4">
        <f>IFERROR((Z51-Y51)/Y51, "N/A")</f>
        <v>3.8431975403544481E-4</v>
      </c>
      <c r="AB51" t="str">
        <f>IF(AA51="N/A", "N/A", IF(AA51&gt;0, "UP", "DOWN"))</f>
        <v>UP</v>
      </c>
      <c r="AC51">
        <f>IFERROR(STANDARDIZE(AA51, $AA$1, $AA$2), "N/A")</f>
        <v>-5.0135871171261087E-2</v>
      </c>
      <c r="AD51">
        <f>IF(MAX(Q51:X51)&gt;$AD$1, 1, IF(MIN(Q51:X51)&lt;-$AD$1, 1, 0))</f>
        <v>0</v>
      </c>
    </row>
    <row r="52" spans="1:30" x14ac:dyDescent="0.2">
      <c r="A52" t="s">
        <v>12</v>
      </c>
      <c r="B52" s="1">
        <v>43049</v>
      </c>
      <c r="C52">
        <v>2410</v>
      </c>
      <c r="D52">
        <v>0.32025905700000001</v>
      </c>
      <c r="E52">
        <v>0.20481043299999999</v>
      </c>
      <c r="F52" s="2">
        <v>43049.708333333336</v>
      </c>
      <c r="G52">
        <v>728970</v>
      </c>
      <c r="H52">
        <v>1882366</v>
      </c>
      <c r="I52">
        <v>14133192</v>
      </c>
      <c r="J52" s="11">
        <v>99</v>
      </c>
      <c r="K52" s="13">
        <f>MOD(F52, 1)</f>
        <v>0.70833333333575865</v>
      </c>
      <c r="L52">
        <f>C52/VLOOKUP(A52, 'Normalization Factors'!$A:$C, 3, )</f>
        <v>8.6778049834365545E-2</v>
      </c>
      <c r="M52">
        <f>G52/VLOOKUP(A52, 'Normalization Factors'!$A:$C, 3, )</f>
        <v>26.248379662969899</v>
      </c>
      <c r="N52">
        <f>H52/VLOOKUP(A52, 'Normalization Factors'!$A:$C, 3, )</f>
        <v>67.779274089010514</v>
      </c>
      <c r="O52">
        <f>I52/VLOOKUP(A52, 'Normalization Factors'!$A:$C, 3, )</f>
        <v>508.90076335877865</v>
      </c>
      <c r="P52" s="11">
        <f>J52/VLOOKUP(A52, 'Normalization Factors'!$A:$C, 3, )</f>
        <v>3.5647414662249746E-3</v>
      </c>
      <c r="Q52" s="10">
        <f>STANDARDIZE(D52, D$1, D$2)</f>
        <v>-0.2223673063008911</v>
      </c>
      <c r="R52">
        <f>STANDARDIZE(E52, E$1, E$2)</f>
        <v>0.91394387581928094</v>
      </c>
      <c r="S52">
        <f>STANDARDIZE(K52, K$1, K$2)</f>
        <v>-1.1410313109840362</v>
      </c>
      <c r="T52">
        <f>STANDARDIZE(L52, L$1, L$2)</f>
        <v>1.0659188345232649</v>
      </c>
      <c r="U52">
        <f>STANDARDIZE(M52, M$1, M$2)</f>
        <v>0.30582724311528453</v>
      </c>
      <c r="V52">
        <f>STANDARDIZE(N52, N$1, N$2)</f>
        <v>0.25421105560042784</v>
      </c>
      <c r="W52">
        <f>STANDARDIZE(O52, O$1, O$2)</f>
        <v>0.1488631100979079</v>
      </c>
      <c r="X52" s="11">
        <f>STANDARDIZE(P52, P$1, P$2)</f>
        <v>1.7655700715835687</v>
      </c>
      <c r="Y52" s="10">
        <v>1043.8699999999999</v>
      </c>
      <c r="Z52">
        <v>1044.1500000000001</v>
      </c>
      <c r="AA52" s="4">
        <f>IFERROR((Z52-Y52)/Y52, "N/A")</f>
        <v>2.6823263433205295E-4</v>
      </c>
      <c r="AB52" t="str">
        <f>IF(AA52="N/A", "N/A", IF(AA52&gt;0, "UP", "DOWN"))</f>
        <v>UP</v>
      </c>
      <c r="AC52">
        <f>IFERROR(STANDARDIZE(AA52, $AA$1, $AA$2), "N/A")</f>
        <v>-6.5331348070698944E-2</v>
      </c>
      <c r="AD52">
        <f>IF(MAX(Q52:X52)&gt;$AD$1, 1, IF(MIN(Q52:X52)&lt;-$AD$1, 1, 0))</f>
        <v>0</v>
      </c>
    </row>
    <row r="53" spans="1:30" x14ac:dyDescent="0.2">
      <c r="A53" t="s">
        <v>12</v>
      </c>
      <c r="B53" s="1">
        <v>43048</v>
      </c>
      <c r="C53">
        <v>2731</v>
      </c>
      <c r="D53">
        <v>0.27931995100000001</v>
      </c>
      <c r="E53">
        <v>0.118267686</v>
      </c>
      <c r="F53" s="2">
        <v>43048.746527777781</v>
      </c>
      <c r="G53">
        <v>528803</v>
      </c>
      <c r="H53">
        <v>1260719</v>
      </c>
      <c r="I53">
        <v>22383865</v>
      </c>
      <c r="J53" s="11">
        <v>107</v>
      </c>
      <c r="K53" s="13">
        <f>MOD(F53, 1)</f>
        <v>0.74652777778101154</v>
      </c>
      <c r="L53">
        <f>C53/VLOOKUP(A53, 'Normalization Factors'!$A:$C, 3, )</f>
        <v>9.8336453982428351E-2</v>
      </c>
      <c r="M53">
        <f>G53/VLOOKUP(A53, 'Normalization Factors'!$A:$C, 3, )</f>
        <v>19.040868500648134</v>
      </c>
      <c r="N53">
        <f>H53/VLOOKUP(A53, 'Normalization Factors'!$A:$C, 3, )</f>
        <v>45.395326227855392</v>
      </c>
      <c r="O53">
        <f>I53/VLOOKUP(A53, 'Normalization Factors'!$A:$C, 3, )</f>
        <v>805.98678525133232</v>
      </c>
      <c r="P53" s="11">
        <f>J53/VLOOKUP(A53, 'Normalization Factors'!$A:$C, 3, )</f>
        <v>3.8528013826875989E-3</v>
      </c>
      <c r="Q53" s="10">
        <f>STANDARDIZE(D53, D$1, D$2)</f>
        <v>-0.94158258905250047</v>
      </c>
      <c r="R53">
        <f>STANDARDIZE(E53, E$1, E$2)</f>
        <v>-0.30406422026510266</v>
      </c>
      <c r="S53">
        <f>STANDARDIZE(K53, K$1, K$2)</f>
        <v>0.24806471271006506</v>
      </c>
      <c r="T53">
        <f>STANDARDIZE(L53, L$1, L$2)</f>
        <v>1.3795080839058784</v>
      </c>
      <c r="U53">
        <f>STANDARDIZE(M53, M$1, M$2)</f>
        <v>0.14317338479843797</v>
      </c>
      <c r="V53">
        <f>STANDARDIZE(N53, N$1, N$2)</f>
        <v>7.9503815955372772E-2</v>
      </c>
      <c r="W53">
        <f>STANDARDIZE(O53, O$1, O$2)</f>
        <v>0.8008988100931842</v>
      </c>
      <c r="X53" s="11">
        <f>STANDARDIZE(P53, P$1, P$2)</f>
        <v>2.0284979327771664</v>
      </c>
      <c r="Y53" s="10">
        <v>1048</v>
      </c>
      <c r="Z53">
        <v>1047.72</v>
      </c>
      <c r="AA53" s="4">
        <f>IFERROR((Z53-Y53)/Y53, "N/A")</f>
        <v>-2.6717557251905791E-4</v>
      </c>
      <c r="AB53" t="str">
        <f>IF(AA53="N/A", "N/A", IF(AA53&gt;0, "UP", "DOWN"))</f>
        <v>DOWN</v>
      </c>
      <c r="AC53">
        <f>IFERROR(STANDARDIZE(AA53, $AA$1, $AA$2), "N/A")</f>
        <v>-0.1354147738612847</v>
      </c>
      <c r="AD53">
        <f>IF(MAX(Q53:X53)&gt;$AD$1, 1, IF(MIN(Q53:X53)&lt;-$AD$1, 1, 0))</f>
        <v>0</v>
      </c>
    </row>
    <row r="54" spans="1:30" x14ac:dyDescent="0.2">
      <c r="A54" t="s">
        <v>12</v>
      </c>
      <c r="B54" s="1">
        <v>43047</v>
      </c>
      <c r="C54">
        <v>2420</v>
      </c>
      <c r="D54">
        <v>0.35751104500000003</v>
      </c>
      <c r="E54">
        <v>0.190866551</v>
      </c>
      <c r="F54" s="2">
        <v>43047.742361111108</v>
      </c>
      <c r="G54">
        <v>741334</v>
      </c>
      <c r="H54">
        <v>1855603</v>
      </c>
      <c r="I54">
        <v>17160497</v>
      </c>
      <c r="J54" s="11">
        <v>81</v>
      </c>
      <c r="K54" s="13">
        <f>MOD(F54, 1)</f>
        <v>0.74236111110803904</v>
      </c>
      <c r="L54">
        <f>C54/VLOOKUP(A54, 'Normalization Factors'!$A:$C, 3, )</f>
        <v>8.7138124729943825E-2</v>
      </c>
      <c r="M54">
        <f>G54/VLOOKUP(A54, 'Normalization Factors'!$A:$C, 3, )</f>
        <v>26.693576263862884</v>
      </c>
      <c r="N54">
        <f>H54/VLOOKUP(A54, 'Normalization Factors'!$A:$C, 3, )</f>
        <v>66.815605645974358</v>
      </c>
      <c r="O54">
        <f>I54/VLOOKUP(A54, 'Normalization Factors'!$A:$C, 3, )</f>
        <v>617.90641653463922</v>
      </c>
      <c r="P54" s="11">
        <f>J54/VLOOKUP(A54, 'Normalization Factors'!$A:$C, 3, )</f>
        <v>2.9166066541840702E-3</v>
      </c>
      <c r="Q54" s="10">
        <f>STANDARDIZE(D54, D$1, D$2)</f>
        <v>0.4320729514438571</v>
      </c>
      <c r="R54">
        <f>STANDARDIZE(E54, E$1, E$2)</f>
        <v>0.71769679844322654</v>
      </c>
      <c r="S54">
        <f>STANDARDIZE(K54, K$1, K$2)</f>
        <v>9.652696444457895E-2</v>
      </c>
      <c r="T54">
        <f>STANDARDIZE(L54, L$1, L$2)</f>
        <v>1.0756879700180504</v>
      </c>
      <c r="U54">
        <f>STANDARDIZE(M54, M$1, M$2)</f>
        <v>0.31587411549799238</v>
      </c>
      <c r="V54">
        <f>STANDARDIZE(N54, N$1, N$2)</f>
        <v>0.24668960073195645</v>
      </c>
      <c r="W54">
        <f>STANDARDIZE(O54, O$1, O$2)</f>
        <v>0.38810552520443309</v>
      </c>
      <c r="X54" s="11">
        <f>STANDARDIZE(P54, P$1, P$2)</f>
        <v>1.1739823838979748</v>
      </c>
      <c r="Y54" s="10">
        <v>1050.05</v>
      </c>
      <c r="Z54">
        <v>1058.29</v>
      </c>
      <c r="AA54" s="4">
        <f>IFERROR((Z54-Y54)/Y54, "N/A")</f>
        <v>7.8472453692681396E-3</v>
      </c>
      <c r="AB54" t="str">
        <f>IF(AA54="N/A", "N/A", IF(AA54&gt;0, "UP", "DOWN"))</f>
        <v>UP</v>
      </c>
      <c r="AC54">
        <f>IFERROR(STANDARDIZE(AA54, $AA$1, $AA$2), "N/A")</f>
        <v>0.92674006543773502</v>
      </c>
      <c r="AD54">
        <f>IF(MAX(Q54:X54)&gt;$AD$1, 1, IF(MIN(Q54:X54)&lt;-$AD$1, 1, 0))</f>
        <v>0</v>
      </c>
    </row>
    <row r="55" spans="1:30" x14ac:dyDescent="0.2">
      <c r="A55" t="s">
        <v>12</v>
      </c>
      <c r="B55" s="1">
        <v>43046</v>
      </c>
      <c r="C55">
        <v>2662</v>
      </c>
      <c r="D55">
        <v>0.36730168600000002</v>
      </c>
      <c r="E55">
        <v>0.18164086300000001</v>
      </c>
      <c r="F55" s="2">
        <v>43046.752083333333</v>
      </c>
      <c r="G55">
        <v>889832</v>
      </c>
      <c r="H55">
        <v>2736449</v>
      </c>
      <c r="I55">
        <v>34626861</v>
      </c>
      <c r="J55" s="11">
        <v>119</v>
      </c>
      <c r="K55" s="13">
        <f>MOD(F55, 1)</f>
        <v>0.75208333333284827</v>
      </c>
      <c r="L55">
        <f>C55/VLOOKUP(A55, 'Normalization Factors'!$A:$C, 3, )</f>
        <v>9.5851937202938206E-2</v>
      </c>
      <c r="M55">
        <f>G55/VLOOKUP(A55, 'Normalization Factors'!$A:$C, 3, )</f>
        <v>32.040616448221229</v>
      </c>
      <c r="N55">
        <f>H55/VLOOKUP(A55, 'Normalization Factors'!$A:$C, 3, )</f>
        <v>98.532658793028943</v>
      </c>
      <c r="O55">
        <f>I55/VLOOKUP(A55, 'Normalization Factors'!$A:$C, 3, )</f>
        <v>1246.8263358778627</v>
      </c>
      <c r="P55" s="11">
        <f>J55/VLOOKUP(A55, 'Normalization Factors'!$A:$C, 3, )</f>
        <v>4.2848912573815352E-3</v>
      </c>
      <c r="Q55" s="10">
        <f>STANDARDIZE(D55, D$1, D$2)</f>
        <v>0.60407423147020867</v>
      </c>
      <c r="R55">
        <f>STANDARDIZE(E55, E$1, E$2)</f>
        <v>0.58785388190224219</v>
      </c>
      <c r="S55">
        <f>STANDARDIZE(K55, K$1, K$2)</f>
        <v>0.45011504328968027</v>
      </c>
      <c r="T55">
        <f>STANDARDIZE(L55, L$1, L$2)</f>
        <v>1.3121010489918583</v>
      </c>
      <c r="U55">
        <f>STANDARDIZE(M55, M$1, M$2)</f>
        <v>0.43654222089166395</v>
      </c>
      <c r="V55">
        <f>STANDARDIZE(N55, N$1, N$2)</f>
        <v>0.494241946697413</v>
      </c>
      <c r="W55">
        <f>STANDARDIZE(O55, O$1, O$2)</f>
        <v>1.7684405447976583</v>
      </c>
      <c r="X55" s="11">
        <f>STANDARDIZE(P55, P$1, P$2)</f>
        <v>2.4228897245675625</v>
      </c>
      <c r="Y55" s="10">
        <v>1049.6500000000001</v>
      </c>
      <c r="Z55">
        <v>1052.3900000000001</v>
      </c>
      <c r="AA55" s="4">
        <f>IFERROR((Z55-Y55)/Y55, "N/A")</f>
        <v>2.6103939408374304E-3</v>
      </c>
      <c r="AB55" t="str">
        <f>IF(AA55="N/A", "N/A", IF(AA55&gt;0, "UP", "DOWN"))</f>
        <v>UP</v>
      </c>
      <c r="AC55">
        <f>IFERROR(STANDARDIZE(AA55, $AA$1, $AA$2), "N/A")</f>
        <v>0.24125096802685342</v>
      </c>
      <c r="AD55">
        <f>IF(MAX(Q55:X55)&gt;$AD$1, 1, IF(MIN(Q55:X55)&lt;-$AD$1, 1, 0))</f>
        <v>0</v>
      </c>
    </row>
    <row r="56" spans="1:30" x14ac:dyDescent="0.2">
      <c r="A56" t="s">
        <v>12</v>
      </c>
      <c r="B56" s="1">
        <v>43045</v>
      </c>
      <c r="C56">
        <v>3190</v>
      </c>
      <c r="D56">
        <v>0.42111298200000002</v>
      </c>
      <c r="E56">
        <v>0.176021184</v>
      </c>
      <c r="F56" s="2">
        <v>43045.75277777778</v>
      </c>
      <c r="G56">
        <v>1322624</v>
      </c>
      <c r="H56">
        <v>3717511</v>
      </c>
      <c r="I56">
        <v>15641992</v>
      </c>
      <c r="J56" s="11">
        <v>87</v>
      </c>
      <c r="K56" s="13">
        <f>MOD(F56, 1)</f>
        <v>0.75277777777955635</v>
      </c>
      <c r="L56">
        <f>C56/VLOOKUP(A56, 'Normalization Factors'!$A:$C, 3, )</f>
        <v>0.11486389168947141</v>
      </c>
      <c r="M56">
        <f>G56/VLOOKUP(A56, 'Normalization Factors'!$A:$C, 3, )</f>
        <v>47.624369868932739</v>
      </c>
      <c r="N56">
        <f>H56/VLOOKUP(A56, 'Normalization Factors'!$A:$C, 3, )</f>
        <v>133.85823851361084</v>
      </c>
      <c r="O56">
        <f>I56/VLOOKUP(A56, 'Normalization Factors'!$A:$C, 3, )</f>
        <v>563.22886360362952</v>
      </c>
      <c r="P56" s="11">
        <f>J56/VLOOKUP(A56, 'Normalization Factors'!$A:$C, 3, )</f>
        <v>3.1326515915310383E-3</v>
      </c>
      <c r="Q56" s="10">
        <f>STANDARDIZE(D56, D$1, D$2)</f>
        <v>1.5494272264249727</v>
      </c>
      <c r="R56">
        <f>STANDARDIZE(E56, E$1, E$2)</f>
        <v>0.50876216414806219</v>
      </c>
      <c r="S56">
        <f>STANDARDIZE(K56, K$1, K$2)</f>
        <v>0.47537133471136456</v>
      </c>
      <c r="T56">
        <f>STANDARDIZE(L56, L$1, L$2)</f>
        <v>1.8279114031165307</v>
      </c>
      <c r="U56">
        <f>STANDARDIZE(M56, M$1, M$2)</f>
        <v>0.78822500900691095</v>
      </c>
      <c r="V56">
        <f>STANDARDIZE(N56, N$1, N$2)</f>
        <v>0.76995892746086403</v>
      </c>
      <c r="W56">
        <f>STANDARDIZE(O56, O$1, O$2)</f>
        <v>0.26810083339064678</v>
      </c>
      <c r="X56" s="11">
        <f>STANDARDIZE(P56, P$1, P$2)</f>
        <v>1.3711782797931729</v>
      </c>
      <c r="Y56" s="10">
        <v>1049.0999999999999</v>
      </c>
      <c r="Z56">
        <v>1042.68</v>
      </c>
      <c r="AA56" s="4">
        <f>IFERROR((Z56-Y56)/Y56, "N/A")</f>
        <v>-6.1195310265940769E-3</v>
      </c>
      <c r="AB56" t="str">
        <f>IF(AA56="N/A", "N/A", IF(AA56&gt;0, "UP", "DOWN"))</f>
        <v>DOWN</v>
      </c>
      <c r="AC56">
        <f>IFERROR(STANDARDIZE(AA56, $AA$1, $AA$2), "N/A")</f>
        <v>-0.90147161407676146</v>
      </c>
      <c r="AD56">
        <f>IF(MAX(Q56:X56)&gt;$AD$1, 1, IF(MIN(Q56:X56)&lt;-$AD$1, 1, 0))</f>
        <v>0</v>
      </c>
    </row>
    <row r="57" spans="1:30" x14ac:dyDescent="0.2">
      <c r="A57" t="s">
        <v>40</v>
      </c>
      <c r="B57" s="1">
        <v>43063</v>
      </c>
      <c r="C57">
        <v>141</v>
      </c>
      <c r="D57">
        <v>0.38372206595610803</v>
      </c>
      <c r="E57">
        <v>0.137601199221877</v>
      </c>
      <c r="F57" s="2">
        <v>43063.760659722226</v>
      </c>
      <c r="G57">
        <v>1157</v>
      </c>
      <c r="H57">
        <v>6672</v>
      </c>
      <c r="I57">
        <v>7026958</v>
      </c>
      <c r="J57" s="11">
        <v>15</v>
      </c>
      <c r="K57" s="13">
        <f>MOD(F57, 1)</f>
        <v>0.76065972222568234</v>
      </c>
      <c r="L57">
        <f>C57/VLOOKUP(A57, 'Normalization Factors'!$A:$C, 3, )</f>
        <v>1.0796324655436448E-2</v>
      </c>
      <c r="M57">
        <f>G57/VLOOKUP(A57, 'Normalization Factors'!$A:$C, 3, )</f>
        <v>8.8591117917304743E-2</v>
      </c>
      <c r="N57">
        <f>H57/VLOOKUP(A57, 'Normalization Factors'!$A:$C, 3, )</f>
        <v>0.51087289433384375</v>
      </c>
      <c r="O57">
        <f>I57/VLOOKUP(A57, 'Normalization Factors'!$A:$C, 3, )</f>
        <v>538.05191424196016</v>
      </c>
      <c r="P57" s="11">
        <f>J57/VLOOKUP(A57, 'Normalization Factors'!$A:$C, 3, )</f>
        <v>1.1485451761102604E-3</v>
      </c>
      <c r="Q57" s="10">
        <f>STANDARDIZE(D57, D$1, D$2)</f>
        <v>0.89254629075311243</v>
      </c>
      <c r="R57">
        <f>STANDARDIZE(E57, E$1, E$2)</f>
        <v>-3.196313211729214E-2</v>
      </c>
      <c r="S57">
        <f>STANDARDIZE(K57, K$1, K$2)</f>
        <v>0.76203024147423626</v>
      </c>
      <c r="T57">
        <f>STANDARDIZE(L57, L$1, L$2)</f>
        <v>-0.99552942947863232</v>
      </c>
      <c r="U57">
        <f>STANDARDIZE(M57, M$1, M$2)</f>
        <v>-0.28452779675606321</v>
      </c>
      <c r="V57">
        <f>STANDARDIZE(N57, N$1, N$2)</f>
        <v>-0.27082039823229259</v>
      </c>
      <c r="W57">
        <f>STANDARDIZE(O57, O$1, O$2)</f>
        <v>0.2128432022971215</v>
      </c>
      <c r="X57" s="11">
        <f>STANDARDIZE(P57, P$1, P$2)</f>
        <v>-0.4398229264602766</v>
      </c>
      <c r="Y57">
        <v>21.44</v>
      </c>
      <c r="Z57">
        <v>21.24</v>
      </c>
      <c r="AA57" s="4">
        <f>IFERROR((Z57-Y57)/Y57, "N/A")</f>
        <v>-9.3283582089553566E-3</v>
      </c>
      <c r="AB57" t="str">
        <f>IF(AA57="N/A", "N/A", IF(AA57&gt;0, "UP", "DOWN"))</f>
        <v>DOWN</v>
      </c>
      <c r="AC57">
        <f>IFERROR(STANDARDIZE(AA57, $AA$1, $AA$2), "N/A")</f>
        <v>-1.3214980515354768</v>
      </c>
      <c r="AD57">
        <f>IF(MAX(Q57:X57)&gt;$AD$1, 1, IF(MIN(Q57:X57)&lt;-$AD$1, 1, 0))</f>
        <v>0</v>
      </c>
    </row>
    <row r="58" spans="1:30" x14ac:dyDescent="0.2">
      <c r="A58" t="s">
        <v>40</v>
      </c>
      <c r="B58" s="1">
        <v>43061</v>
      </c>
      <c r="C58">
        <v>290</v>
      </c>
      <c r="D58">
        <v>0.36806955018161802</v>
      </c>
      <c r="E58">
        <v>0.25542281497238301</v>
      </c>
      <c r="F58" s="2">
        <v>43061.759328703702</v>
      </c>
      <c r="G58">
        <v>21797</v>
      </c>
      <c r="H58">
        <v>114500</v>
      </c>
      <c r="I58">
        <v>2855366</v>
      </c>
      <c r="J58" s="11">
        <v>6</v>
      </c>
      <c r="K58" s="13">
        <f>MOD(F58, 1)</f>
        <v>0.75932870370161254</v>
      </c>
      <c r="L58">
        <f>C58/VLOOKUP(A58, 'Normalization Factors'!$A:$C, 3, )</f>
        <v>2.22052067381317E-2</v>
      </c>
      <c r="M58">
        <f>G58/VLOOKUP(A58, 'Normalization Factors'!$A:$C, 3, )</f>
        <v>1.668989280245023</v>
      </c>
      <c r="N58">
        <f>H58/VLOOKUP(A58, 'Normalization Factors'!$A:$C, 3, )</f>
        <v>8.7672281776416536</v>
      </c>
      <c r="O58">
        <f>I58/VLOOKUP(A58, 'Normalization Factors'!$A:$C, 3, )</f>
        <v>218.63445635528331</v>
      </c>
      <c r="P58" s="11">
        <f>J58/VLOOKUP(A58, 'Normalization Factors'!$A:$C, 3, )</f>
        <v>4.5941807044410412E-4</v>
      </c>
      <c r="Q58" s="10">
        <f>STANDARDIZE(D58, D$1, D$2)</f>
        <v>0.61756401442973952</v>
      </c>
      <c r="R58">
        <f>STANDARDIZE(E58, E$1, E$2)</f>
        <v>1.6262657415035056</v>
      </c>
      <c r="S58">
        <f>STANDARDIZE(K58, K$1, K$2)</f>
        <v>0.7136223495385714</v>
      </c>
      <c r="T58">
        <f>STANDARDIZE(L58, L$1, L$2)</f>
        <v>-0.68599683979091353</v>
      </c>
      <c r="U58">
        <f>STANDARDIZE(M58, M$1, M$2)</f>
        <v>-0.24886252298954284</v>
      </c>
      <c r="V58">
        <f>STANDARDIZE(N58, N$1, N$2)</f>
        <v>-0.20637935101296898</v>
      </c>
      <c r="W58">
        <f>STANDARDIZE(O58, O$1, O$2)</f>
        <v>-0.48820487939006085</v>
      </c>
      <c r="X58" s="11">
        <f>STANDARDIZE(P58, P$1, P$2)</f>
        <v>-1.0688264969964298</v>
      </c>
      <c r="Y58">
        <v>21</v>
      </c>
      <c r="Z58">
        <v>21.34</v>
      </c>
      <c r="AA58" s="4">
        <f>IFERROR((Z58-Y58)/Y58, "N/A")</f>
        <v>1.6190476190476182E-2</v>
      </c>
      <c r="AB58" t="str">
        <f>IF(AA58="N/A", "N/A", IF(AA58&gt;0, "UP", "DOWN"))</f>
        <v>UP</v>
      </c>
      <c r="AC58">
        <f>IFERROR(STANDARDIZE(AA58, $AA$1, $AA$2), "N/A")</f>
        <v>2.0188454732923895</v>
      </c>
      <c r="AD58">
        <f>IF(MAX(Q58:X58)&gt;$AD$1, 1, IF(MIN(Q58:X58)&lt;-$AD$1, 1, 0))</f>
        <v>0</v>
      </c>
    </row>
    <row r="59" spans="1:30" x14ac:dyDescent="0.2">
      <c r="A59" t="s">
        <v>40</v>
      </c>
      <c r="B59" s="1">
        <v>43060</v>
      </c>
      <c r="C59">
        <v>200</v>
      </c>
      <c r="D59">
        <v>0.25722311207311199</v>
      </c>
      <c r="E59">
        <v>9.5851686507936407E-2</v>
      </c>
      <c r="F59" s="2">
        <v>43060.70480324074</v>
      </c>
      <c r="G59">
        <v>3745</v>
      </c>
      <c r="H59">
        <v>21556</v>
      </c>
      <c r="I59">
        <v>1410950</v>
      </c>
      <c r="J59" s="11">
        <v>8</v>
      </c>
      <c r="K59" s="13">
        <f>MOD(F59, 1)</f>
        <v>0.70480324074014788</v>
      </c>
      <c r="L59">
        <f>C59/VLOOKUP(A59, 'Normalization Factors'!$A:$C, 3, )</f>
        <v>1.5313935681470138E-2</v>
      </c>
      <c r="M59">
        <f>G59/VLOOKUP(A59, 'Normalization Factors'!$A:$C, 3, )</f>
        <v>0.28675344563552835</v>
      </c>
      <c r="N59">
        <f>H59/VLOOKUP(A59, 'Normalization Factors'!$A:$C, 3, )</f>
        <v>1.6505359877488515</v>
      </c>
      <c r="O59">
        <f>I59/VLOOKUP(A59, 'Normalization Factors'!$A:$C, 3, )</f>
        <v>108.03598774885145</v>
      </c>
      <c r="P59" s="11">
        <f>J59/VLOOKUP(A59, 'Normalization Factors'!$A:$C, 3, )</f>
        <v>6.1255742725880549E-4</v>
      </c>
      <c r="Q59" s="10">
        <f>STANDARDIZE(D59, D$1, D$2)</f>
        <v>-1.3297782730695997</v>
      </c>
      <c r="R59">
        <f>STANDARDIZE(E59, E$1, E$2)</f>
        <v>-0.61954841518159731</v>
      </c>
      <c r="S59">
        <f>STANDARDIZE(K59, K$1, K$2)</f>
        <v>-1.2694174587355418</v>
      </c>
      <c r="T59">
        <f>STANDARDIZE(L59, L$1, L$2)</f>
        <v>-0.87296283356201887</v>
      </c>
      <c r="U59">
        <f>STANDARDIZE(M59, M$1, M$2)</f>
        <v>-0.2800558137857263</v>
      </c>
      <c r="V59">
        <f>STANDARDIZE(N59, N$1, N$2)</f>
        <v>-0.26192530097729005</v>
      </c>
      <c r="W59">
        <f>STANDARDIZE(O59, O$1, O$2)</f>
        <v>-0.73094315915430264</v>
      </c>
      <c r="X59" s="11">
        <f>STANDARDIZE(P59, P$1, P$2)</f>
        <v>-0.92904792576617357</v>
      </c>
      <c r="Y59">
        <v>22.34</v>
      </c>
      <c r="Z59">
        <v>22.46</v>
      </c>
      <c r="AA59" s="4">
        <f>IFERROR((Z59-Y59)/Y59, "N/A")</f>
        <v>5.3715308863026409E-3</v>
      </c>
      <c r="AB59" t="str">
        <f>IF(AA59="N/A", "N/A", IF(AA59&gt;0, "UP", "DOWN"))</f>
        <v>UP</v>
      </c>
      <c r="AC59">
        <f>IFERROR(STANDARDIZE(AA59, $AA$1, $AA$2), "N/A")</f>
        <v>0.6026760148210426</v>
      </c>
      <c r="AD59">
        <f>IF(MAX(Q59:X59)&gt;$AD$1, 1, IF(MIN(Q59:X59)&lt;-$AD$1, 1, 0))</f>
        <v>0</v>
      </c>
    </row>
    <row r="60" spans="1:30" x14ac:dyDescent="0.2">
      <c r="A60" t="s">
        <v>40</v>
      </c>
      <c r="B60" s="1">
        <v>43059</v>
      </c>
      <c r="C60">
        <v>246</v>
      </c>
      <c r="D60">
        <v>0.24415211933504599</v>
      </c>
      <c r="E60">
        <v>0.11304873649385799</v>
      </c>
      <c r="F60" s="2">
        <v>43059.778553240743</v>
      </c>
      <c r="G60">
        <v>10958</v>
      </c>
      <c r="H60">
        <v>72731</v>
      </c>
      <c r="I60">
        <v>1953753</v>
      </c>
      <c r="J60" s="11">
        <v>15</v>
      </c>
      <c r="K60" s="13">
        <f>MOD(F60, 1)</f>
        <v>0.77855324074334931</v>
      </c>
      <c r="L60">
        <f>C60/VLOOKUP(A60, 'Normalization Factors'!$A:$C, 3, )</f>
        <v>1.8836140888208269E-2</v>
      </c>
      <c r="M60">
        <f>G60/VLOOKUP(A60, 'Normalization Factors'!$A:$C, 3, )</f>
        <v>0.83905053598774881</v>
      </c>
      <c r="N60">
        <f>H60/VLOOKUP(A60, 'Normalization Factors'!$A:$C, 3, )</f>
        <v>5.5689892802450229</v>
      </c>
      <c r="O60">
        <f>I60/VLOOKUP(A60, 'Normalization Factors'!$A:$C, 3, )</f>
        <v>149.59823889739664</v>
      </c>
      <c r="P60" s="11">
        <f>J60/VLOOKUP(A60, 'Normalization Factors'!$A:$C, 3, )</f>
        <v>1.1485451761102604E-3</v>
      </c>
      <c r="Q60" s="10">
        <f>STANDARDIZE(D60, D$1, D$2)</f>
        <v>-1.5594085375397708</v>
      </c>
      <c r="R60">
        <f>STANDARDIZE(E60, E$1, E$2)</f>
        <v>-0.37751604577205772</v>
      </c>
      <c r="S60">
        <f>STANDARDIZE(K60, K$1, K$2)</f>
        <v>1.4128006816207281</v>
      </c>
      <c r="T60">
        <f>STANDARDIZE(L60, L$1, L$2)</f>
        <v>-0.77740243674567622</v>
      </c>
      <c r="U60">
        <f>STANDARDIZE(M60, M$1, M$2)</f>
        <v>-0.26759197562303677</v>
      </c>
      <c r="V60">
        <f>STANDARDIZE(N60, N$1, N$2)</f>
        <v>-0.23134168084662932</v>
      </c>
      <c r="W60">
        <f>STANDARDIZE(O60, O$1, O$2)</f>
        <v>-0.63972354758058037</v>
      </c>
      <c r="X60" s="11">
        <f>STANDARDIZE(P60, P$1, P$2)</f>
        <v>-0.4398229264602766</v>
      </c>
      <c r="Y60">
        <v>21.81</v>
      </c>
      <c r="Z60">
        <v>22.12</v>
      </c>
      <c r="AA60" s="4">
        <f>IFERROR((Z60-Y60)/Y60, "N/A")</f>
        <v>1.4213663457129861E-2</v>
      </c>
      <c r="AB60" t="str">
        <f>IF(AA60="N/A", "N/A", IF(AA60&gt;0, "UP", "DOWN"))</f>
        <v>UP</v>
      </c>
      <c r="AC60">
        <f>IFERROR(STANDARDIZE(AA60, $AA$1, $AA$2), "N/A")</f>
        <v>1.7600862560697663</v>
      </c>
      <c r="AD60">
        <f>IF(MAX(Q60:X60)&gt;$AD$1, 1, IF(MIN(Q60:X60)&lt;-$AD$1, 1, 0))</f>
        <v>0</v>
      </c>
    </row>
    <row r="61" spans="1:30" x14ac:dyDescent="0.2">
      <c r="A61" t="s">
        <v>40</v>
      </c>
      <c r="B61" s="1">
        <v>43056</v>
      </c>
      <c r="C61">
        <v>214</v>
      </c>
      <c r="D61">
        <v>0.40578389030491802</v>
      </c>
      <c r="E61">
        <v>0.25743090956291798</v>
      </c>
      <c r="F61" s="2">
        <v>43056.736562500002</v>
      </c>
      <c r="G61">
        <v>4319</v>
      </c>
      <c r="H61">
        <v>29574</v>
      </c>
      <c r="I61">
        <v>1169765</v>
      </c>
      <c r="J61" s="11">
        <v>12</v>
      </c>
      <c r="K61" s="13">
        <f>MOD(F61, 1)</f>
        <v>0.73656250000203727</v>
      </c>
      <c r="L61">
        <f>C61/VLOOKUP(A61, 'Normalization Factors'!$A:$C, 3, )</f>
        <v>1.6385911179173047E-2</v>
      </c>
      <c r="M61">
        <f>G61/VLOOKUP(A61, 'Normalization Factors'!$A:$C, 3, )</f>
        <v>0.33070444104134761</v>
      </c>
      <c r="N61">
        <f>H61/VLOOKUP(A61, 'Normalization Factors'!$A:$C, 3, )</f>
        <v>2.2644716692189895</v>
      </c>
      <c r="O61">
        <f>I61/VLOOKUP(A61, 'Normalization Factors'!$A:$C, 3, )</f>
        <v>89.568529862174586</v>
      </c>
      <c r="P61" s="11">
        <f>J61/VLOOKUP(A61, 'Normalization Factors'!$A:$C, 3, )</f>
        <v>9.1883614088820824E-4</v>
      </c>
      <c r="Q61" s="10">
        <f>STANDARDIZE(D61, D$1, D$2)</f>
        <v>1.2801268411697657</v>
      </c>
      <c r="R61">
        <f>STANDARDIZE(E61, E$1, E$2)</f>
        <v>1.654527791805362</v>
      </c>
      <c r="S61">
        <f>STANDARDIZE(K61, K$1, K$2)</f>
        <v>-0.11436306805323986</v>
      </c>
      <c r="T61">
        <f>STANDARDIZE(L61, L$1, L$2)</f>
        <v>-0.84387923453095814</v>
      </c>
      <c r="U61">
        <f>STANDARDIZE(M61, M$1, M$2)</f>
        <v>-0.2790639597575294</v>
      </c>
      <c r="V61">
        <f>STANDARDIZE(N61, N$1, N$2)</f>
        <v>-0.25713351854040412</v>
      </c>
      <c r="W61">
        <f>STANDARDIZE(O61, O$1, O$2)</f>
        <v>-0.77147499486156346</v>
      </c>
      <c r="X61" s="11">
        <f>STANDARDIZE(P61, P$1, P$2)</f>
        <v>-0.64949078330566112</v>
      </c>
      <c r="Y61" s="10">
        <v>21.51</v>
      </c>
      <c r="Z61">
        <v>21.75</v>
      </c>
      <c r="AA61" s="4">
        <f>IFERROR((Z61-Y61)/Y61, "N/A")</f>
        <v>1.1157601115760038E-2</v>
      </c>
      <c r="AB61" t="str">
        <f>IF(AA61="N/A", "N/A", IF(AA61&gt;0, "UP", "DOWN"))</f>
        <v>UP</v>
      </c>
      <c r="AC61">
        <f>IFERROR(STANDARDIZE(AA61, $AA$1, $AA$2), "N/A")</f>
        <v>1.3600563058894251</v>
      </c>
      <c r="AD61">
        <f>IF(MAX(Q61:X61)&gt;$AD$1, 1, IF(MIN(Q61:X61)&lt;-$AD$1, 1, 0))</f>
        <v>0</v>
      </c>
    </row>
    <row r="62" spans="1:30" x14ac:dyDescent="0.2">
      <c r="A62" t="s">
        <v>40</v>
      </c>
      <c r="B62" s="1">
        <v>43055</v>
      </c>
      <c r="C62">
        <v>288</v>
      </c>
      <c r="D62">
        <v>0.44602469803858702</v>
      </c>
      <c r="E62">
        <v>0.243771851489509</v>
      </c>
      <c r="F62" s="2">
        <v>43055.759837962964</v>
      </c>
      <c r="G62">
        <v>6622</v>
      </c>
      <c r="H62">
        <v>45587</v>
      </c>
      <c r="I62">
        <v>3736873</v>
      </c>
      <c r="J62" s="11">
        <v>13</v>
      </c>
      <c r="K62" s="13">
        <f>MOD(F62, 1)</f>
        <v>0.75983796296350192</v>
      </c>
      <c r="L62">
        <f>C62/VLOOKUP(A62, 'Normalization Factors'!$A:$C, 3, )</f>
        <v>2.2052067381316997E-2</v>
      </c>
      <c r="M62">
        <f>G62/VLOOKUP(A62, 'Normalization Factors'!$A:$C, 3, )</f>
        <v>0.50704441041347625</v>
      </c>
      <c r="N62">
        <f>H62/VLOOKUP(A62, 'Normalization Factors'!$A:$C, 3, )</f>
        <v>3.490581929555896</v>
      </c>
      <c r="O62">
        <f>I62/VLOOKUP(A62, 'Normalization Factors'!$A:$C, 3, )</f>
        <v>286.13116385911178</v>
      </c>
      <c r="P62" s="11">
        <f>J62/VLOOKUP(A62, 'Normalization Factors'!$A:$C, 3, )</f>
        <v>9.954058192955589E-4</v>
      </c>
      <c r="Q62" s="10">
        <f>STANDARDIZE(D62, D$1, D$2)</f>
        <v>1.9870744699803191</v>
      </c>
      <c r="R62">
        <f>STANDARDIZE(E62, E$1, E$2)</f>
        <v>1.4622893443904805</v>
      </c>
      <c r="S62">
        <f>STANDARDIZE(K62, K$1, K$2)</f>
        <v>0.7321436299497559</v>
      </c>
      <c r="T62">
        <f>STANDARDIZE(L62, L$1, L$2)</f>
        <v>-0.69015163965249371</v>
      </c>
      <c r="U62">
        <f>STANDARDIZE(M62, M$1, M$2)</f>
        <v>-0.2750844478639104</v>
      </c>
      <c r="V62">
        <f>STANDARDIZE(N62, N$1, N$2)</f>
        <v>-0.24756369911388201</v>
      </c>
      <c r="W62">
        <f>STANDARDIZE(O62, O$1, O$2)</f>
        <v>-0.34006508255858192</v>
      </c>
      <c r="X62" s="11">
        <f>STANDARDIZE(P62, P$1, P$2)</f>
        <v>-0.57960149769053304</v>
      </c>
      <c r="Y62" s="10">
        <v>21.43</v>
      </c>
      <c r="Z62">
        <v>21.57</v>
      </c>
      <c r="AA62" s="4">
        <f>IFERROR((Z62-Y62)/Y62, "N/A")</f>
        <v>6.5328978068129057E-3</v>
      </c>
      <c r="AB62" t="str">
        <f>IF(AA62="N/A", "N/A", IF(AA62&gt;0, "UP", "DOWN"))</f>
        <v>UP</v>
      </c>
      <c r="AC62">
        <f>IFERROR(STANDARDIZE(AA62, $AA$1, $AA$2), "N/A")</f>
        <v>0.7546956726217986</v>
      </c>
      <c r="AD62">
        <f>IF(MAX(Q62:X62)&gt;$AD$1, 1, IF(MIN(Q62:X62)&lt;-$AD$1, 1, 0))</f>
        <v>0</v>
      </c>
    </row>
    <row r="63" spans="1:30" x14ac:dyDescent="0.2">
      <c r="A63" t="s">
        <v>40</v>
      </c>
      <c r="B63" s="1">
        <v>43054</v>
      </c>
      <c r="C63">
        <v>426</v>
      </c>
      <c r="D63">
        <v>0.34212611527752401</v>
      </c>
      <c r="E63">
        <v>0.34384883321392901</v>
      </c>
      <c r="F63" s="2">
        <v>43054.753252314818</v>
      </c>
      <c r="G63">
        <v>38938</v>
      </c>
      <c r="H63">
        <v>237253</v>
      </c>
      <c r="I63">
        <v>3061210</v>
      </c>
      <c r="J63" s="11">
        <v>20</v>
      </c>
      <c r="K63" s="13">
        <f>MOD(F63, 1)</f>
        <v>0.75325231481838273</v>
      </c>
      <c r="L63">
        <f>C63/VLOOKUP(A63, 'Normalization Factors'!$A:$C, 3, )</f>
        <v>3.2618683001531396E-2</v>
      </c>
      <c r="M63">
        <f>G63/VLOOKUP(A63, 'Normalization Factors'!$A:$C, 3, )</f>
        <v>2.9814701378254211</v>
      </c>
      <c r="N63">
        <f>H63/VLOOKUP(A63, 'Normalization Factors'!$A:$C, 3, )</f>
        <v>18.166385911179173</v>
      </c>
      <c r="O63">
        <f>I63/VLOOKUP(A63, 'Normalization Factors'!$A:$C, 3, )</f>
        <v>234.395865237366</v>
      </c>
      <c r="P63" s="11">
        <f>J63/VLOOKUP(A63, 'Normalization Factors'!$A:$C, 3, )</f>
        <v>1.5313935681470138E-3</v>
      </c>
      <c r="Q63" s="10">
        <f>STANDARDIZE(D63, D$1, D$2)</f>
        <v>0.16179160772169018</v>
      </c>
      <c r="R63">
        <f>STANDARDIZE(E63, E$1, E$2)</f>
        <v>2.8707791161795884</v>
      </c>
      <c r="S63">
        <f>STANDARDIZE(K63, K$1, K$2)</f>
        <v>0.49262980052500283</v>
      </c>
      <c r="T63">
        <f>STANDARDIZE(L63, L$1, L$2)</f>
        <v>-0.40347044920346542</v>
      </c>
      <c r="U63">
        <f>STANDARDIZE(M63, M$1, M$2)</f>
        <v>-0.21924341167016656</v>
      </c>
      <c r="V63">
        <f>STANDARDIZE(N63, N$1, N$2)</f>
        <v>-0.1330187037848499</v>
      </c>
      <c r="W63">
        <f>STANDARDIZE(O63, O$1, O$2)</f>
        <v>-0.45361220078515024</v>
      </c>
      <c r="X63" s="11">
        <f>STANDARDIZE(P63, P$1, P$2)</f>
        <v>-9.0376498384636031E-2</v>
      </c>
      <c r="Y63" s="10">
        <v>21.31</v>
      </c>
      <c r="Z63">
        <v>21.36</v>
      </c>
      <c r="AA63" s="4">
        <f>IFERROR((Z63-Y63)/Y63, "N/A")</f>
        <v>2.3463162834350404E-3</v>
      </c>
      <c r="AB63" t="str">
        <f>IF(AA63="N/A", "N/A", IF(AA63&gt;0, "UP", "DOWN"))</f>
        <v>UP</v>
      </c>
      <c r="AC63">
        <f>IFERROR(STANDARDIZE(AA63, $AA$1, $AA$2), "N/A")</f>
        <v>0.20668394669866003</v>
      </c>
      <c r="AD63">
        <f>IF(MAX(Q63:X63)&gt;$AD$1, 1, IF(MIN(Q63:X63)&lt;-$AD$1, 1, 0))</f>
        <v>0</v>
      </c>
    </row>
    <row r="64" spans="1:30" x14ac:dyDescent="0.2">
      <c r="A64" t="s">
        <v>40</v>
      </c>
      <c r="B64" s="1">
        <v>43053</v>
      </c>
      <c r="C64">
        <v>197</v>
      </c>
      <c r="D64">
        <v>0.37370244321386398</v>
      </c>
      <c r="E64">
        <v>0.20890202789314399</v>
      </c>
      <c r="F64" s="2">
        <v>43053.709513888891</v>
      </c>
      <c r="G64">
        <v>4483</v>
      </c>
      <c r="H64">
        <v>15135</v>
      </c>
      <c r="I64">
        <v>1241254</v>
      </c>
      <c r="J64" s="11">
        <v>11</v>
      </c>
      <c r="K64" s="13">
        <f>MOD(F64, 1)</f>
        <v>0.70951388889079681</v>
      </c>
      <c r="L64">
        <f>C64/VLOOKUP(A64, 'Normalization Factors'!$A:$C, 3, )</f>
        <v>1.5084226646248085E-2</v>
      </c>
      <c r="M64">
        <f>G64/VLOOKUP(A64, 'Normalization Factors'!$A:$C, 3, )</f>
        <v>0.34326186830015315</v>
      </c>
      <c r="N64">
        <f>H64/VLOOKUP(A64, 'Normalization Factors'!$A:$C, 3, )</f>
        <v>1.1588820826952526</v>
      </c>
      <c r="O64">
        <f>I64/VLOOKUP(A64, 'Normalization Factors'!$A:$C, 3, )</f>
        <v>95.042419601837679</v>
      </c>
      <c r="P64" s="11">
        <f>J64/VLOOKUP(A64, 'Normalization Factors'!$A:$C, 3, )</f>
        <v>8.4226646248085758E-4</v>
      </c>
      <c r="Q64" s="10">
        <f>STANDARDIZE(D64, D$1, D$2)</f>
        <v>0.71652227587532036</v>
      </c>
      <c r="R64">
        <f>STANDARDIZE(E64, E$1, E$2)</f>
        <v>0.97152924118498762</v>
      </c>
      <c r="S64">
        <f>STANDARDIZE(K64, K$1, K$2)</f>
        <v>-1.0980956157259447</v>
      </c>
      <c r="T64">
        <f>STANDARDIZE(L64, L$1, L$2)</f>
        <v>-0.87919503335438898</v>
      </c>
      <c r="U64">
        <f>STANDARDIZE(M64, M$1, M$2)</f>
        <v>-0.27878057289233033</v>
      </c>
      <c r="V64">
        <f>STANDARDIZE(N64, N$1, N$2)</f>
        <v>-0.26576267127253134</v>
      </c>
      <c r="W64">
        <f>STANDARDIZE(O64, O$1, O$2)</f>
        <v>-0.75946106197653174</v>
      </c>
      <c r="X64" s="11">
        <f>STANDARDIZE(P64, P$1, P$2)</f>
        <v>-0.71938006892078921</v>
      </c>
      <c r="Y64" s="10">
        <v>21.1</v>
      </c>
      <c r="Z64">
        <v>21.36</v>
      </c>
      <c r="AA64" s="4">
        <f>IFERROR((Z64-Y64)/Y64, "N/A")</f>
        <v>1.2322274881516493E-2</v>
      </c>
      <c r="AB64" t="str">
        <f>IF(AA64="N/A", "N/A", IF(AA64&gt;0, "UP", "DOWN"))</f>
        <v>UP</v>
      </c>
      <c r="AC64">
        <f>IFERROR(STANDARDIZE(AA64, $AA$1, $AA$2), "N/A")</f>
        <v>1.5125088204160337</v>
      </c>
      <c r="AD64">
        <f>IF(MAX(Q64:X64)&gt;$AD$1, 1, IF(MIN(Q64:X64)&lt;-$AD$1, 1, 0))</f>
        <v>0</v>
      </c>
    </row>
    <row r="65" spans="1:30" x14ac:dyDescent="0.2">
      <c r="A65" t="s">
        <v>40</v>
      </c>
      <c r="B65" s="1">
        <v>43052</v>
      </c>
      <c r="C65">
        <v>254</v>
      </c>
      <c r="D65">
        <v>0.40687138894569902</v>
      </c>
      <c r="E65">
        <v>0.22447224281623801</v>
      </c>
      <c r="F65" s="2">
        <v>43052.745057870372</v>
      </c>
      <c r="G65">
        <v>11191</v>
      </c>
      <c r="H65">
        <v>72188</v>
      </c>
      <c r="I65">
        <v>2380535</v>
      </c>
      <c r="J65" s="11">
        <v>11</v>
      </c>
      <c r="K65" s="13">
        <f>MOD(F65, 1)</f>
        <v>0.74505787037196569</v>
      </c>
      <c r="L65">
        <f>C65/VLOOKUP(A65, 'Normalization Factors'!$A:$C, 3, )</f>
        <v>1.9448698315467076E-2</v>
      </c>
      <c r="M65">
        <f>G65/VLOOKUP(A65, 'Normalization Factors'!$A:$C, 3, )</f>
        <v>0.85689127105666152</v>
      </c>
      <c r="N65">
        <f>H65/VLOOKUP(A65, 'Normalization Factors'!$A:$C, 3, )</f>
        <v>5.5274119448698311</v>
      </c>
      <c r="O65">
        <f>I65/VLOOKUP(A65, 'Normalization Factors'!$A:$C, 3, )</f>
        <v>182.27679938744257</v>
      </c>
      <c r="P65" s="11">
        <f>J65/VLOOKUP(A65, 'Normalization Factors'!$A:$C, 3, )</f>
        <v>8.4226646248085758E-4</v>
      </c>
      <c r="Q65" s="10">
        <f>STANDARDIZE(D65, D$1, D$2)</f>
        <v>1.2992319394203553</v>
      </c>
      <c r="R65">
        <f>STANDARDIZE(E65, E$1, E$2)</f>
        <v>1.1906654310045968</v>
      </c>
      <c r="S65">
        <f>STANDARDIZE(K65, K$1, K$2)</f>
        <v>0.19460556264883516</v>
      </c>
      <c r="T65">
        <f>STANDARDIZE(L65, L$1, L$2)</f>
        <v>-0.76078323729935571</v>
      </c>
      <c r="U65">
        <f>STANDARDIZE(M65, M$1, M$2)</f>
        <v>-0.26718935891821122</v>
      </c>
      <c r="V65">
        <f>STANDARDIZE(N65, N$1, N$2)</f>
        <v>-0.23166619292735133</v>
      </c>
      <c r="W65">
        <f>STANDARDIZE(O65, O$1, O$2)</f>
        <v>-0.56800160008460787</v>
      </c>
      <c r="X65" s="11">
        <f>STANDARDIZE(P65, P$1, P$2)</f>
        <v>-0.71938006892078921</v>
      </c>
      <c r="Y65" s="10">
        <v>21.23</v>
      </c>
      <c r="Z65">
        <v>21.17</v>
      </c>
      <c r="AA65" s="4">
        <f>IFERROR((Z65-Y65)/Y65, "N/A")</f>
        <v>-2.8261893546867038E-3</v>
      </c>
      <c r="AB65" t="str">
        <f>IF(AA65="N/A", "N/A", IF(AA65&gt;0, "UP", "DOWN"))</f>
        <v>DOWN</v>
      </c>
      <c r="AC65">
        <f>IFERROR(STANDARDIZE(AA65, $AA$1, $AA$2), "N/A")</f>
        <v>-0.47038246805186967</v>
      </c>
      <c r="AD65">
        <f>IF(MAX(Q65:X65)&gt;$AD$1, 1, IF(MIN(Q65:X65)&lt;-$AD$1, 1, 0))</f>
        <v>0</v>
      </c>
    </row>
    <row r="66" spans="1:30" x14ac:dyDescent="0.2">
      <c r="A66" t="s">
        <v>40</v>
      </c>
      <c r="B66" s="1">
        <v>43049</v>
      </c>
      <c r="C66">
        <v>149</v>
      </c>
      <c r="D66">
        <v>0.26605036500000001</v>
      </c>
      <c r="E66">
        <v>0.11571340200000001</v>
      </c>
      <c r="F66" s="2">
        <v>43049.734722222223</v>
      </c>
      <c r="G66">
        <v>1681</v>
      </c>
      <c r="H66">
        <v>8373</v>
      </c>
      <c r="I66">
        <v>1152106</v>
      </c>
      <c r="J66" s="11">
        <v>6</v>
      </c>
      <c r="K66" s="13">
        <f>MOD(F66, 1)</f>
        <v>0.73472222222335404</v>
      </c>
      <c r="L66">
        <f>C66/VLOOKUP(A66, 'Normalization Factors'!$A:$C, 3, )</f>
        <v>1.1408882082695252E-2</v>
      </c>
      <c r="M66">
        <f>G66/VLOOKUP(A66, 'Normalization Factors'!$A:$C, 3, )</f>
        <v>0.12871362940275652</v>
      </c>
      <c r="N66">
        <f>H66/VLOOKUP(A66, 'Normalization Factors'!$A:$C, 3, )</f>
        <v>0.64111791730474732</v>
      </c>
      <c r="O66">
        <f>I66/VLOOKUP(A66, 'Normalization Factors'!$A:$C, 3, )</f>
        <v>88.216385911179174</v>
      </c>
      <c r="P66" s="11">
        <f>J66/VLOOKUP(A66, 'Normalization Factors'!$A:$C, 3, )</f>
        <v>4.5941807044410412E-4</v>
      </c>
      <c r="Q66" s="10">
        <f>STANDARDIZE(D66, D$1, D$2)</f>
        <v>-1.1747017257280008</v>
      </c>
      <c r="R66">
        <f>STANDARDIZE(E66, E$1, E$2)</f>
        <v>-0.34001337486842015</v>
      </c>
      <c r="S66">
        <f>STANDARDIZE(K66, K$1, K$2)</f>
        <v>-0.18129224013546946</v>
      </c>
      <c r="T66">
        <f>STANDARDIZE(L66, L$1, L$2)</f>
        <v>-0.97891023003231203</v>
      </c>
      <c r="U66">
        <f>STANDARDIZE(M66, M$1, M$2)</f>
        <v>-0.28362234116237828</v>
      </c>
      <c r="V66">
        <f>STANDARDIZE(N66, N$1, N$2)</f>
        <v>-0.26980383276395348</v>
      </c>
      <c r="W66">
        <f>STANDARDIZE(O66, O$1, O$2)</f>
        <v>-0.77444264080453051</v>
      </c>
      <c r="X66" s="11">
        <f>STANDARDIZE(P66, P$1, P$2)</f>
        <v>-1.0688264969964298</v>
      </c>
      <c r="Y66">
        <v>21.25</v>
      </c>
      <c r="Z66">
        <v>21.23</v>
      </c>
      <c r="AA66" s="4">
        <f>IFERROR((Z66-Y66)/Y66, "N/A")</f>
        <v>-9.4117647058821526E-4</v>
      </c>
      <c r="AB66" t="str">
        <f>IF(AA66="N/A", "N/A", IF(AA66&gt;0, "UP", "DOWN"))</f>
        <v>DOWN</v>
      </c>
      <c r="AC66">
        <f>IFERROR(STANDARDIZE(AA66, $AA$1, $AA$2), "N/A")</f>
        <v>-0.22363959245423851</v>
      </c>
      <c r="AD66">
        <f>IF(MAX(Q66:X66)&gt;$AD$1, 1, IF(MIN(Q66:X66)&lt;-$AD$1, 1, 0))</f>
        <v>0</v>
      </c>
    </row>
    <row r="67" spans="1:30" x14ac:dyDescent="0.2">
      <c r="A67" t="s">
        <v>40</v>
      </c>
      <c r="B67" s="1">
        <v>43048</v>
      </c>
      <c r="C67">
        <v>174</v>
      </c>
      <c r="D67">
        <v>0.39285810799999998</v>
      </c>
      <c r="E67">
        <v>0.18937959500000001</v>
      </c>
      <c r="F67" s="2">
        <v>43048.734027777777</v>
      </c>
      <c r="G67">
        <v>3130</v>
      </c>
      <c r="H67">
        <v>15164</v>
      </c>
      <c r="I67">
        <v>2813064</v>
      </c>
      <c r="J67" s="11">
        <v>13</v>
      </c>
      <c r="K67" s="13">
        <f>MOD(F67, 1)</f>
        <v>0.73402777777664596</v>
      </c>
      <c r="L67">
        <f>C67/VLOOKUP(A67, 'Normalization Factors'!$A:$C, 3, )</f>
        <v>1.332312404287902E-2</v>
      </c>
      <c r="M67">
        <f>G67/VLOOKUP(A67, 'Normalization Factors'!$A:$C, 3, )</f>
        <v>0.23966309341500766</v>
      </c>
      <c r="N67">
        <f>H67/VLOOKUP(A67, 'Normalization Factors'!$A:$C, 3, )</f>
        <v>1.1611026033690659</v>
      </c>
      <c r="O67">
        <f>I67/VLOOKUP(A67, 'Normalization Factors'!$A:$C, 3, )</f>
        <v>215.39540581929555</v>
      </c>
      <c r="P67" s="11">
        <f>J67/VLOOKUP(A67, 'Normalization Factors'!$A:$C, 3, )</f>
        <v>9.954058192955589E-4</v>
      </c>
      <c r="Q67" s="10">
        <f>STANDARDIZE(D67, D$1, D$2)</f>
        <v>1.0530476231913035</v>
      </c>
      <c r="R67">
        <f>STANDARDIZE(E67, E$1, E$2)</f>
        <v>0.69676928563246232</v>
      </c>
      <c r="S67">
        <f>STANDARDIZE(K67, K$1, K$2)</f>
        <v>-0.20654853155715375</v>
      </c>
      <c r="T67">
        <f>STANDARDIZE(L67, L$1, L$2)</f>
        <v>-0.92697523176256047</v>
      </c>
      <c r="U67">
        <f>STANDARDIZE(M67, M$1, M$2)</f>
        <v>-0.28111851453022291</v>
      </c>
      <c r="V67">
        <f>STANDARDIZE(N67, N$1, N$2)</f>
        <v>-0.26574534005643385</v>
      </c>
      <c r="W67">
        <f>STANDARDIZE(O67, O$1, O$2)</f>
        <v>-0.49531385264332517</v>
      </c>
      <c r="X67" s="11">
        <f>STANDARDIZE(P67, P$1, P$2)</f>
        <v>-0.57960149769053304</v>
      </c>
      <c r="Y67">
        <v>21.27</v>
      </c>
      <c r="Z67">
        <v>21.34</v>
      </c>
      <c r="AA67" s="4">
        <f>IFERROR((Z67-Y67)/Y67, "N/A")</f>
        <v>3.2910202162670563E-3</v>
      </c>
      <c r="AB67" t="str">
        <f>IF(AA67="N/A", "N/A", IF(AA67&gt;0, "UP", "DOWN"))</f>
        <v>UP</v>
      </c>
      <c r="AC67">
        <f>IFERROR(STANDARDIZE(AA67, $AA$1, $AA$2), "N/A")</f>
        <v>0.33034302984961855</v>
      </c>
      <c r="AD67">
        <f>IF(MAX(Q67:X67)&gt;$AD$1, 1, IF(MIN(Q67:X67)&lt;-$AD$1, 1, 0))</f>
        <v>0</v>
      </c>
    </row>
    <row r="68" spans="1:30" x14ac:dyDescent="0.2">
      <c r="A68" t="s">
        <v>40</v>
      </c>
      <c r="B68" s="1">
        <v>43047</v>
      </c>
      <c r="C68">
        <v>248</v>
      </c>
      <c r="D68">
        <v>0.33815197600000002</v>
      </c>
      <c r="E68">
        <v>0.15984231500000001</v>
      </c>
      <c r="F68" s="2">
        <v>43047.722916666666</v>
      </c>
      <c r="G68">
        <v>11475</v>
      </c>
      <c r="H68">
        <v>40377</v>
      </c>
      <c r="I68">
        <v>2381225</v>
      </c>
      <c r="J68" s="11">
        <v>11</v>
      </c>
      <c r="K68" s="13">
        <f>MOD(F68, 1)</f>
        <v>0.72291666666569654</v>
      </c>
      <c r="L68">
        <f>C68/VLOOKUP(A68, 'Normalization Factors'!$A:$C, 3, )</f>
        <v>1.8989280245022971E-2</v>
      </c>
      <c r="M68">
        <f>G68/VLOOKUP(A68, 'Normalization Factors'!$A:$C, 3, )</f>
        <v>0.87863705972434913</v>
      </c>
      <c r="N68">
        <f>H68/VLOOKUP(A68, 'Normalization Factors'!$A:$C, 3, )</f>
        <v>3.0916539050535987</v>
      </c>
      <c r="O68">
        <f>I68/VLOOKUP(A68, 'Normalization Factors'!$A:$C, 3, )</f>
        <v>182.32963246554365</v>
      </c>
      <c r="P68" s="11">
        <f>J68/VLOOKUP(A68, 'Normalization Factors'!$A:$C, 3, )</f>
        <v>8.4226646248085758E-4</v>
      </c>
      <c r="Q68" s="10">
        <f>STANDARDIZE(D68, D$1, D$2)</f>
        <v>9.1974213463527979E-2</v>
      </c>
      <c r="R68">
        <f>STANDARDIZE(E68, E$1, E$2)</f>
        <v>0.28105973834583242</v>
      </c>
      <c r="S68">
        <f>STANDARDIZE(K68, K$1, K$2)</f>
        <v>-0.61064919298100395</v>
      </c>
      <c r="T68">
        <f>STANDARDIZE(L68, L$1, L$2)</f>
        <v>-0.77324763688409603</v>
      </c>
      <c r="U68">
        <f>STANDARDIZE(M68, M$1, M$2)</f>
        <v>-0.2666986158101835</v>
      </c>
      <c r="V68">
        <f>STANDARDIZE(N68, N$1, N$2)</f>
        <v>-0.25067734173001766</v>
      </c>
      <c r="W68">
        <f>STANDARDIZE(O68, O$1, O$2)</f>
        <v>-0.56788564359213112</v>
      </c>
      <c r="X68" s="11">
        <f>STANDARDIZE(P68, P$1, P$2)</f>
        <v>-0.71938006892078921</v>
      </c>
      <c r="Y68">
        <v>21.34</v>
      </c>
      <c r="Z68">
        <v>21.42</v>
      </c>
      <c r="AA68" s="4">
        <f>IFERROR((Z68-Y68)/Y68, "N/A")</f>
        <v>3.7488284910966187E-3</v>
      </c>
      <c r="AB68" t="str">
        <f>IF(AA68="N/A", "N/A", IF(AA68&gt;0, "UP", "DOWN"))</f>
        <v>UP</v>
      </c>
      <c r="AC68">
        <f>IFERROR(STANDARDIZE(AA68, $AA$1, $AA$2), "N/A")</f>
        <v>0.39026884317256599</v>
      </c>
      <c r="AD68">
        <f>IF(MAX(Q68:X68)&gt;$AD$1, 1, IF(MIN(Q68:X68)&lt;-$AD$1, 1, 0))</f>
        <v>0</v>
      </c>
    </row>
    <row r="69" spans="1:30" x14ac:dyDescent="0.2">
      <c r="A69" t="s">
        <v>40</v>
      </c>
      <c r="B69" s="1">
        <v>43046</v>
      </c>
      <c r="C69">
        <v>215</v>
      </c>
      <c r="D69">
        <v>0.41402049600000002</v>
      </c>
      <c r="E69">
        <v>0.13221032599999999</v>
      </c>
      <c r="F69" s="2">
        <v>43046.722916666666</v>
      </c>
      <c r="G69">
        <v>2613</v>
      </c>
      <c r="H69">
        <v>11326</v>
      </c>
      <c r="I69">
        <v>1977224</v>
      </c>
      <c r="J69" s="11">
        <v>22</v>
      </c>
      <c r="K69" s="13">
        <f>MOD(F69, 1)</f>
        <v>0.72291666666569654</v>
      </c>
      <c r="L69">
        <f>C69/VLOOKUP(A69, 'Normalization Factors'!$A:$C, 3, )</f>
        <v>1.6462480857580397E-2</v>
      </c>
      <c r="M69">
        <f>G69/VLOOKUP(A69, 'Normalization Factors'!$A:$C, 3, )</f>
        <v>0.20007656967840734</v>
      </c>
      <c r="N69">
        <f>H69/VLOOKUP(A69, 'Normalization Factors'!$A:$C, 3, )</f>
        <v>0.86722817764165394</v>
      </c>
      <c r="O69">
        <f>I69/VLOOKUP(A69, 'Normalization Factors'!$A:$C, 3, )</f>
        <v>151.39540581929555</v>
      </c>
      <c r="P69" s="11">
        <f>J69/VLOOKUP(A69, 'Normalization Factors'!$A:$C, 3, )</f>
        <v>1.6845329249617152E-3</v>
      </c>
      <c r="Q69" s="10">
        <f>STANDARDIZE(D69, D$1, D$2)</f>
        <v>1.4248269402364606</v>
      </c>
      <c r="R69">
        <f>STANDARDIZE(E69, E$1, E$2)</f>
        <v>-0.10783462287561879</v>
      </c>
      <c r="S69">
        <f>STANDARDIZE(K69, K$1, K$2)</f>
        <v>-0.61064919298100395</v>
      </c>
      <c r="T69">
        <f>STANDARDIZE(L69, L$1, L$2)</f>
        <v>-0.84180183460016811</v>
      </c>
      <c r="U69">
        <f>STANDARDIZE(M69, M$1, M$2)</f>
        <v>-0.28201187434307612</v>
      </c>
      <c r="V69">
        <f>STANDARDIZE(N69, N$1, N$2)</f>
        <v>-0.26803903686271568</v>
      </c>
      <c r="W69">
        <f>STANDARDIZE(O69, O$1, O$2)</f>
        <v>-0.63577917825460606</v>
      </c>
      <c r="X69" s="11">
        <f>STANDARDIZE(P69, P$1, P$2)</f>
        <v>4.9402072845620162E-2</v>
      </c>
      <c r="Y69">
        <v>21.47</v>
      </c>
      <c r="Z69">
        <v>21.38</v>
      </c>
      <c r="AA69" s="4">
        <f>IFERROR((Z69-Y69)/Y69, "N/A")</f>
        <v>-4.1918956683744697E-3</v>
      </c>
      <c r="AB69" t="str">
        <f>IF(AA69="N/A", "N/A", IF(AA69&gt;0, "UP", "DOWN"))</f>
        <v>DOWN</v>
      </c>
      <c r="AC69">
        <f>IFERROR(STANDARDIZE(AA69, $AA$1, $AA$2), "N/A")</f>
        <v>-0.64914957670339524</v>
      </c>
      <c r="AD69">
        <f>IF(MAX(Q69:X69)&gt;$AD$1, 1, IF(MIN(Q69:X69)&lt;-$AD$1, 1, 0))</f>
        <v>0</v>
      </c>
    </row>
    <row r="70" spans="1:30" x14ac:dyDescent="0.2">
      <c r="A70" t="s">
        <v>40</v>
      </c>
      <c r="B70" s="1">
        <v>43045</v>
      </c>
      <c r="C70">
        <v>241</v>
      </c>
      <c r="D70">
        <v>0.366882351</v>
      </c>
      <c r="E70">
        <v>0.12040777499999999</v>
      </c>
      <c r="F70" s="2">
        <v>43045.738888888889</v>
      </c>
      <c r="G70">
        <v>4486</v>
      </c>
      <c r="H70">
        <v>13463</v>
      </c>
      <c r="I70">
        <v>1753527</v>
      </c>
      <c r="J70" s="11">
        <v>22</v>
      </c>
      <c r="K70" s="13">
        <f>MOD(F70, 1)</f>
        <v>0.73888888888905058</v>
      </c>
      <c r="L70">
        <f>C70/VLOOKUP(A70, 'Normalization Factors'!$A:$C, 3, )</f>
        <v>1.8453292496171517E-2</v>
      </c>
      <c r="M70">
        <f>G70/VLOOKUP(A70, 'Normalization Factors'!$A:$C, 3, )</f>
        <v>0.34349157733537516</v>
      </c>
      <c r="N70">
        <f>H70/VLOOKUP(A70, 'Normalization Factors'!$A:$C, 3, )</f>
        <v>1.0308575803981623</v>
      </c>
      <c r="O70">
        <f>I70/VLOOKUP(A70, 'Normalization Factors'!$A:$C, 3, )</f>
        <v>134.26699846860643</v>
      </c>
      <c r="P70" s="11">
        <f>J70/VLOOKUP(A70, 'Normalization Factors'!$A:$C, 3, )</f>
        <v>1.6845329249617152E-3</v>
      </c>
      <c r="Q70" s="10">
        <f>STANDARDIZE(D70, D$1, D$2)</f>
        <v>0.59670738421681091</v>
      </c>
      <c r="R70">
        <f>STANDARDIZE(E70, E$1, E$2)</f>
        <v>-0.2739444722942978</v>
      </c>
      <c r="S70">
        <f>STANDARDIZE(K70, K$1, K$2)</f>
        <v>-2.9754492134603096E-2</v>
      </c>
      <c r="T70">
        <f>STANDARDIZE(L70, L$1, L$2)</f>
        <v>-0.78778943639962651</v>
      </c>
      <c r="U70">
        <f>STANDARDIZE(M70, M$1, M$2)</f>
        <v>-0.27877538898625964</v>
      </c>
      <c r="V70">
        <f>STANDARDIZE(N70, N$1, N$2)</f>
        <v>-0.26676190552477297</v>
      </c>
      <c r="W70">
        <f>STANDARDIZE(O70, O$1, O$2)</f>
        <v>-0.6733721050626873</v>
      </c>
      <c r="X70" s="11">
        <f>STANDARDIZE(P70, P$1, P$2)</f>
        <v>4.9402072845620162E-2</v>
      </c>
      <c r="Y70">
        <v>21.47</v>
      </c>
      <c r="Z70">
        <v>21.44</v>
      </c>
      <c r="AA70" s="4">
        <f>IFERROR((Z70-Y70)/Y70, "N/A")</f>
        <v>-1.3972985561247128E-3</v>
      </c>
      <c r="AB70" t="str">
        <f>IF(AA70="N/A", "N/A", IF(AA70&gt;0, "UP", "DOWN"))</f>
        <v>DOWN</v>
      </c>
      <c r="AC70">
        <f>IFERROR(STANDARDIZE(AA70, $AA$1, $AA$2), "N/A")</f>
        <v>-0.28334468834947901</v>
      </c>
      <c r="AD70">
        <f>IF(MAX(Q70:X70)&gt;$AD$1, 1, IF(MIN(Q70:X70)&lt;-$AD$1, 1, 0))</f>
        <v>0</v>
      </c>
    </row>
    <row r="71" spans="1:30" x14ac:dyDescent="0.2">
      <c r="A71" t="s">
        <v>50</v>
      </c>
      <c r="B71" s="1">
        <v>43063</v>
      </c>
      <c r="C71">
        <v>236</v>
      </c>
      <c r="D71">
        <v>0.32464632824802298</v>
      </c>
      <c r="E71">
        <v>0.14854561046298301</v>
      </c>
      <c r="F71" s="2">
        <v>43063.741620370369</v>
      </c>
      <c r="G71">
        <v>6271</v>
      </c>
      <c r="H71">
        <v>13422</v>
      </c>
      <c r="I71">
        <v>1285873</v>
      </c>
      <c r="J71" s="11">
        <v>13</v>
      </c>
      <c r="K71" s="13">
        <f>MOD(F71, 1)</f>
        <v>0.74162037036876427</v>
      </c>
      <c r="L71">
        <f>C71/VLOOKUP(A71, 'Normalization Factors'!$A:$C, 3, )</f>
        <v>1.2321829478410692E-2</v>
      </c>
      <c r="M71">
        <f>G71/VLOOKUP(A71, 'Normalization Factors'!$A:$C, 3, )</f>
        <v>0.32741607058946381</v>
      </c>
      <c r="N71">
        <f>H71/VLOOKUP(A71, 'Normalization Factors'!$A:$C, 3, )</f>
        <v>0.70077794601367926</v>
      </c>
      <c r="O71">
        <f>I71/VLOOKUP(A71, 'Normalization Factors'!$A:$C, 3, )</f>
        <v>67.136897613950822</v>
      </c>
      <c r="P71" s="11">
        <f>J71/VLOOKUP(A71, 'Normalization Factors'!$A:$C, 3, )</f>
        <v>6.7874484414974154E-4</v>
      </c>
      <c r="Q71" s="10">
        <f>STANDARDIZE(D71, D$1, D$2)</f>
        <v>-0.14529203916743585</v>
      </c>
      <c r="R71">
        <f>STANDARDIZE(E71, E$1, E$2)</f>
        <v>0.12206920404767914</v>
      </c>
      <c r="S71">
        <f>STANDARDIZE(K71, K$1, K$2)</f>
        <v>6.958692040257955E-2</v>
      </c>
      <c r="T71">
        <f>STANDARDIZE(L71, L$1, L$2)</f>
        <v>-0.95414119748414661</v>
      </c>
      <c r="U71">
        <f>STANDARDIZE(M71, M$1, M$2)</f>
        <v>-0.27913816930497626</v>
      </c>
      <c r="V71">
        <f>STANDARDIZE(N71, N$1, N$2)</f>
        <v>-0.26933818483636113</v>
      </c>
      <c r="W71">
        <f>STANDARDIZE(O71, O$1, O$2)</f>
        <v>-0.82070728435748941</v>
      </c>
      <c r="X71" s="11">
        <f>STANDARDIZE(P71, P$1, P$2)</f>
        <v>-0.86863509160734409</v>
      </c>
      <c r="Y71">
        <v>151.94999999999999</v>
      </c>
      <c r="Z71">
        <v>151.84</v>
      </c>
      <c r="AA71" s="4">
        <f>IFERROR((Z71-Y71)/Y71, "N/A")</f>
        <v>-7.2392234287584881E-4</v>
      </c>
      <c r="AB71" t="str">
        <f>IF(AA71="N/A", "N/A", IF(AA71&gt;0, "UP", "DOWN"))</f>
        <v>DOWN</v>
      </c>
      <c r="AC71">
        <f>IFERROR(STANDARDIZE(AA71, $AA$1, $AA$2), "N/A")</f>
        <v>-0.19520163923948289</v>
      </c>
      <c r="AD71">
        <f>IF(MAX(Q71:X71)&gt;$AD$1, 1, IF(MIN(Q71:X71)&lt;-$AD$1, 1, 0))</f>
        <v>0</v>
      </c>
    </row>
    <row r="72" spans="1:30" x14ac:dyDescent="0.2">
      <c r="A72" t="s">
        <v>50</v>
      </c>
      <c r="B72" s="1">
        <v>43061</v>
      </c>
      <c r="C72">
        <v>368</v>
      </c>
      <c r="D72">
        <v>0.31183932688688099</v>
      </c>
      <c r="E72">
        <v>0.148486061605966</v>
      </c>
      <c r="F72" s="2">
        <v>43061.733842592592</v>
      </c>
      <c r="G72">
        <v>17787</v>
      </c>
      <c r="H72">
        <v>56773</v>
      </c>
      <c r="I72">
        <v>1854873</v>
      </c>
      <c r="J72" s="11">
        <v>15</v>
      </c>
      <c r="K72" s="13">
        <f>MOD(F72, 1)</f>
        <v>0.73384259259182727</v>
      </c>
      <c r="L72">
        <f>C72/VLOOKUP(A72, 'Normalization Factors'!$A:$C, 3, )</f>
        <v>1.9213700203623452E-2</v>
      </c>
      <c r="M72">
        <f>G72/VLOOKUP(A72, 'Normalization Factors'!$A:$C, 3, )</f>
        <v>0.92867958022241948</v>
      </c>
      <c r="N72">
        <f>H72/VLOOKUP(A72, 'Normalization Factors'!$A:$C, 3, )</f>
        <v>2.9641831566856367</v>
      </c>
      <c r="O72">
        <f>I72/VLOOKUP(A72, 'Normalization Factors'!$A:$C, 3, )</f>
        <v>96.845037330966434</v>
      </c>
      <c r="P72" s="11">
        <f>J72/VLOOKUP(A72, 'Normalization Factors'!$A:$C, 3, )</f>
        <v>7.8316712786508644E-4</v>
      </c>
      <c r="Q72" s="10">
        <f>STANDARDIZE(D72, D$1, D$2)</f>
        <v>-0.370284522030984</v>
      </c>
      <c r="R72">
        <f>STANDARDIZE(E72, E$1, E$2)</f>
        <v>0.1212311096668839</v>
      </c>
      <c r="S72">
        <f>STANDARDIZE(K72, K$1, K$2)</f>
        <v>-0.21328354256765361</v>
      </c>
      <c r="T72">
        <f>STANDARDIZE(L72, L$1, L$2)</f>
        <v>-0.76715893419966907</v>
      </c>
      <c r="U72">
        <f>STANDARDIZE(M72, M$1, M$2)</f>
        <v>-0.26556929268385082</v>
      </c>
      <c r="V72">
        <f>STANDARDIZE(N72, N$1, N$2)</f>
        <v>-0.25167225391981518</v>
      </c>
      <c r="W72">
        <f>STANDARDIZE(O72, O$1, O$2)</f>
        <v>-0.755504729378489</v>
      </c>
      <c r="X72" s="11">
        <f>STANDARDIZE(P72, P$1, P$2)</f>
        <v>-0.77332322713352031</v>
      </c>
      <c r="Y72">
        <v>152</v>
      </c>
      <c r="Z72">
        <v>151.77000000000001</v>
      </c>
      <c r="AA72" s="4">
        <f>IFERROR((Z72-Y72)/Y72, "N/A")</f>
        <v>-1.5131578947367747E-3</v>
      </c>
      <c r="AB72" t="str">
        <f>IF(AA72="N/A", "N/A", IF(AA72&gt;0, "UP", "DOWN"))</f>
        <v>DOWN</v>
      </c>
      <c r="AC72">
        <f>IFERROR(STANDARDIZE(AA72, $AA$1, $AA$2), "N/A")</f>
        <v>-0.29851034934582377</v>
      </c>
      <c r="AD72">
        <f>IF(MAX(Q72:X72)&gt;$AD$1, 1, IF(MIN(Q72:X72)&lt;-$AD$1, 1, 0))</f>
        <v>0</v>
      </c>
    </row>
    <row r="73" spans="1:30" x14ac:dyDescent="0.2">
      <c r="A73" t="s">
        <v>50</v>
      </c>
      <c r="B73" s="1">
        <v>43060</v>
      </c>
      <c r="C73">
        <v>968</v>
      </c>
      <c r="D73">
        <v>0.36795073856928101</v>
      </c>
      <c r="E73">
        <v>4.2762498993774697E-2</v>
      </c>
      <c r="F73" s="2">
        <v>43060.753703703704</v>
      </c>
      <c r="G73">
        <v>80810</v>
      </c>
      <c r="H73">
        <v>290851</v>
      </c>
      <c r="I73">
        <v>6654111</v>
      </c>
      <c r="J73" s="11">
        <v>22</v>
      </c>
      <c r="K73" s="13">
        <f>MOD(F73, 1)</f>
        <v>0.75370370370364981</v>
      </c>
      <c r="L73">
        <f>C73/VLOOKUP(A73, 'Normalization Factors'!$A:$C, 3, )</f>
        <v>5.054038531822691E-2</v>
      </c>
      <c r="M73">
        <f>G73/VLOOKUP(A73, 'Normalization Factors'!$A:$C, 3, )</f>
        <v>4.2191823735185086</v>
      </c>
      <c r="N73">
        <f>H73/VLOOKUP(A73, 'Normalization Factors'!$A:$C, 3, )</f>
        <v>15.185662820445883</v>
      </c>
      <c r="O73">
        <f>I73/VLOOKUP(A73, 'Normalization Factors'!$A:$C, 3, )</f>
        <v>347.41873335769856</v>
      </c>
      <c r="P73" s="11">
        <f>J73/VLOOKUP(A73, 'Normalization Factors'!$A:$C, 3, )</f>
        <v>1.1486451208687935E-3</v>
      </c>
      <c r="Q73" s="10">
        <f>STANDARDIZE(D73, D$1, D$2)</f>
        <v>0.61547674053174239</v>
      </c>
      <c r="R73">
        <f>STANDARDIZE(E73, E$1, E$2)</f>
        <v>-1.366728998746745</v>
      </c>
      <c r="S73">
        <f>STANDARDIZE(K73, K$1, K$2)</f>
        <v>0.50904638976386385</v>
      </c>
      <c r="T73">
        <f>STANDARDIZE(L73, L$1, L$2)</f>
        <v>8.2760444366138275E-2</v>
      </c>
      <c r="U73">
        <f>STANDARDIZE(M73, M$1, M$2)</f>
        <v>-0.19131162411028443</v>
      </c>
      <c r="V73">
        <f>STANDARDIZE(N73, N$1, N$2)</f>
        <v>-0.15628331763038164</v>
      </c>
      <c r="W73">
        <f>STANDARDIZE(O73, O$1, O$2)</f>
        <v>-0.20555291997197253</v>
      </c>
      <c r="X73" s="11">
        <f>STANDARDIZE(P73, P$1, P$2)</f>
        <v>-0.43973170147513707</v>
      </c>
      <c r="Y73">
        <v>151.30000000000001</v>
      </c>
      <c r="Z73">
        <v>151.94999999999999</v>
      </c>
      <c r="AA73" s="4">
        <f>IFERROR((Z73-Y73)/Y73, "N/A")</f>
        <v>4.2961004626568223E-3</v>
      </c>
      <c r="AB73" t="str">
        <f>IF(AA73="N/A", "N/A", IF(AA73&gt;0, "UP", "DOWN"))</f>
        <v>UP</v>
      </c>
      <c r="AC73">
        <f>IFERROR(STANDARDIZE(AA73, $AA$1, $AA$2), "N/A")</f>
        <v>0.46190520233799981</v>
      </c>
      <c r="AD73">
        <f>IF(MAX(Q73:X73)&gt;$AD$1, 1, IF(MIN(Q73:X73)&lt;-$AD$1, 1, 0))</f>
        <v>0</v>
      </c>
    </row>
    <row r="74" spans="1:30" x14ac:dyDescent="0.2">
      <c r="A74" t="s">
        <v>50</v>
      </c>
      <c r="B74" s="1">
        <v>43059</v>
      </c>
      <c r="C74">
        <v>477</v>
      </c>
      <c r="D74">
        <v>0.332622254288921</v>
      </c>
      <c r="E74">
        <v>0.15356777285432899</v>
      </c>
      <c r="F74" s="2">
        <v>43059.747013888889</v>
      </c>
      <c r="G74">
        <v>22228</v>
      </c>
      <c r="H74">
        <v>34803</v>
      </c>
      <c r="I74">
        <v>3700888</v>
      </c>
      <c r="J74" s="11">
        <v>13</v>
      </c>
      <c r="K74" s="13">
        <f>MOD(F74, 1)</f>
        <v>0.74701388888934162</v>
      </c>
      <c r="L74">
        <f>C74/VLOOKUP(A74, 'Normalization Factors'!$A:$C, 3, )</f>
        <v>2.4904714666109749E-2</v>
      </c>
      <c r="M74">
        <f>G74/VLOOKUP(A74, 'Normalization Factors'!$A:$C, 3, )</f>
        <v>1.1605492612123427</v>
      </c>
      <c r="N74">
        <f>H74/VLOOKUP(A74, 'Normalization Factors'!$A:$C, 3, )</f>
        <v>1.8171043700725735</v>
      </c>
      <c r="O74">
        <f>I74/VLOOKUP(A74, 'Normalization Factors'!$A:$C, 3, )</f>
        <v>193.22758836735758</v>
      </c>
      <c r="P74" s="11">
        <f>J74/VLOOKUP(A74, 'Normalization Factors'!$A:$C, 3, )</f>
        <v>6.7874484414974154E-4</v>
      </c>
      <c r="Q74" s="10">
        <f>STANDARDIZE(D74, D$1, D$2)</f>
        <v>-5.1715415994039666E-3</v>
      </c>
      <c r="R74">
        <f>STANDARDIZE(E74, E$1, E$2)</f>
        <v>0.19275143525198693</v>
      </c>
      <c r="S74">
        <f>STANDARDIZE(K74, K$1, K$2)</f>
        <v>0.26574411654647223</v>
      </c>
      <c r="T74">
        <f>STANDARDIZE(L74, L$1, L$2)</f>
        <v>-0.61275691376021402</v>
      </c>
      <c r="U74">
        <f>STANDARDIZE(M74, M$1, M$2)</f>
        <v>-0.26033662673435287</v>
      </c>
      <c r="V74">
        <f>STANDARDIZE(N74, N$1, N$2)</f>
        <v>-0.26062523083468486</v>
      </c>
      <c r="W74">
        <f>STANDARDIZE(O74, O$1, O$2)</f>
        <v>-0.54396712915079237</v>
      </c>
      <c r="X74" s="11">
        <f>STANDARDIZE(P74, P$1, P$2)</f>
        <v>-0.86863509160734409</v>
      </c>
      <c r="Y74">
        <v>150.63999999999999</v>
      </c>
      <c r="Z74">
        <v>150.51</v>
      </c>
      <c r="AA74" s="4">
        <f>IFERROR((Z74-Y74)/Y74, "N/A")</f>
        <v>-8.6298459904404854E-4</v>
      </c>
      <c r="AB74" t="str">
        <f>IF(AA74="N/A", "N/A", IF(AA74&gt;0, "UP", "DOWN"))</f>
        <v>DOWN</v>
      </c>
      <c r="AC74">
        <f>IFERROR(STANDARDIZE(AA74, $AA$1, $AA$2), "N/A")</f>
        <v>-0.21340449677084991</v>
      </c>
      <c r="AD74">
        <f>IF(MAX(Q74:X74)&gt;$AD$1, 1, IF(MIN(Q74:X74)&lt;-$AD$1, 1, 0))</f>
        <v>0</v>
      </c>
    </row>
    <row r="75" spans="1:30" x14ac:dyDescent="0.2">
      <c r="A75" t="s">
        <v>50</v>
      </c>
      <c r="B75" s="1">
        <v>43056</v>
      </c>
      <c r="C75">
        <v>583</v>
      </c>
      <c r="D75">
        <v>0.25294275454867199</v>
      </c>
      <c r="E75">
        <v>9.4732494016370405E-2</v>
      </c>
      <c r="F75" s="2">
        <v>43056.729398148149</v>
      </c>
      <c r="G75">
        <v>29610</v>
      </c>
      <c r="H75">
        <v>38617</v>
      </c>
      <c r="I75">
        <v>3553195</v>
      </c>
      <c r="J75" s="11">
        <v>25</v>
      </c>
      <c r="K75" s="13">
        <f>MOD(F75, 1)</f>
        <v>0.72939814814890269</v>
      </c>
      <c r="L75">
        <f>C75/VLOOKUP(A75, 'Normalization Factors'!$A:$C, 3, )</f>
        <v>3.0439095703023025E-2</v>
      </c>
      <c r="M75">
        <f>G75/VLOOKUP(A75, 'Normalization Factors'!$A:$C, 3, )</f>
        <v>1.5459719104056806</v>
      </c>
      <c r="N75">
        <f>H75/VLOOKUP(A75, 'Normalization Factors'!$A:$C, 3, )</f>
        <v>2.0162376651177363</v>
      </c>
      <c r="O75">
        <f>I75/VLOOKUP(A75, 'Normalization Factors'!$A:$C, 3, )</f>
        <v>185.51636819297238</v>
      </c>
      <c r="P75" s="11">
        <f>J75/VLOOKUP(A75, 'Normalization Factors'!$A:$C, 3, )</f>
        <v>1.3052785464418106E-3</v>
      </c>
      <c r="Q75" s="10">
        <f>STANDARDIZE(D75, D$1, D$2)</f>
        <v>-1.4049752875627373</v>
      </c>
      <c r="R75">
        <f>STANDARDIZE(E75, E$1, E$2)</f>
        <v>-0.63530000110946538</v>
      </c>
      <c r="S75">
        <f>STANDARDIZE(K75, K$1, K$2)</f>
        <v>-0.37492380708426976</v>
      </c>
      <c r="T75">
        <f>STANDARDIZE(L75, L$1, L$2)</f>
        <v>-0.46260449021358813</v>
      </c>
      <c r="U75">
        <f>STANDARDIZE(M75, M$1, M$2)</f>
        <v>-0.25163868932404126</v>
      </c>
      <c r="V75">
        <f>STANDARDIZE(N75, N$1, N$2)</f>
        <v>-0.25907099078218992</v>
      </c>
      <c r="W75">
        <f>STANDARDIZE(O75, O$1, O$2)</f>
        <v>-0.56089148934853139</v>
      </c>
      <c r="X75" s="11">
        <f>STANDARDIZE(P75, P$1, P$2)</f>
        <v>-0.29676390476440151</v>
      </c>
      <c r="Y75">
        <v>149.34</v>
      </c>
      <c r="Z75">
        <v>148.83000000000001</v>
      </c>
      <c r="AA75" s="4">
        <f>IFERROR((Z75-Y75)/Y75, "N/A")</f>
        <v>-3.4150261149055237E-3</v>
      </c>
      <c r="AB75" t="str">
        <f>IF(AA75="N/A", "N/A", IF(AA75&gt;0, "UP", "DOWN"))</f>
        <v>DOWN</v>
      </c>
      <c r="AC75">
        <f>IFERROR(STANDARDIZE(AA75, $AA$1, $AA$2), "N/A")</f>
        <v>-0.54745954094597371</v>
      </c>
      <c r="AD75">
        <f>IF(MAX(Q75:X75)&gt;$AD$1, 1, IF(MIN(Q75:X75)&lt;-$AD$1, 1, 0))</f>
        <v>0</v>
      </c>
    </row>
    <row r="76" spans="1:30" x14ac:dyDescent="0.2">
      <c r="A76" t="s">
        <v>50</v>
      </c>
      <c r="B76" s="1">
        <v>43055</v>
      </c>
      <c r="C76">
        <v>842</v>
      </c>
      <c r="D76">
        <v>0.31953576027210201</v>
      </c>
      <c r="E76">
        <v>0.13884565739969501</v>
      </c>
      <c r="F76" s="2">
        <v>43055.703946759262</v>
      </c>
      <c r="G76">
        <v>22132</v>
      </c>
      <c r="H76">
        <v>63415</v>
      </c>
      <c r="I76">
        <v>5736899</v>
      </c>
      <c r="J76" s="11">
        <v>40</v>
      </c>
      <c r="K76" s="13">
        <f>MOD(F76, 1)</f>
        <v>0.70394675926218042</v>
      </c>
      <c r="L76">
        <f>C76/VLOOKUP(A76, 'Normalization Factors'!$A:$C, 3, )</f>
        <v>4.3961781444160186E-2</v>
      </c>
      <c r="M76">
        <f>G76/VLOOKUP(A76, 'Normalization Factors'!$A:$C, 3, )</f>
        <v>1.1555369915940061</v>
      </c>
      <c r="N76">
        <f>H76/VLOOKUP(A76, 'Normalization Factors'!$A:$C, 3, )</f>
        <v>3.3109695609042968</v>
      </c>
      <c r="O76">
        <f>I76/VLOOKUP(A76, 'Normalization Factors'!$A:$C, 3, )</f>
        <v>299.53004751213911</v>
      </c>
      <c r="P76" s="11">
        <f>J76/VLOOKUP(A76, 'Normalization Factors'!$A:$C, 3, )</f>
        <v>2.0884456743068972E-3</v>
      </c>
      <c r="Q76" s="10">
        <f>STANDARDIZE(D76, D$1, D$2)</f>
        <v>-0.23507413142473424</v>
      </c>
      <c r="R76">
        <f>STANDARDIZE(E76, E$1, E$2)</f>
        <v>-1.4448548996643558E-2</v>
      </c>
      <c r="S76">
        <f>STANDARDIZE(K76, K$1, K$2)</f>
        <v>-1.3005668845929486</v>
      </c>
      <c r="T76">
        <f>STANDARDIZE(L76, L$1, L$2)</f>
        <v>-9.5722625132681219E-2</v>
      </c>
      <c r="U76">
        <f>STANDARDIZE(M76, M$1, M$2)</f>
        <v>-0.26044973998162868</v>
      </c>
      <c r="V76">
        <f>STANDARDIZE(N76, N$1, N$2)</f>
        <v>-0.24896557787663975</v>
      </c>
      <c r="W76">
        <f>STANDARDIZE(O76, O$1, O$2)</f>
        <v>-0.31065760513436075</v>
      </c>
      <c r="X76" s="11">
        <f>STANDARDIZE(P76, P$1, P$2)</f>
        <v>0.41807507878927685</v>
      </c>
      <c r="Y76">
        <v>147.72999999999999</v>
      </c>
      <c r="Z76">
        <v>147.5</v>
      </c>
      <c r="AA76" s="4">
        <f>IFERROR((Z76-Y76)/Y76, "N/A")</f>
        <v>-1.5568943342583754E-3</v>
      </c>
      <c r="AB76" t="str">
        <f>IF(AA76="N/A", "N/A", IF(AA76&gt;0, "UP", "DOWN"))</f>
        <v>DOWN</v>
      </c>
      <c r="AC76">
        <f>IFERROR(STANDARDIZE(AA76, $AA$1, $AA$2), "N/A")</f>
        <v>-0.30423532605393933</v>
      </c>
      <c r="AD76">
        <f>IF(MAX(Q76:X76)&gt;$AD$1, 1, IF(MIN(Q76:X76)&lt;-$AD$1, 1, 0))</f>
        <v>0</v>
      </c>
    </row>
    <row r="77" spans="1:30" x14ac:dyDescent="0.2">
      <c r="A77" t="s">
        <v>50</v>
      </c>
      <c r="B77" s="1">
        <v>43054</v>
      </c>
      <c r="C77">
        <v>776</v>
      </c>
      <c r="D77">
        <v>0.33620311508842399</v>
      </c>
      <c r="E77">
        <v>0.14503842005422601</v>
      </c>
      <c r="F77" s="2">
        <v>43054.712233796294</v>
      </c>
      <c r="G77">
        <v>30481</v>
      </c>
      <c r="H77">
        <v>102526</v>
      </c>
      <c r="I77">
        <v>9061562</v>
      </c>
      <c r="J77" s="11">
        <v>64</v>
      </c>
      <c r="K77" s="13">
        <f>MOD(F77, 1)</f>
        <v>0.71223379629373085</v>
      </c>
      <c r="L77">
        <f>C77/VLOOKUP(A77, 'Normalization Factors'!$A:$C, 3, )</f>
        <v>4.0515846081553807E-2</v>
      </c>
      <c r="M77">
        <f>G77/VLOOKUP(A77, 'Normalization Factors'!$A:$C, 3, )</f>
        <v>1.5914478149637132</v>
      </c>
      <c r="N77">
        <f>H77/VLOOKUP(A77, 'Normalization Factors'!$A:$C, 3, )</f>
        <v>5.3529995300997228</v>
      </c>
      <c r="O77">
        <f>I77/VLOOKUP(A77, 'Normalization Factors'!$A:$C, 3, )</f>
        <v>473.11449903409385</v>
      </c>
      <c r="P77" s="11">
        <f>J77/VLOOKUP(A77, 'Normalization Factors'!$A:$C, 3, )</f>
        <v>3.3415130788910351E-3</v>
      </c>
      <c r="Q77" s="10">
        <f>STANDARDIZE(D77, D$1, D$2)</f>
        <v>5.7736764517703029E-2</v>
      </c>
      <c r="R77">
        <f>STANDARDIZE(E77, E$1, E$2)</f>
        <v>7.2708784365420651E-2</v>
      </c>
      <c r="S77">
        <f>STANDARDIZE(K77, K$1, K$2)</f>
        <v>-0.99917514147615072</v>
      </c>
      <c r="T77">
        <f>STANDARDIZE(L77, L$1, L$2)</f>
        <v>-0.18921375677492</v>
      </c>
      <c r="U77">
        <f>STANDARDIZE(M77, M$1, M$2)</f>
        <v>-0.25061242225761193</v>
      </c>
      <c r="V77">
        <f>STANDARDIZE(N77, N$1, N$2)</f>
        <v>-0.2330274859277337</v>
      </c>
      <c r="W77">
        <f>STANDARDIZE(O77, O$1, O$2)</f>
        <v>7.0320465241998295E-2</v>
      </c>
      <c r="X77" s="11">
        <f>STANDARDIZE(P77, P$1, P$2)</f>
        <v>1.5618174524751618</v>
      </c>
      <c r="Y77">
        <v>148</v>
      </c>
      <c r="Z77">
        <v>146.21</v>
      </c>
      <c r="AA77" s="4">
        <f>IFERROR((Z77-Y77)/Y77, "N/A")</f>
        <v>-1.209459459459454E-2</v>
      </c>
      <c r="AB77" t="str">
        <f>IF(AA77="N/A", "N/A", IF(AA77&gt;0, "UP", "DOWN"))</f>
        <v>DOWN</v>
      </c>
      <c r="AC77">
        <f>IFERROR(STANDARDIZE(AA77, $AA$1, $AA$2), "N/A")</f>
        <v>-1.683590600681018</v>
      </c>
      <c r="AD77">
        <f>IF(MAX(Q77:X77)&gt;$AD$1, 1, IF(MIN(Q77:X77)&lt;-$AD$1, 1, 0))</f>
        <v>0</v>
      </c>
    </row>
    <row r="78" spans="1:30" x14ac:dyDescent="0.2">
      <c r="A78" t="s">
        <v>50</v>
      </c>
      <c r="B78" s="1">
        <v>43053</v>
      </c>
      <c r="C78">
        <v>873</v>
      </c>
      <c r="D78">
        <v>0.32986882612741603</v>
      </c>
      <c r="E78">
        <v>0.16821274539702299</v>
      </c>
      <c r="F78" s="2">
        <v>43053.768171296295</v>
      </c>
      <c r="G78">
        <v>54434</v>
      </c>
      <c r="H78">
        <v>192187</v>
      </c>
      <c r="I78">
        <v>8192859</v>
      </c>
      <c r="J78" s="11">
        <v>39</v>
      </c>
      <c r="K78" s="13">
        <f>MOD(F78, 1)</f>
        <v>0.768171296294895</v>
      </c>
      <c r="L78">
        <f>C78/VLOOKUP(A78, 'Normalization Factors'!$A:$C, 3, )</f>
        <v>4.558032684174803E-2</v>
      </c>
      <c r="M78">
        <f>G78/VLOOKUP(A78, 'Normalization Factors'!$A:$C, 3, )</f>
        <v>2.8420612958805411</v>
      </c>
      <c r="N78">
        <f>H78/VLOOKUP(A78, 'Normalization Factors'!$A:$C, 3, )</f>
        <v>10.034302720200492</v>
      </c>
      <c r="O78">
        <f>I78/VLOOKUP(A78, 'Normalization Factors'!$A:$C, 3, )</f>
        <v>427.75852346890827</v>
      </c>
      <c r="P78" s="11">
        <f>J78/VLOOKUP(A78, 'Normalization Factors'!$A:$C, 3, )</f>
        <v>2.0362345324492245E-3</v>
      </c>
      <c r="Q78" s="10">
        <f>STANDARDIZE(D78, D$1, D$2)</f>
        <v>-5.3543570380712648E-2</v>
      </c>
      <c r="R78">
        <f>STANDARDIZE(E78, E$1, E$2)</f>
        <v>0.39886570527781362</v>
      </c>
      <c r="S78">
        <f>STANDARDIZE(K78, K$1, K$2)</f>
        <v>1.0352191259514887</v>
      </c>
      <c r="T78">
        <f>STANDARDIZE(L78, L$1, L$2)</f>
        <v>-5.1810123906781219E-2</v>
      </c>
      <c r="U78">
        <f>STANDARDIZE(M78, M$1, M$2)</f>
        <v>-0.22238948879930887</v>
      </c>
      <c r="V78">
        <f>STANDARDIZE(N78, N$1, N$2)</f>
        <v>-0.19648980440000829</v>
      </c>
      <c r="W78">
        <f>STANDARDIZE(O78, O$1, O$2)</f>
        <v>-2.9225501573331307E-2</v>
      </c>
      <c r="X78" s="11">
        <f>STANDARDIZE(P78, P$1, P$2)</f>
        <v>0.37041914655236474</v>
      </c>
      <c r="Y78">
        <v>147.94999999999999</v>
      </c>
      <c r="Z78">
        <v>147.49</v>
      </c>
      <c r="AA78" s="4">
        <f>IFERROR((Z78-Y78)/Y78, "N/A")</f>
        <v>-3.1091584994929339E-3</v>
      </c>
      <c r="AB78" t="str">
        <f>IF(AA78="N/A", "N/A", IF(AA78&gt;0, "UP", "DOWN"))</f>
        <v>DOWN</v>
      </c>
      <c r="AC78">
        <f>IFERROR(STANDARDIZE(AA78, $AA$1, $AA$2), "N/A")</f>
        <v>-0.50742233185539143</v>
      </c>
      <c r="AD78">
        <f>IF(MAX(Q78:X78)&gt;$AD$1, 1, IF(MIN(Q78:X78)&lt;-$AD$1, 1, 0))</f>
        <v>0</v>
      </c>
    </row>
    <row r="79" spans="1:30" x14ac:dyDescent="0.2">
      <c r="A79" t="s">
        <v>50</v>
      </c>
      <c r="B79" s="1">
        <v>43052</v>
      </c>
      <c r="C79">
        <v>737</v>
      </c>
      <c r="D79">
        <v>0.26978012852894101</v>
      </c>
      <c r="E79">
        <v>0.124953725934475</v>
      </c>
      <c r="F79" s="2">
        <v>43052.699652777781</v>
      </c>
      <c r="G79">
        <v>38104</v>
      </c>
      <c r="H79">
        <v>108406</v>
      </c>
      <c r="I79">
        <v>7342441</v>
      </c>
      <c r="J79" s="11">
        <v>31</v>
      </c>
      <c r="K79" s="13">
        <f>MOD(F79, 1)</f>
        <v>0.69965277778101154</v>
      </c>
      <c r="L79">
        <f>C79/VLOOKUP(A79, 'Normalization Factors'!$A:$C, 3, )</f>
        <v>3.8479611549104578E-2</v>
      </c>
      <c r="M79">
        <f>G79/VLOOKUP(A79, 'Normalization Factors'!$A:$C, 3, )</f>
        <v>1.9894533493447502</v>
      </c>
      <c r="N79">
        <f>H79/VLOOKUP(A79, 'Normalization Factors'!$A:$C, 3, )</f>
        <v>5.6600010442228372</v>
      </c>
      <c r="O79">
        <f>I79/VLOOKUP(A79, 'Normalization Factors'!$A:$C, 3, )</f>
        <v>383.35722863259019</v>
      </c>
      <c r="P79" s="11">
        <f>J79/VLOOKUP(A79, 'Normalization Factors'!$A:$C, 3, )</f>
        <v>1.6185453975878453E-3</v>
      </c>
      <c r="Q79" s="10">
        <f>STANDARDIZE(D79, D$1, D$2)</f>
        <v>-1.1091775071223493</v>
      </c>
      <c r="R79">
        <f>STANDARDIZE(E79, E$1, E$2)</f>
        <v>-0.20996447125974632</v>
      </c>
      <c r="S79">
        <f>STANDARDIZE(K79, K$1, K$2)</f>
        <v>-1.4567349526966111</v>
      </c>
      <c r="T79">
        <f>STANDARDIZE(L79, L$1, L$2)</f>
        <v>-0.24445851638169758</v>
      </c>
      <c r="U79">
        <f>STANDARDIZE(M79, M$1, M$2)</f>
        <v>-0.24163052346611844</v>
      </c>
      <c r="V79">
        <f>STANDARDIZE(N79, N$1, N$2)</f>
        <v>-0.23063133188770485</v>
      </c>
      <c r="W79">
        <f>STANDARDIZE(O79, O$1, O$2)</f>
        <v>-0.12667616308498605</v>
      </c>
      <c r="X79" s="11">
        <f>STANDARDIZE(P79, P$1, P$2)</f>
        <v>-1.0828311342930106E-2</v>
      </c>
      <c r="Y79">
        <v>148.88</v>
      </c>
      <c r="Z79">
        <v>147.91999999999999</v>
      </c>
      <c r="AA79" s="4">
        <f>IFERROR((Z79-Y79)/Y79, "N/A")</f>
        <v>-6.4481461579796347E-3</v>
      </c>
      <c r="AB79" t="str">
        <f>IF(AA79="N/A", "N/A", IF(AA79&gt;0, "UP", "DOWN"))</f>
        <v>DOWN</v>
      </c>
      <c r="AC79">
        <f>IFERROR(STANDARDIZE(AA79, $AA$1, $AA$2), "N/A")</f>
        <v>-0.94448640891820057</v>
      </c>
      <c r="AD79">
        <f>IF(MAX(Q79:X79)&gt;$AD$1, 1, IF(MIN(Q79:X79)&lt;-$AD$1, 1, 0))</f>
        <v>0</v>
      </c>
    </row>
    <row r="80" spans="1:30" x14ac:dyDescent="0.2">
      <c r="A80" t="s">
        <v>50</v>
      </c>
      <c r="B80" s="1">
        <v>43049</v>
      </c>
      <c r="C80">
        <v>876</v>
      </c>
      <c r="D80">
        <v>0.359802261992616</v>
      </c>
      <c r="E80">
        <v>0.128572656811098</v>
      </c>
      <c r="F80" s="2">
        <v>43049.723194444443</v>
      </c>
      <c r="G80">
        <v>34389</v>
      </c>
      <c r="H80">
        <v>76109</v>
      </c>
      <c r="I80">
        <v>4745671</v>
      </c>
      <c r="J80" s="11">
        <v>29</v>
      </c>
      <c r="K80" s="13">
        <f>MOD(F80, 1)</f>
        <v>0.72319444444292458</v>
      </c>
      <c r="L80">
        <f>C80/VLOOKUP(A80, 'Normalization Factors'!$A:$C, 3, )</f>
        <v>4.5736960267321047E-2</v>
      </c>
      <c r="M80">
        <f>G80/VLOOKUP(A80, 'Normalization Factors'!$A:$C, 3, )</f>
        <v>1.7954889573434971</v>
      </c>
      <c r="N80">
        <f>H80/VLOOKUP(A80, 'Normalization Factors'!$A:$C, 3, )</f>
        <v>3.9737377956455906</v>
      </c>
      <c r="O80">
        <f>I80/VLOOKUP(A80, 'Normalization Factors'!$A:$C, 3, )</f>
        <v>247.77690179084217</v>
      </c>
      <c r="P80" s="11">
        <f>J80/VLOOKUP(A80, 'Normalization Factors'!$A:$C, 3, )</f>
        <v>1.5141231138725004E-3</v>
      </c>
      <c r="Q80" s="10">
        <f>STANDARDIZE(D80, D$1, D$2)</f>
        <v>0.47232488750688667</v>
      </c>
      <c r="R80">
        <f>STANDARDIZE(E80, E$1, E$2)</f>
        <v>-0.15903140916389474</v>
      </c>
      <c r="S80">
        <f>STANDARDIZE(K80, K$1, K$2)</f>
        <v>-0.60054667646525417</v>
      </c>
      <c r="T80">
        <f>STANDARDIZE(L80, L$1, L$2)</f>
        <v>-4.7560527013952171E-2</v>
      </c>
      <c r="U80">
        <f>STANDARDIZE(M80, M$1, M$2)</f>
        <v>-0.24600777048309316</v>
      </c>
      <c r="V80">
        <f>STANDARDIZE(N80, N$1, N$2)</f>
        <v>-0.24379265621267276</v>
      </c>
      <c r="W80">
        <f>STANDARDIZE(O80, O$1, O$2)</f>
        <v>-0.42424389365233017</v>
      </c>
      <c r="X80" s="11">
        <f>STANDARDIZE(P80, P$1, P$2)</f>
        <v>-0.10614017581675392</v>
      </c>
      <c r="Y80">
        <v>150.65</v>
      </c>
      <c r="Z80">
        <v>149.13999999999999</v>
      </c>
      <c r="AA80" s="4">
        <f>IFERROR((Z80-Y80)/Y80, "N/A")</f>
        <v>-1.0023232658480048E-2</v>
      </c>
      <c r="AB80" t="str">
        <f>IF(AA80="N/A", "N/A", IF(AA80&gt;0, "UP", "DOWN"))</f>
        <v>DOWN</v>
      </c>
      <c r="AC80">
        <f>IFERROR(STANDARDIZE(AA80, $AA$1, $AA$2), "N/A")</f>
        <v>-1.412455159203758</v>
      </c>
      <c r="AD80">
        <f>IF(MAX(Q80:X80)&gt;$AD$1, 1, IF(MIN(Q80:X80)&lt;-$AD$1, 1, 0))</f>
        <v>0</v>
      </c>
    </row>
    <row r="81" spans="1:30" x14ac:dyDescent="0.2">
      <c r="A81" t="s">
        <v>50</v>
      </c>
      <c r="B81" s="1">
        <v>43048</v>
      </c>
      <c r="C81">
        <v>541</v>
      </c>
      <c r="D81">
        <v>0.28567040886819101</v>
      </c>
      <c r="E81">
        <v>0.11711642434378</v>
      </c>
      <c r="F81" s="2">
        <v>43048.768541666665</v>
      </c>
      <c r="G81">
        <v>24076</v>
      </c>
      <c r="H81">
        <v>45933</v>
      </c>
      <c r="I81">
        <v>4434956</v>
      </c>
      <c r="J81" s="11">
        <v>9</v>
      </c>
      <c r="K81" s="13">
        <f>MOD(F81, 1)</f>
        <v>0.76854166666453239</v>
      </c>
      <c r="L81">
        <f>C81/VLOOKUP(A81, 'Normalization Factors'!$A:$C, 3, )</f>
        <v>2.8246227745000782E-2</v>
      </c>
      <c r="M81">
        <f>G81/VLOOKUP(A81, 'Normalization Factors'!$A:$C, 3, )</f>
        <v>1.2570354513653215</v>
      </c>
      <c r="N81">
        <f>H81/VLOOKUP(A81, 'Normalization Factors'!$A:$C, 3, )</f>
        <v>2.3982143789484676</v>
      </c>
      <c r="O81">
        <f>I81/VLOOKUP(A81, 'Normalization Factors'!$A:$C, 3, )</f>
        <v>231.55411684853547</v>
      </c>
      <c r="P81" s="11">
        <f>J81/VLOOKUP(A81, 'Normalization Factors'!$A:$C, 3, )</f>
        <v>4.6990027671905184E-4</v>
      </c>
      <c r="Q81" s="10">
        <f>STANDARDIZE(D81, D$1, D$2)</f>
        <v>-0.83001819995047244</v>
      </c>
      <c r="R81">
        <f>STANDARDIZE(E81, E$1, E$2)</f>
        <v>-0.32026714964504793</v>
      </c>
      <c r="S81">
        <f>STANDARDIZE(K81, K$1, K$2)</f>
        <v>1.0486891479724882</v>
      </c>
      <c r="T81">
        <f>STANDARDIZE(L81, L$1, L$2)</f>
        <v>-0.52209884671319462</v>
      </c>
      <c r="U81">
        <f>STANDARDIZE(M81, M$1, M$2)</f>
        <v>-0.25815919672429383</v>
      </c>
      <c r="V81">
        <f>STANDARDIZE(N81, N$1, N$2)</f>
        <v>-0.25608965354463026</v>
      </c>
      <c r="W81">
        <f>STANDARDIZE(O81, O$1, O$2)</f>
        <v>-0.45984918692175042</v>
      </c>
      <c r="X81" s="11">
        <f>STANDARDIZE(P81, P$1, P$2)</f>
        <v>-1.0592588205549915</v>
      </c>
      <c r="Y81">
        <v>149.93</v>
      </c>
      <c r="Z81">
        <v>149.86000000000001</v>
      </c>
      <c r="AA81" s="4">
        <f>IFERROR((Z81-Y81)/Y81, "N/A")</f>
        <v>-4.6688454612147789E-4</v>
      </c>
      <c r="AB81" t="str">
        <f>IF(AA81="N/A", "N/A", IF(AA81&gt;0, "UP", "DOWN"))</f>
        <v>DOWN</v>
      </c>
      <c r="AC81">
        <f>IFERROR(STANDARDIZE(AA81, $AA$1, $AA$2), "N/A")</f>
        <v>-0.16155611583565496</v>
      </c>
      <c r="AD81">
        <f>IF(MAX(Q81:X81)&gt;$AD$1, 1, IF(MIN(Q81:X81)&lt;-$AD$1, 1, 0))</f>
        <v>0</v>
      </c>
    </row>
    <row r="82" spans="1:30" x14ac:dyDescent="0.2">
      <c r="A82" t="s">
        <v>50</v>
      </c>
      <c r="B82" s="1">
        <v>43047</v>
      </c>
      <c r="C82">
        <v>746</v>
      </c>
      <c r="D82">
        <v>0.28359333410606902</v>
      </c>
      <c r="E82">
        <v>0.17067057556124199</v>
      </c>
      <c r="F82" s="2">
        <v>43047.748159722221</v>
      </c>
      <c r="G82">
        <v>68578</v>
      </c>
      <c r="H82">
        <v>164477</v>
      </c>
      <c r="I82">
        <v>6822925</v>
      </c>
      <c r="J82" s="11">
        <v>58</v>
      </c>
      <c r="K82" s="13">
        <f>MOD(F82, 1)</f>
        <v>0.74815972222131677</v>
      </c>
      <c r="L82">
        <f>C82/VLOOKUP(A82, 'Normalization Factors'!$A:$C, 3, )</f>
        <v>3.8949511825823631E-2</v>
      </c>
      <c r="M82">
        <f>G82/VLOOKUP(A82, 'Normalization Factors'!$A:$C, 3, )</f>
        <v>3.5805356863154598</v>
      </c>
      <c r="N82">
        <f>H82/VLOOKUP(A82, 'Normalization Factors'!$A:$C, 3, )</f>
        <v>8.5875319793243872</v>
      </c>
      <c r="O82">
        <f>I82/VLOOKUP(A82, 'Normalization Factors'!$A:$C, 3, )</f>
        <v>356.23270505925967</v>
      </c>
      <c r="P82" s="11">
        <f>J82/VLOOKUP(A82, 'Normalization Factors'!$A:$C, 3, )</f>
        <v>3.0282462277450009E-3</v>
      </c>
      <c r="Q82" s="10">
        <f>STANDARDIZE(D82, D$1, D$2)</f>
        <v>-0.86650810064189931</v>
      </c>
      <c r="R82">
        <f>STANDARDIZE(E82, E$1, E$2)</f>
        <v>0.43345736249455469</v>
      </c>
      <c r="S82">
        <f>STANDARDIZE(K82, K$1, K$2)</f>
        <v>0.30741699720701748</v>
      </c>
      <c r="T82">
        <f>STANDARDIZE(L82, L$1, L$2)</f>
        <v>-0.23170972570321044</v>
      </c>
      <c r="U82">
        <f>STANDARDIZE(M82, M$1, M$2)</f>
        <v>-0.20572413703400852</v>
      </c>
      <c r="V82">
        <f>STANDARDIZE(N82, N$1, N$2)</f>
        <v>-0.20778188406823941</v>
      </c>
      <c r="W82">
        <f>STANDARDIZE(O82, O$1, O$2)</f>
        <v>-0.18620827301902881</v>
      </c>
      <c r="X82" s="11">
        <f>STANDARDIZE(P82, P$1, P$2)</f>
        <v>1.2758818590536907</v>
      </c>
      <c r="Y82">
        <v>151.6</v>
      </c>
      <c r="Z82">
        <v>150.28</v>
      </c>
      <c r="AA82" s="4">
        <f>IFERROR((Z82-Y82)/Y82, "N/A")</f>
        <v>-8.7071240105540456E-3</v>
      </c>
      <c r="AB82" t="str">
        <f>IF(AA82="N/A", "N/A", IF(AA82&gt;0, "UP", "DOWN"))</f>
        <v>DOWN</v>
      </c>
      <c r="AC82">
        <f>IFERROR(STANDARDIZE(AA82, $AA$1, $AA$2), "N/A")</f>
        <v>-1.2401802452614694</v>
      </c>
      <c r="AD82">
        <f>IF(MAX(Q82:X82)&gt;$AD$1, 1, IF(MIN(Q82:X82)&lt;-$AD$1, 1, 0))</f>
        <v>0</v>
      </c>
    </row>
    <row r="83" spans="1:30" x14ac:dyDescent="0.2">
      <c r="A83" t="s">
        <v>50</v>
      </c>
      <c r="B83" s="1">
        <v>43046</v>
      </c>
      <c r="C83">
        <v>685</v>
      </c>
      <c r="D83">
        <v>0.25448582628509597</v>
      </c>
      <c r="E83">
        <v>0.121506406610421</v>
      </c>
      <c r="F83" s="2">
        <v>43046.725451388891</v>
      </c>
      <c r="G83">
        <v>23090</v>
      </c>
      <c r="H83">
        <v>81799</v>
      </c>
      <c r="I83">
        <v>4028826</v>
      </c>
      <c r="J83" s="11">
        <v>36</v>
      </c>
      <c r="K83" s="13">
        <f>MOD(F83, 1)</f>
        <v>0.72545138889108784</v>
      </c>
      <c r="L83">
        <f>C83/VLOOKUP(A83, 'Normalization Factors'!$A:$C, 3, )</f>
        <v>3.5764632172505612E-2</v>
      </c>
      <c r="M83">
        <f>G83/VLOOKUP(A83, 'Normalization Factors'!$A:$C, 3, )</f>
        <v>1.2055552654936563</v>
      </c>
      <c r="N83">
        <f>H83/VLOOKUP(A83, 'Normalization Factors'!$A:$C, 3, )</f>
        <v>4.2708191928157468</v>
      </c>
      <c r="O83">
        <f>I83/VLOOKUP(A83, 'Normalization Factors'!$A:$C, 3, )</f>
        <v>210.34960580587898</v>
      </c>
      <c r="P83" s="11">
        <f>J83/VLOOKUP(A83, 'Normalization Factors'!$A:$C, 3, )</f>
        <v>1.8796011068762074E-3</v>
      </c>
      <c r="Q83" s="10">
        <f>STANDARDIZE(D83, D$1, D$2)</f>
        <v>-1.3778667137893337</v>
      </c>
      <c r="R83">
        <f>STANDARDIZE(E83, E$1, E$2)</f>
        <v>-0.25848226150837239</v>
      </c>
      <c r="S83">
        <f>STANDARDIZE(K83, K$1, K$2)</f>
        <v>-0.51846372947709007</v>
      </c>
      <c r="T83">
        <f>STANDARDIZE(L83, L$1, L$2)</f>
        <v>-0.31811819585740087</v>
      </c>
      <c r="U83">
        <f>STANDARDIZE(M83, M$1, M$2)</f>
        <v>-0.25932096403485566</v>
      </c>
      <c r="V83">
        <f>STANDARDIZE(N83, N$1, N$2)</f>
        <v>-0.24147392891883535</v>
      </c>
      <c r="W83">
        <f>STANDARDIZE(O83, O$1, O$2)</f>
        <v>-0.50638822673479333</v>
      </c>
      <c r="X83" s="11">
        <f>STANDARDIZE(P83, P$1, P$2)</f>
        <v>0.22745134984162921</v>
      </c>
      <c r="Y83">
        <v>151.37</v>
      </c>
      <c r="Z83">
        <v>150.5</v>
      </c>
      <c r="AA83" s="4">
        <f>IFERROR((Z83-Y83)/Y83, "N/A")</f>
        <v>-5.747506110854228E-3</v>
      </c>
      <c r="AB83" t="str">
        <f>IF(AA83="N/A", "N/A", IF(AA83&gt;0, "UP", "DOWN"))</f>
        <v>DOWN</v>
      </c>
      <c r="AC83">
        <f>IFERROR(STANDARDIZE(AA83, $AA$1, $AA$2), "N/A")</f>
        <v>-0.85277460076827272</v>
      </c>
      <c r="AD83">
        <f>IF(MAX(Q83:X83)&gt;$AD$1, 1, IF(MIN(Q83:X83)&lt;-$AD$1, 1, 0))</f>
        <v>0</v>
      </c>
    </row>
    <row r="84" spans="1:30" x14ac:dyDescent="0.2">
      <c r="A84" t="s">
        <v>13</v>
      </c>
      <c r="B84" s="1">
        <v>43063</v>
      </c>
      <c r="C84">
        <v>161</v>
      </c>
      <c r="D84">
        <v>0.34089533310030201</v>
      </c>
      <c r="E84">
        <v>1.2450980804047501E-2</v>
      </c>
      <c r="F84" s="2">
        <v>43063.710532407407</v>
      </c>
      <c r="G84">
        <v>7272</v>
      </c>
      <c r="H84">
        <v>37586</v>
      </c>
      <c r="I84">
        <v>958798</v>
      </c>
      <c r="J84" s="11">
        <v>6</v>
      </c>
      <c r="K84" s="13">
        <f>MOD(F84, 1)</f>
        <v>0.71053240740729962</v>
      </c>
      <c r="L84">
        <f>C84/VLOOKUP(A84, 'Normalization Factors'!$A:$C, 3, )</f>
        <v>9.9696575639358475E-3</v>
      </c>
      <c r="M84">
        <f>G84/VLOOKUP(A84, 'Normalization Factors'!$A:$C, 3, )</f>
        <v>0.45030652052758685</v>
      </c>
      <c r="N84">
        <f>H84/VLOOKUP(A84, 'Normalization Factors'!$A:$C, 3, )</f>
        <v>2.3274506161372219</v>
      </c>
      <c r="O84">
        <f>I84/VLOOKUP(A84, 'Normalization Factors'!$A:$C, 3, )</f>
        <v>59.371973496810945</v>
      </c>
      <c r="P84" s="11">
        <f>J84/VLOOKUP(A84, 'Normalization Factors'!$A:$C, 3, )</f>
        <v>3.7154003343860303E-4</v>
      </c>
      <c r="Q84" s="10">
        <f>STANDARDIZE(D84, D$1, D$2)</f>
        <v>0.1401693145627638</v>
      </c>
      <c r="R84">
        <f>STANDARDIZE(E84, E$1, E$2)</f>
        <v>-1.7933352232949074</v>
      </c>
      <c r="S84">
        <f>STANDARDIZE(K84, K$1, K$2)</f>
        <v>-1.0610530551681956</v>
      </c>
      <c r="T84">
        <f>STANDARDIZE(L84, L$1, L$2)</f>
        <v>-1.0179576046308596</v>
      </c>
      <c r="U84">
        <f>STANDARDIZE(M84, M$1, M$2)</f>
        <v>-0.27636486720629594</v>
      </c>
      <c r="V84">
        <f>STANDARDIZE(N84, N$1, N$2)</f>
        <v>-0.25664196637810971</v>
      </c>
      <c r="W84">
        <f>STANDARDIZE(O84, O$1, O$2)</f>
        <v>-0.83774951239594164</v>
      </c>
      <c r="X84" s="11">
        <f>STANDARDIZE(P84, P$1, P$2)</f>
        <v>-1.1490375329485496</v>
      </c>
      <c r="Y84">
        <v>44.55</v>
      </c>
      <c r="Z84">
        <v>44.75</v>
      </c>
      <c r="AA84" s="4">
        <f>IFERROR((Z84-Y84)/Y84, "N/A")</f>
        <v>4.4893378226712197E-3</v>
      </c>
      <c r="AB84" t="str">
        <f>IF(AA84="N/A", "N/A", IF(AA84&gt;0, "UP", "DOWN"))</f>
        <v>UP</v>
      </c>
      <c r="AC84">
        <f>IFERROR(STANDARDIZE(AA84, $AA$1, $AA$2), "N/A")</f>
        <v>0.48719942832715007</v>
      </c>
      <c r="AD84">
        <f>IF(MAX(Q84:X84)&gt;$AD$1, 1, IF(MIN(Q84:X84)&lt;-$AD$1, 1, 0))</f>
        <v>0</v>
      </c>
    </row>
    <row r="85" spans="1:30" x14ac:dyDescent="0.2">
      <c r="A85" t="s">
        <v>13</v>
      </c>
      <c r="B85" s="1">
        <v>43061</v>
      </c>
      <c r="C85">
        <v>353</v>
      </c>
      <c r="D85">
        <v>0.26455032246108701</v>
      </c>
      <c r="E85">
        <v>8.1223015259842393E-2</v>
      </c>
      <c r="F85" s="2">
        <v>43061.751064814816</v>
      </c>
      <c r="G85">
        <v>30238</v>
      </c>
      <c r="H85">
        <v>39646</v>
      </c>
      <c r="I85">
        <v>555789</v>
      </c>
      <c r="J85" s="11">
        <v>1</v>
      </c>
      <c r="K85" s="13">
        <f>MOD(F85, 1)</f>
        <v>0.75106481481634546</v>
      </c>
      <c r="L85">
        <f>C85/VLOOKUP(A85, 'Normalization Factors'!$A:$C, 3, )</f>
        <v>2.1858938633971144E-2</v>
      </c>
      <c r="M85">
        <f>G85/VLOOKUP(A85, 'Normalization Factors'!$A:$C, 3, )</f>
        <v>1.8724379218527463</v>
      </c>
      <c r="N85">
        <f>H85/VLOOKUP(A85, 'Normalization Factors'!$A:$C, 3, )</f>
        <v>2.4550126942844757</v>
      </c>
      <c r="O85">
        <f>I85/VLOOKUP(A85, 'Normalization Factors'!$A:$C, 3, )</f>
        <v>34.416310607467956</v>
      </c>
      <c r="P85" s="11">
        <f>J85/VLOOKUP(A85, 'Normalization Factors'!$A:$C, 3, )</f>
        <v>6.1923338906433838E-5</v>
      </c>
      <c r="Q85" s="10">
        <f>STANDARDIZE(D85, D$1, D$2)</f>
        <v>-1.2010543656406496</v>
      </c>
      <c r="R85">
        <f>STANDARDIZE(E85, E$1, E$2)</f>
        <v>-0.8254332597559827</v>
      </c>
      <c r="S85">
        <f>STANDARDIZE(K85, K$1, K$2)</f>
        <v>0.41307248273193109</v>
      </c>
      <c r="T85">
        <f>STANDARDIZE(L85, L$1, L$2)</f>
        <v>-0.69539138539408385</v>
      </c>
      <c r="U85">
        <f>STANDARDIZE(M85, M$1, M$2)</f>
        <v>-0.24427124234057085</v>
      </c>
      <c r="V85">
        <f>STANDARDIZE(N85, N$1, N$2)</f>
        <v>-0.25564634135723618</v>
      </c>
      <c r="W85">
        <f>STANDARDIZE(O85, O$1, O$2)</f>
        <v>-0.89252147042089347</v>
      </c>
      <c r="X85" s="11">
        <f>STANDARDIZE(P85, P$1, P$2)</f>
        <v>-1.4316414310640904</v>
      </c>
      <c r="Y85">
        <v>44.94</v>
      </c>
      <c r="Z85">
        <v>44.65</v>
      </c>
      <c r="AA85" s="4">
        <f>IFERROR((Z85-Y85)/Y85, "N/A")</f>
        <v>-6.4530485091232569E-3</v>
      </c>
      <c r="AB85" t="str">
        <f>IF(AA85="N/A", "N/A", IF(AA85&gt;0, "UP", "DOWN"))</f>
        <v>DOWN</v>
      </c>
      <c r="AC85">
        <f>IFERROR(STANDARDIZE(AA85, $AA$1, $AA$2), "N/A")</f>
        <v>-0.94512811287076803</v>
      </c>
      <c r="AD85">
        <f>IF(MAX(Q85:X85)&gt;$AD$1, 1, IF(MIN(Q85:X85)&lt;-$AD$1, 1, 0))</f>
        <v>0</v>
      </c>
    </row>
    <row r="86" spans="1:30" x14ac:dyDescent="0.2">
      <c r="A86" t="s">
        <v>13</v>
      </c>
      <c r="B86" s="1">
        <v>43060</v>
      </c>
      <c r="C86">
        <v>403</v>
      </c>
      <c r="D86">
        <v>0.26216989999248003</v>
      </c>
      <c r="E86">
        <v>0.10343633964601601</v>
      </c>
      <c r="F86" s="2">
        <v>43060.738495370373</v>
      </c>
      <c r="G86">
        <v>18630</v>
      </c>
      <c r="H86">
        <v>45357</v>
      </c>
      <c r="I86">
        <v>2299905</v>
      </c>
      <c r="J86" s="11">
        <v>12</v>
      </c>
      <c r="K86" s="13">
        <f>MOD(F86, 1)</f>
        <v>0.73849537037312984</v>
      </c>
      <c r="L86">
        <f>C86/VLOOKUP(A86, 'Normalization Factors'!$A:$C, 3, )</f>
        <v>2.4955105579292834E-2</v>
      </c>
      <c r="M86">
        <f>G86/VLOOKUP(A86, 'Normalization Factors'!$A:$C, 3, )</f>
        <v>1.1536318038268623</v>
      </c>
      <c r="N86">
        <f>H86/VLOOKUP(A86, 'Normalization Factors'!$A:$C, 3, )</f>
        <v>2.8086568827791196</v>
      </c>
      <c r="O86">
        <f>I86/VLOOKUP(A86, 'Normalization Factors'!$A:$C, 3, )</f>
        <v>142.41779676760171</v>
      </c>
      <c r="P86" s="11">
        <f>J86/VLOOKUP(A86, 'Normalization Factors'!$A:$C, 3, )</f>
        <v>7.4308006687720605E-4</v>
      </c>
      <c r="Q86" s="10">
        <f>STANDARDIZE(D86, D$1, D$2)</f>
        <v>-1.2428734571183055</v>
      </c>
      <c r="R86">
        <f>STANDARDIZE(E86, E$1, E$2)</f>
        <v>-0.51280152710127358</v>
      </c>
      <c r="S86">
        <f>STANDARDIZE(K86, K$1, K$2)</f>
        <v>-4.4066390465760344E-2</v>
      </c>
      <c r="T86">
        <f>STANDARDIZE(L86, L$1, L$2)</f>
        <v>-0.61138976580117366</v>
      </c>
      <c r="U86">
        <f>STANDARDIZE(M86, M$1, M$2)</f>
        <v>-0.26049273487045577</v>
      </c>
      <c r="V86">
        <f>STANDARDIZE(N86, N$1, N$2)</f>
        <v>-0.25288614014645538</v>
      </c>
      <c r="W86">
        <f>STANDARDIZE(O86, O$1, O$2)</f>
        <v>-0.65548297167112102</v>
      </c>
      <c r="X86" s="11">
        <f>STANDARDIZE(P86, P$1, P$2)</f>
        <v>-0.80991285520990086</v>
      </c>
      <c r="Y86">
        <v>44.72</v>
      </c>
      <c r="Z86">
        <v>44.94</v>
      </c>
      <c r="AA86" s="4">
        <f>IFERROR((Z86-Y86)/Y86, "N/A")</f>
        <v>4.9194991055455922E-3</v>
      </c>
      <c r="AB86" t="str">
        <f>IF(AA86="N/A", "N/A", IF(AA86&gt;0, "UP", "DOWN"))</f>
        <v>UP</v>
      </c>
      <c r="AC86">
        <f>IFERROR(STANDARDIZE(AA86, $AA$1, $AA$2), "N/A")</f>
        <v>0.54350632829719991</v>
      </c>
      <c r="AD86">
        <f>IF(MAX(Q86:X86)&gt;$AD$1, 1, IF(MIN(Q86:X86)&lt;-$AD$1, 1, 0))</f>
        <v>0</v>
      </c>
    </row>
    <row r="87" spans="1:30" x14ac:dyDescent="0.2">
      <c r="A87" t="s">
        <v>13</v>
      </c>
      <c r="B87" s="1">
        <v>43059</v>
      </c>
      <c r="C87">
        <v>241</v>
      </c>
      <c r="D87">
        <v>0.319062064030943</v>
      </c>
      <c r="E87">
        <v>0.20532675600102901</v>
      </c>
      <c r="F87" s="2">
        <v>43059.736458333333</v>
      </c>
      <c r="G87">
        <v>63122</v>
      </c>
      <c r="H87">
        <v>88914</v>
      </c>
      <c r="I87">
        <v>2116230</v>
      </c>
      <c r="J87" s="11">
        <v>6</v>
      </c>
      <c r="K87" s="13">
        <f>MOD(F87, 1)</f>
        <v>0.73645833333284827</v>
      </c>
      <c r="L87">
        <f>C87/VLOOKUP(A87, 'Normalization Factors'!$A:$C, 3, )</f>
        <v>1.4923524676450554E-2</v>
      </c>
      <c r="M87">
        <f>G87/VLOOKUP(A87, 'Normalization Factors'!$A:$C, 3, )</f>
        <v>3.9087249984519166</v>
      </c>
      <c r="N87">
        <f>H87/VLOOKUP(A87, 'Normalization Factors'!$A:$C, 3, )</f>
        <v>5.505851755526658</v>
      </c>
      <c r="O87">
        <f>I87/VLOOKUP(A87, 'Normalization Factors'!$A:$C, 3, )</f>
        <v>131.04402749396249</v>
      </c>
      <c r="P87" s="11">
        <f>J87/VLOOKUP(A87, 'Normalization Factors'!$A:$C, 3, )</f>
        <v>3.7154003343860303E-4</v>
      </c>
      <c r="Q87" s="10">
        <f>STANDARDIZE(D87, D$1, D$2)</f>
        <v>-0.24339599307026083</v>
      </c>
      <c r="R87">
        <f>STANDARDIZE(E87, E$1, E$2)</f>
        <v>0.92121063839902595</v>
      </c>
      <c r="S87">
        <f>STANDARDIZE(K87, K$1, K$2)</f>
        <v>-0.11815151184587842</v>
      </c>
      <c r="T87">
        <f>STANDARDIZE(L87, L$1, L$2)</f>
        <v>-0.88355501328220298</v>
      </c>
      <c r="U87">
        <f>STANDARDIZE(M87, M$1, M$2)</f>
        <v>-0.19831779985670325</v>
      </c>
      <c r="V87">
        <f>STANDARDIZE(N87, N$1, N$2)</f>
        <v>-0.23183447071238442</v>
      </c>
      <c r="W87">
        <f>STANDARDIZE(O87, O$1, O$2)</f>
        <v>-0.68044578736564165</v>
      </c>
      <c r="X87" s="11">
        <f>STANDARDIZE(P87, P$1, P$2)</f>
        <v>-1.1490375329485496</v>
      </c>
      <c r="Y87">
        <v>44.73</v>
      </c>
      <c r="Z87">
        <v>44.62</v>
      </c>
      <c r="AA87" s="4">
        <f>IFERROR((Z87-Y87)/Y87, "N/A")</f>
        <v>-2.4591996422982211E-3</v>
      </c>
      <c r="AB87" t="str">
        <f>IF(AA87="N/A", "N/A", IF(AA87&gt;0, "UP", "DOWN"))</f>
        <v>DOWN</v>
      </c>
      <c r="AC87">
        <f>IFERROR(STANDARDIZE(AA87, $AA$1, $AA$2), "N/A")</f>
        <v>-0.4223445486756377</v>
      </c>
      <c r="AD87">
        <f>IF(MAX(Q87:X87)&gt;$AD$1, 1, IF(MIN(Q87:X87)&lt;-$AD$1, 1, 0))</f>
        <v>0</v>
      </c>
    </row>
    <row r="88" spans="1:30" x14ac:dyDescent="0.2">
      <c r="A88" t="s">
        <v>13</v>
      </c>
      <c r="B88" s="1">
        <v>43056</v>
      </c>
      <c r="C88">
        <v>421</v>
      </c>
      <c r="D88">
        <v>0.33495790960161498</v>
      </c>
      <c r="E88">
        <v>0.134256053065435</v>
      </c>
      <c r="F88" s="2">
        <v>43056.742685185185</v>
      </c>
      <c r="G88">
        <v>153945</v>
      </c>
      <c r="H88">
        <v>1052019</v>
      </c>
      <c r="I88">
        <v>1930630</v>
      </c>
      <c r="J88" s="11">
        <v>10</v>
      </c>
      <c r="K88" s="13">
        <f>MOD(F88, 1)</f>
        <v>0.74268518518510973</v>
      </c>
      <c r="L88">
        <f>C88/VLOOKUP(A88, 'Normalization Factors'!$A:$C, 3, )</f>
        <v>2.6069725679608646E-2</v>
      </c>
      <c r="M88">
        <f>G88/VLOOKUP(A88, 'Normalization Factors'!$A:$C, 3, )</f>
        <v>9.5327884079509566</v>
      </c>
      <c r="N88">
        <f>H88/VLOOKUP(A88, 'Normalization Factors'!$A:$C, 3, )</f>
        <v>65.144529073007618</v>
      </c>
      <c r="O88">
        <f>I88/VLOOKUP(A88, 'Normalization Factors'!$A:$C, 3, )</f>
        <v>119.55105579292835</v>
      </c>
      <c r="P88" s="11">
        <f>J88/VLOOKUP(A88, 'Normalization Factors'!$A:$C, 3, )</f>
        <v>6.1923338906433832E-4</v>
      </c>
      <c r="Q88" s="10">
        <f>STANDARDIZE(D88, D$1, D$2)</f>
        <v>3.5861083688737277E-2</v>
      </c>
      <c r="R88">
        <f>STANDARDIZE(E88, E$1, E$2)</f>
        <v>-7.9042930741339792E-2</v>
      </c>
      <c r="S88">
        <f>STANDARDIZE(K88, K$1, K$2)</f>
        <v>0.10831323384526356</v>
      </c>
      <c r="T88">
        <f>STANDARDIZE(L88, L$1, L$2)</f>
        <v>-0.58114918274772587</v>
      </c>
      <c r="U88">
        <f>STANDARDIZE(M88, M$1, M$2)</f>
        <v>-7.1398036241805171E-2</v>
      </c>
      <c r="V88">
        <f>STANDARDIZE(N88, N$1, N$2)</f>
        <v>0.23364680876739943</v>
      </c>
      <c r="W88">
        <f>STANDARDIZE(O88, O$1, O$2)</f>
        <v>-0.70567022505668842</v>
      </c>
      <c r="X88" s="11">
        <f>STANDARDIZE(P88, P$1, P$2)</f>
        <v>-0.92295441445611726</v>
      </c>
      <c r="Y88" s="10">
        <v>45.5</v>
      </c>
      <c r="Z88">
        <v>44.63</v>
      </c>
      <c r="AA88" s="4">
        <f>IFERROR((Z88-Y88)/Y88, "N/A")</f>
        <v>-1.9120879120879064E-2</v>
      </c>
      <c r="AB88" t="str">
        <f>IF(AA88="N/A", "N/A", IF(AA88&gt;0, "UP", "DOWN"))</f>
        <v>DOWN</v>
      </c>
      <c r="AC88">
        <f>IFERROR(STANDARDIZE(AA88, $AA$1, $AA$2), "N/A")</f>
        <v>-2.603311448961438</v>
      </c>
      <c r="AD88">
        <f>IF(MAX(Q88:X88)&gt;$AD$1, 1, IF(MIN(Q88:X88)&lt;-$AD$1, 1, 0))</f>
        <v>0</v>
      </c>
    </row>
    <row r="89" spans="1:30" x14ac:dyDescent="0.2">
      <c r="A89" t="s">
        <v>13</v>
      </c>
      <c r="B89" s="1">
        <v>43055</v>
      </c>
      <c r="C89">
        <v>446</v>
      </c>
      <c r="D89">
        <v>0.34287173194684401</v>
      </c>
      <c r="E89">
        <v>0.13379202552969299</v>
      </c>
      <c r="F89" s="2">
        <v>43055.7190162037</v>
      </c>
      <c r="G89">
        <v>143948</v>
      </c>
      <c r="H89">
        <v>945268</v>
      </c>
      <c r="I89">
        <v>8676720</v>
      </c>
      <c r="J89" s="11">
        <v>12</v>
      </c>
      <c r="K89" s="13">
        <f>MOD(F89, 1)</f>
        <v>0.71901620370044839</v>
      </c>
      <c r="L89">
        <f>C89/VLOOKUP(A89, 'Normalization Factors'!$A:$C, 3, )</f>
        <v>2.7617809152269489E-2</v>
      </c>
      <c r="M89">
        <f>G89/VLOOKUP(A89, 'Normalization Factors'!$A:$C, 3, )</f>
        <v>8.913740788903338</v>
      </c>
      <c r="N89">
        <f>H89/VLOOKUP(A89, 'Normalization Factors'!$A:$C, 3, )</f>
        <v>58.534150721406895</v>
      </c>
      <c r="O89">
        <f>I89/VLOOKUP(A89, 'Normalization Factors'!$A:$C, 3, )</f>
        <v>537.29147315623254</v>
      </c>
      <c r="P89" s="11">
        <f>J89/VLOOKUP(A89, 'Normalization Factors'!$A:$C, 3, )</f>
        <v>7.4308006687720605E-4</v>
      </c>
      <c r="Q89" s="10">
        <f>STANDARDIZE(D89, D$1, D$2)</f>
        <v>0.17489054797820902</v>
      </c>
      <c r="R89">
        <f>STANDARDIZE(E89, E$1, E$2)</f>
        <v>-8.5573683634356426E-2</v>
      </c>
      <c r="S89">
        <f>STANDARDIZE(K89, K$1, K$2)</f>
        <v>-0.75250536275350921</v>
      </c>
      <c r="T89">
        <f>STANDARDIZE(L89, L$1, L$2)</f>
        <v>-0.53914837295127072</v>
      </c>
      <c r="U89">
        <f>STANDARDIZE(M89, M$1, M$2)</f>
        <v>-8.5368251681265828E-2</v>
      </c>
      <c r="V89">
        <f>STANDARDIZE(N89, N$1, N$2)</f>
        <v>0.18205265022212511</v>
      </c>
      <c r="W89">
        <f>STANDARDIZE(O89, O$1, O$2)</f>
        <v>0.21117420847345078</v>
      </c>
      <c r="X89" s="11">
        <f>STANDARDIZE(P89, P$1, P$2)</f>
        <v>-0.80991285520990086</v>
      </c>
      <c r="Y89" s="10">
        <v>45.63</v>
      </c>
      <c r="Z89">
        <v>45.65</v>
      </c>
      <c r="AA89" s="4">
        <f>IFERROR((Z89-Y89)/Y89, "N/A")</f>
        <v>4.3830813061573572E-4</v>
      </c>
      <c r="AB89" t="str">
        <f>IF(AA89="N/A", "N/A", IF(AA89&gt;0, "UP", "DOWN"))</f>
        <v>UP</v>
      </c>
      <c r="AC89">
        <f>IFERROR(STANDARDIZE(AA89, $AA$1, $AA$2), "N/A")</f>
        <v>-4.3068944786490142E-2</v>
      </c>
      <c r="AD89">
        <f>IF(MAX(Q89:X89)&gt;$AD$1, 1, IF(MIN(Q89:X89)&lt;-$AD$1, 1, 0))</f>
        <v>0</v>
      </c>
    </row>
    <row r="90" spans="1:30" x14ac:dyDescent="0.2">
      <c r="A90" t="s">
        <v>13</v>
      </c>
      <c r="B90" s="1">
        <v>43054</v>
      </c>
      <c r="C90">
        <v>610</v>
      </c>
      <c r="D90">
        <v>0.27855584533863198</v>
      </c>
      <c r="E90">
        <v>0.131670244600572</v>
      </c>
      <c r="F90" s="2">
        <v>43054.754745370374</v>
      </c>
      <c r="G90">
        <v>188118</v>
      </c>
      <c r="H90">
        <v>1258555</v>
      </c>
      <c r="I90">
        <v>8185081</v>
      </c>
      <c r="J90" s="11">
        <v>25</v>
      </c>
      <c r="K90" s="13">
        <f>MOD(F90, 1)</f>
        <v>0.75474537037371192</v>
      </c>
      <c r="L90">
        <f>C90/VLOOKUP(A90, 'Normalization Factors'!$A:$C, 3, )</f>
        <v>3.7773236732924639E-2</v>
      </c>
      <c r="M90">
        <f>G90/VLOOKUP(A90, 'Normalization Factors'!$A:$C, 3, )</f>
        <v>11.648894668400521</v>
      </c>
      <c r="N90">
        <f>H90/VLOOKUP(A90, 'Normalization Factors'!$A:$C, 3, )</f>
        <v>77.933927797386829</v>
      </c>
      <c r="O90">
        <f>I90/VLOOKUP(A90, 'Normalization Factors'!$A:$C, 3, )</f>
        <v>506.84754473961237</v>
      </c>
      <c r="P90" s="11">
        <f>J90/VLOOKUP(A90, 'Normalization Factors'!$A:$C, 3, )</f>
        <v>1.5480834726608458E-3</v>
      </c>
      <c r="Q90" s="10">
        <f>STANDARDIZE(D90, D$1, D$2)</f>
        <v>-0.95500634259740969</v>
      </c>
      <c r="R90">
        <f>STANDARDIZE(E90, E$1, E$2)</f>
        <v>-0.11543576265741788</v>
      </c>
      <c r="S90">
        <f>STANDARDIZE(K90, K$1, K$2)</f>
        <v>0.54693082689639028</v>
      </c>
      <c r="T90">
        <f>STANDARDIZE(L90, L$1, L$2)</f>
        <v>-0.2636230606865248</v>
      </c>
      <c r="U90">
        <f>STANDARDIZE(M90, M$1, M$2)</f>
        <v>-2.3643292597442904E-2</v>
      </c>
      <c r="V90">
        <f>STANDARDIZE(N90, N$1, N$2)</f>
        <v>0.3334683666854214</v>
      </c>
      <c r="W90">
        <f>STANDARDIZE(O90, O$1, O$2)</f>
        <v>0.14435676600584016</v>
      </c>
      <c r="X90" s="11">
        <f>STANDARDIZE(P90, P$1, P$2)</f>
        <v>-7.5142720109495215E-2</v>
      </c>
      <c r="Y90" s="10">
        <v>45.39</v>
      </c>
      <c r="Z90">
        <v>45.46</v>
      </c>
      <c r="AA90" s="4">
        <f>IFERROR((Z90-Y90)/Y90, "N/A")</f>
        <v>1.5421899096717401E-3</v>
      </c>
      <c r="AB90" t="str">
        <f>IF(AA90="N/A", "N/A", IF(AA90&gt;0, "UP", "DOWN"))</f>
        <v>UP</v>
      </c>
      <c r="AC90">
        <f>IFERROR(STANDARDIZE(AA90, $AA$1, $AA$2), "N/A")</f>
        <v>0.1014260699594549</v>
      </c>
      <c r="AD90">
        <f>IF(MAX(Q90:X90)&gt;$AD$1, 1, IF(MIN(Q90:X90)&lt;-$AD$1, 1, 0))</f>
        <v>0</v>
      </c>
    </row>
    <row r="91" spans="1:30" x14ac:dyDescent="0.2">
      <c r="A91" t="s">
        <v>13</v>
      </c>
      <c r="B91" s="1">
        <v>43053</v>
      </c>
      <c r="C91">
        <v>413</v>
      </c>
      <c r="D91">
        <v>0.31788697536881499</v>
      </c>
      <c r="E91">
        <v>0.146377659478446</v>
      </c>
      <c r="F91" s="2">
        <v>43053.745844907404</v>
      </c>
      <c r="G91">
        <v>140431</v>
      </c>
      <c r="H91">
        <v>602175</v>
      </c>
      <c r="I91">
        <v>2336647</v>
      </c>
      <c r="J91" s="11">
        <v>11</v>
      </c>
      <c r="K91" s="13">
        <f>MOD(F91, 1)</f>
        <v>0.74584490740380716</v>
      </c>
      <c r="L91">
        <f>C91/VLOOKUP(A91, 'Normalization Factors'!$A:$C, 3, )</f>
        <v>2.5574338968357174E-2</v>
      </c>
      <c r="M91">
        <f>G91/VLOOKUP(A91, 'Normalization Factors'!$A:$C, 3, )</f>
        <v>8.6959564059694099</v>
      </c>
      <c r="N91">
        <f>H91/VLOOKUP(A91, 'Normalization Factors'!$A:$C, 3, )</f>
        <v>37.288686605981795</v>
      </c>
      <c r="O91">
        <f>I91/VLOOKUP(A91, 'Normalization Factors'!$A:$C, 3, )</f>
        <v>144.69298408570191</v>
      </c>
      <c r="P91" s="11">
        <f>J91/VLOOKUP(A91, 'Normalization Factors'!$A:$C, 3, )</f>
        <v>6.8115672797077213E-4</v>
      </c>
      <c r="Q91" s="10">
        <f>STANDARDIZE(D91, D$1, D$2)</f>
        <v>-0.26403986654396605</v>
      </c>
      <c r="R91">
        <f>STANDARDIZE(E91, E$1, E$2)</f>
        <v>9.1557324743915092E-2</v>
      </c>
      <c r="S91">
        <f>STANDARDIZE(K91, K$1, K$2)</f>
        <v>0.22322935931114965</v>
      </c>
      <c r="T91">
        <f>STANDARDIZE(L91, L$1, L$2)</f>
        <v>-0.59458944188259155</v>
      </c>
      <c r="U91">
        <f>STANDARDIZE(M91, M$1, M$2)</f>
        <v>-9.0283050891087097E-2</v>
      </c>
      <c r="V91">
        <f>STANDARDIZE(N91, N$1, N$2)</f>
        <v>1.6231302995646735E-2</v>
      </c>
      <c r="W91">
        <f>STANDARDIZE(O91, O$1, O$2)</f>
        <v>-0.65048945717950235</v>
      </c>
      <c r="X91" s="11">
        <f>STANDARDIZE(P91, P$1, P$2)</f>
        <v>-0.86643363483300917</v>
      </c>
      <c r="Y91" s="10">
        <v>45.7</v>
      </c>
      <c r="Z91">
        <v>45.86</v>
      </c>
      <c r="AA91" s="4">
        <f>IFERROR((Z91-Y91)/Y91, "N/A")</f>
        <v>3.501094091903645E-3</v>
      </c>
      <c r="AB91" t="str">
        <f>IF(AA91="N/A", "N/A", IF(AA91&gt;0, "UP", "DOWN"))</f>
        <v>UP</v>
      </c>
      <c r="AC91">
        <f>IFERROR(STANDARDIZE(AA91, $AA$1, $AA$2), "N/A")</f>
        <v>0.35784110829766097</v>
      </c>
      <c r="AD91">
        <f>IF(MAX(Q91:X91)&gt;$AD$1, 1, IF(MIN(Q91:X91)&lt;-$AD$1, 1, 0))</f>
        <v>0</v>
      </c>
    </row>
    <row r="92" spans="1:30" x14ac:dyDescent="0.2">
      <c r="A92" t="s">
        <v>13</v>
      </c>
      <c r="B92" s="1">
        <v>43052</v>
      </c>
      <c r="C92">
        <v>339</v>
      </c>
      <c r="D92">
        <v>0.41337372886045498</v>
      </c>
      <c r="E92">
        <v>0.267777362755238</v>
      </c>
      <c r="F92" s="2">
        <v>43052.757037037038</v>
      </c>
      <c r="G92">
        <v>36275</v>
      </c>
      <c r="H92">
        <v>144295</v>
      </c>
      <c r="I92">
        <v>2048015</v>
      </c>
      <c r="J92" s="11">
        <v>10</v>
      </c>
      <c r="K92" s="13">
        <f>MOD(F92, 1)</f>
        <v>0.75703703703766223</v>
      </c>
      <c r="L92">
        <f>C92/VLOOKUP(A92, 'Normalization Factors'!$A:$C, 3, )</f>
        <v>2.099201188928107E-2</v>
      </c>
      <c r="M92">
        <f>G92/VLOOKUP(A92, 'Normalization Factors'!$A:$C, 3, )</f>
        <v>2.2462691188308872</v>
      </c>
      <c r="N92">
        <f>H92/VLOOKUP(A92, 'Normalization Factors'!$A:$C, 3, )</f>
        <v>8.9352281875038706</v>
      </c>
      <c r="O92">
        <f>I92/VLOOKUP(A92, 'Normalization Factors'!$A:$C, 3, )</f>
        <v>126.81992693046008</v>
      </c>
      <c r="P92" s="11">
        <f>J92/VLOOKUP(A92, 'Normalization Factors'!$A:$C, 3, )</f>
        <v>6.1923338906433832E-4</v>
      </c>
      <c r="Q92" s="10">
        <f>STANDARDIZE(D92, D$1, D$2)</f>
        <v>1.4134645814408793</v>
      </c>
      <c r="R92">
        <f>STANDARDIZE(E92, E$1, E$2)</f>
        <v>1.8001444285641179</v>
      </c>
      <c r="S92">
        <f>STANDARDIZE(K92, K$1, K$2)</f>
        <v>0.63027658821748089</v>
      </c>
      <c r="T92">
        <f>STANDARDIZE(L92, L$1, L$2)</f>
        <v>-0.7189118388800988</v>
      </c>
      <c r="U92">
        <f>STANDARDIZE(M92, M$1, M$2)</f>
        <v>-0.2358348923747787</v>
      </c>
      <c r="V92">
        <f>STANDARDIZE(N92, N$1, N$2)</f>
        <v>-0.20506810698374639</v>
      </c>
      <c r="W92">
        <f>STANDARDIZE(O92, O$1, O$2)</f>
        <v>-0.68971671956981595</v>
      </c>
      <c r="X92" s="11">
        <f>STANDARDIZE(P92, P$1, P$2)</f>
        <v>-0.92295441445611726</v>
      </c>
      <c r="Y92" s="10">
        <v>45.26</v>
      </c>
      <c r="Z92">
        <v>45.75</v>
      </c>
      <c r="AA92" s="4">
        <f>IFERROR((Z92-Y92)/Y92, "N/A")</f>
        <v>1.0826336721166637E-2</v>
      </c>
      <c r="AB92" t="str">
        <f>IF(AA92="N/A", "N/A", IF(AA92&gt;0, "UP", "DOWN"))</f>
        <v>UP</v>
      </c>
      <c r="AC92">
        <f>IFERROR(STANDARDIZE(AA92, $AA$1, $AA$2), "N/A")</f>
        <v>1.3166947299582477</v>
      </c>
      <c r="AD92">
        <f>IF(MAX(Q92:X92)&gt;$AD$1, 1, IF(MIN(Q92:X92)&lt;-$AD$1, 1, 0))</f>
        <v>0</v>
      </c>
    </row>
    <row r="93" spans="1:30" x14ac:dyDescent="0.2">
      <c r="A93" t="s">
        <v>13</v>
      </c>
      <c r="B93" s="1">
        <v>43049</v>
      </c>
      <c r="C93">
        <v>330</v>
      </c>
      <c r="D93">
        <v>0.31613144100000001</v>
      </c>
      <c r="E93">
        <v>0.15310684999999999</v>
      </c>
      <c r="F93" s="2">
        <v>43049.739583333336</v>
      </c>
      <c r="G93">
        <v>19854</v>
      </c>
      <c r="H93">
        <v>73869</v>
      </c>
      <c r="I93">
        <v>4077966</v>
      </c>
      <c r="J93" s="11">
        <v>14</v>
      </c>
      <c r="K93" s="13">
        <f>MOD(F93, 1)</f>
        <v>0.73958333333575865</v>
      </c>
      <c r="L93">
        <f>C93/VLOOKUP(A93, 'Normalization Factors'!$A:$C, 3, )</f>
        <v>2.0434701839123166E-2</v>
      </c>
      <c r="M93">
        <f>G93/VLOOKUP(A93, 'Normalization Factors'!$A:$C, 3, )</f>
        <v>1.2294259706483373</v>
      </c>
      <c r="N93">
        <f>H93/VLOOKUP(A93, 'Normalization Factors'!$A:$C, 3, )</f>
        <v>4.5742151216793605</v>
      </c>
      <c r="O93">
        <f>I93/VLOOKUP(A93, 'Normalization Factors'!$A:$C, 3, )</f>
        <v>252.52127066691435</v>
      </c>
      <c r="P93" s="11">
        <f>J93/VLOOKUP(A93, 'Normalization Factors'!$A:$C, 3, )</f>
        <v>8.6692674469007367E-4</v>
      </c>
      <c r="Q93" s="10">
        <f>STANDARDIZE(D93, D$1, D$2)</f>
        <v>-0.29488096862976726</v>
      </c>
      <c r="R93">
        <f>STANDARDIZE(E93, E$1, E$2)</f>
        <v>0.1862643778415832</v>
      </c>
      <c r="S93">
        <f>STANDARDIZE(K93, K$1, K$2)</f>
        <v>-4.4982007129187934E-3</v>
      </c>
      <c r="T93">
        <f>STANDARDIZE(L93, L$1, L$2)</f>
        <v>-0.73403213040682269</v>
      </c>
      <c r="U93">
        <f>STANDARDIZE(M93, M$1, M$2)</f>
        <v>-0.25878226736041277</v>
      </c>
      <c r="V93">
        <f>STANDARDIZE(N93, N$1, N$2)</f>
        <v>-0.23910591655657934</v>
      </c>
      <c r="W93">
        <f>STANDARDIZE(O93, O$1, O$2)</f>
        <v>-0.41383109179299421</v>
      </c>
      <c r="X93" s="11">
        <f>STANDARDIZE(P93, P$1, P$2)</f>
        <v>-0.69687129596368469</v>
      </c>
      <c r="Y93" s="10">
        <v>46.04</v>
      </c>
      <c r="Z93">
        <v>45.58</v>
      </c>
      <c r="AA93" s="4">
        <f>IFERROR((Z93-Y93)/Y93, "N/A")</f>
        <v>-9.9913119026933291E-3</v>
      </c>
      <c r="AB93" t="str">
        <f>IF(AA93="N/A", "N/A", IF(AA93&gt;0, "UP", "DOWN"))</f>
        <v>DOWN</v>
      </c>
      <c r="AC93">
        <f>IFERROR(STANDARDIZE(AA93, $AA$1, $AA$2), "N/A")</f>
        <v>-1.4082768222064319</v>
      </c>
      <c r="AD93">
        <f>IF(MAX(Q93:X93)&gt;$AD$1, 1, IF(MIN(Q93:X93)&lt;-$AD$1, 1, 0))</f>
        <v>0</v>
      </c>
    </row>
    <row r="94" spans="1:30" x14ac:dyDescent="0.2">
      <c r="A94" t="s">
        <v>13</v>
      </c>
      <c r="B94" s="1">
        <v>43048</v>
      </c>
      <c r="C94">
        <v>459</v>
      </c>
      <c r="D94">
        <v>0.40097507799999998</v>
      </c>
      <c r="E94">
        <v>0.16450478199999999</v>
      </c>
      <c r="F94" s="2">
        <v>43048.753472222219</v>
      </c>
      <c r="G94">
        <v>33208</v>
      </c>
      <c r="H94">
        <v>125272</v>
      </c>
      <c r="I94">
        <v>11336102</v>
      </c>
      <c r="J94" s="11">
        <v>45</v>
      </c>
      <c r="K94" s="13">
        <f>MOD(F94, 1)</f>
        <v>0.75347222221898846</v>
      </c>
      <c r="L94">
        <f>C94/VLOOKUP(A94, 'Normalization Factors'!$A:$C, 3, )</f>
        <v>2.842281255805313E-2</v>
      </c>
      <c r="M94">
        <f>G94/VLOOKUP(A94, 'Normalization Factors'!$A:$C, 3, )</f>
        <v>2.0563502384048546</v>
      </c>
      <c r="N94">
        <f>H94/VLOOKUP(A94, 'Normalization Factors'!$A:$C, 3, )</f>
        <v>7.7572605114867796</v>
      </c>
      <c r="O94">
        <f>I94/VLOOKUP(A94, 'Normalization Factors'!$A:$C, 3, )</f>
        <v>701.96928602390244</v>
      </c>
      <c r="P94" s="11">
        <f>J94/VLOOKUP(A94, 'Normalization Factors'!$A:$C, 3, )</f>
        <v>2.7865502507895224E-3</v>
      </c>
      <c r="Q94" s="10">
        <f>STANDARDIZE(D94, D$1, D$2)</f>
        <v>1.1956459709333458</v>
      </c>
      <c r="R94">
        <f>STANDARDIZE(E94, E$1, E$2)</f>
        <v>0.34667959385753971</v>
      </c>
      <c r="S94">
        <f>STANDARDIZE(K94, K$1, K$2)</f>
        <v>0.50062762586842913</v>
      </c>
      <c r="T94">
        <f>STANDARDIZE(L94, L$1, L$2)</f>
        <v>-0.51730795185711398</v>
      </c>
      <c r="U94">
        <f>STANDARDIZE(M94, M$1, M$2)</f>
        <v>-0.24012084323531946</v>
      </c>
      <c r="V94">
        <f>STANDARDIZE(N94, N$1, N$2)</f>
        <v>-0.21426217240708437</v>
      </c>
      <c r="W94">
        <f>STANDARDIZE(O94, O$1, O$2)</f>
        <v>0.57260424918299513</v>
      </c>
      <c r="X94" s="11">
        <f>STANDARDIZE(P94, P$1, P$2)</f>
        <v>1.0552728723526674</v>
      </c>
      <c r="Y94" s="10">
        <v>46.05</v>
      </c>
      <c r="Z94">
        <v>46.3</v>
      </c>
      <c r="AA94" s="4">
        <f>IFERROR((Z94-Y94)/Y94, "N/A")</f>
        <v>5.4288816503800224E-3</v>
      </c>
      <c r="AB94" t="str">
        <f>IF(AA94="N/A", "N/A", IF(AA94&gt;0, "UP", "DOWN"))</f>
        <v>UP</v>
      </c>
      <c r="AC94">
        <f>IFERROR(STANDARDIZE(AA94, $AA$1, $AA$2), "N/A")</f>
        <v>0.61018306825582169</v>
      </c>
      <c r="AD94">
        <f>IF(MAX(Q94:X94)&gt;$AD$1, 1, IF(MIN(Q94:X94)&lt;-$AD$1, 1, 0))</f>
        <v>0</v>
      </c>
    </row>
    <row r="95" spans="1:30" x14ac:dyDescent="0.2">
      <c r="A95" t="s">
        <v>13</v>
      </c>
      <c r="B95" s="1">
        <v>43047</v>
      </c>
      <c r="C95">
        <v>504</v>
      </c>
      <c r="D95">
        <v>0.47423859499999999</v>
      </c>
      <c r="E95">
        <v>0.24211280900000001</v>
      </c>
      <c r="F95" s="2">
        <v>43047.759722222225</v>
      </c>
      <c r="G95">
        <v>61916</v>
      </c>
      <c r="H95">
        <v>90765</v>
      </c>
      <c r="I95">
        <v>10820240</v>
      </c>
      <c r="J95" s="11">
        <v>36</v>
      </c>
      <c r="K95" s="13">
        <f>MOD(F95, 1)</f>
        <v>0.75972222222480923</v>
      </c>
      <c r="L95">
        <f>C95/VLOOKUP(A95, 'Normalization Factors'!$A:$C, 3, )</f>
        <v>3.1209362808842653E-2</v>
      </c>
      <c r="M95">
        <f>G95/VLOOKUP(A95, 'Normalization Factors'!$A:$C, 3, )</f>
        <v>3.8340454517307574</v>
      </c>
      <c r="N95">
        <f>H95/VLOOKUP(A95, 'Normalization Factors'!$A:$C, 3, )</f>
        <v>5.6204718558424673</v>
      </c>
      <c r="O95">
        <f>I95/VLOOKUP(A95, 'Normalization Factors'!$A:$C, 3, )</f>
        <v>670.0253885689516</v>
      </c>
      <c r="P95" s="11">
        <f>J95/VLOOKUP(A95, 'Normalization Factors'!$A:$C, 3, )</f>
        <v>2.229240200631618E-3</v>
      </c>
      <c r="Q95" s="10">
        <f>STANDARDIZE(D95, D$1, D$2)</f>
        <v>2.4827341915342633</v>
      </c>
      <c r="R95">
        <f>STANDARDIZE(E95, E$1, E$2)</f>
        <v>1.4389398754399521</v>
      </c>
      <c r="S95">
        <f>STANDARDIZE(K95, K$1, K$2)</f>
        <v>0.72793424813434837</v>
      </c>
      <c r="T95">
        <f>STANDARDIZE(L95, L$1, L$2)</f>
        <v>-0.44170649422349473</v>
      </c>
      <c r="U95">
        <f>STANDARDIZE(M95, M$1, M$2)</f>
        <v>-0.20000311343277502</v>
      </c>
      <c r="V95">
        <f>STANDARDIZE(N95, N$1, N$2)</f>
        <v>-0.23093985813294904</v>
      </c>
      <c r="W95">
        <f>STANDARDIZE(O95, O$1, O$2)</f>
        <v>0.50249471860013517</v>
      </c>
      <c r="X95" s="11">
        <f>STANDARDIZE(P95, P$1, P$2)</f>
        <v>0.54658585574469432</v>
      </c>
      <c r="Y95" s="10">
        <v>46.62</v>
      </c>
      <c r="Z95">
        <v>46.7</v>
      </c>
      <c r="AA95" s="4">
        <f>IFERROR((Z95-Y95)/Y95, "N/A")</f>
        <v>1.716001716001832E-3</v>
      </c>
      <c r="AB95" t="str">
        <f>IF(AA95="N/A", "N/A", IF(AA95&gt;0, "UP", "DOWN"))</f>
        <v>UP</v>
      </c>
      <c r="AC95">
        <f>IFERROR(STANDARDIZE(AA95, $AA$1, $AA$2), "N/A")</f>
        <v>0.12417754570186933</v>
      </c>
      <c r="AD95">
        <f>IF(MAX(Q95:X95)&gt;$AD$1, 1, IF(MIN(Q95:X95)&lt;-$AD$1, 1, 0))</f>
        <v>0</v>
      </c>
    </row>
    <row r="96" spans="1:30" x14ac:dyDescent="0.2">
      <c r="A96" t="s">
        <v>13</v>
      </c>
      <c r="B96" s="1">
        <v>43046</v>
      </c>
      <c r="C96">
        <v>937</v>
      </c>
      <c r="D96">
        <v>0.488971349</v>
      </c>
      <c r="E96">
        <v>0.33080688200000002</v>
      </c>
      <c r="F96" s="2">
        <v>43046.78125</v>
      </c>
      <c r="G96">
        <v>178084</v>
      </c>
      <c r="H96">
        <v>285854</v>
      </c>
      <c r="I96">
        <v>9479257</v>
      </c>
      <c r="J96" s="11">
        <v>69</v>
      </c>
      <c r="K96" s="13">
        <f>MOD(F96, 1)</f>
        <v>0.78125</v>
      </c>
      <c r="L96">
        <f>C96/VLOOKUP(A96, 'Normalization Factors'!$A:$C, 3, )</f>
        <v>5.8022168555328504E-2</v>
      </c>
      <c r="M96">
        <f>G96/VLOOKUP(A96, 'Normalization Factors'!$A:$C, 3, )</f>
        <v>11.027555885813364</v>
      </c>
      <c r="N96">
        <f>H96/VLOOKUP(A96, 'Normalization Factors'!$A:$C, 3, )</f>
        <v>17.701034119759736</v>
      </c>
      <c r="O96">
        <f>I96/VLOOKUP(A96, 'Normalization Factors'!$A:$C, 3, )</f>
        <v>586.98724379218527</v>
      </c>
      <c r="P96" s="11">
        <f>J96/VLOOKUP(A96, 'Normalization Factors'!$A:$C, 3, )</f>
        <v>4.2727103845439348E-3</v>
      </c>
      <c r="Q96" s="10">
        <f>STANDARDIZE(D96, D$1, D$2)</f>
        <v>2.7415581588632008</v>
      </c>
      <c r="R96">
        <f>STANDARDIZE(E96, E$1, E$2)</f>
        <v>2.6872258697440081</v>
      </c>
      <c r="S96">
        <f>STANDARDIZE(K96, K$1, K$2)</f>
        <v>1.5108792795603645</v>
      </c>
      <c r="T96">
        <f>STANDARDIZE(L96, L$1, L$2)</f>
        <v>0.28574753145110876</v>
      </c>
      <c r="U96">
        <f>STANDARDIZE(M96, M$1, M$2)</f>
        <v>-3.76652133456222E-2</v>
      </c>
      <c r="V96">
        <f>STANDARDIZE(N96, N$1, N$2)</f>
        <v>-0.13665078546441184</v>
      </c>
      <c r="W96">
        <f>STANDARDIZE(O96, O$1, O$2)</f>
        <v>0.32024503040911689</v>
      </c>
      <c r="X96" s="11">
        <f>STANDARDIZE(P96, P$1, P$2)</f>
        <v>2.4117715833072628</v>
      </c>
      <c r="Y96" s="10">
        <v>46.7</v>
      </c>
      <c r="Z96">
        <v>46.78</v>
      </c>
      <c r="AA96" s="4">
        <f>IFERROR((Z96-Y96)/Y96, "N/A")</f>
        <v>1.7130620985010339E-3</v>
      </c>
      <c r="AB96" t="str">
        <f>IF(AA96="N/A", "N/A", IF(AA96&gt;0, "UP", "DOWN"))</f>
        <v>UP</v>
      </c>
      <c r="AC96">
        <f>IFERROR(STANDARDIZE(AA96, $AA$1, $AA$2), "N/A")</f>
        <v>0.12379275805324223</v>
      </c>
      <c r="AD96">
        <f>IF(MAX(Q96:X96)&gt;$AD$1, 1, IF(MIN(Q96:X96)&lt;-$AD$1, 1, 0))</f>
        <v>0</v>
      </c>
    </row>
    <row r="97" spans="1:30" x14ac:dyDescent="0.2">
      <c r="A97" t="s">
        <v>13</v>
      </c>
      <c r="B97" s="1">
        <v>43045</v>
      </c>
      <c r="C97">
        <v>484</v>
      </c>
      <c r="D97">
        <v>0.29815142900000002</v>
      </c>
      <c r="E97">
        <v>0.131109791</v>
      </c>
      <c r="F97" s="2">
        <v>43045.750694444447</v>
      </c>
      <c r="G97">
        <v>29272</v>
      </c>
      <c r="H97">
        <v>146553</v>
      </c>
      <c r="I97">
        <v>5138084</v>
      </c>
      <c r="J97" s="11">
        <v>30</v>
      </c>
      <c r="K97" s="13">
        <f>MOD(F97, 1)</f>
        <v>0.75069444444670808</v>
      </c>
      <c r="L97">
        <f>C97/VLOOKUP(A97, 'Normalization Factors'!$A:$C, 3, )</f>
        <v>2.9970896030713977E-2</v>
      </c>
      <c r="M97">
        <f>G97/VLOOKUP(A97, 'Normalization Factors'!$A:$C, 3, )</f>
        <v>1.8126199764691313</v>
      </c>
      <c r="N97">
        <f>H97/VLOOKUP(A97, 'Normalization Factors'!$A:$C, 3, )</f>
        <v>9.0750510867545984</v>
      </c>
      <c r="O97">
        <f>I97/VLOOKUP(A97, 'Normalization Factors'!$A:$C, 3, )</f>
        <v>318.16731686172517</v>
      </c>
      <c r="P97" s="11">
        <f>J97/VLOOKUP(A97, 'Normalization Factors'!$A:$C, 3, )</f>
        <v>1.857700167193015E-3</v>
      </c>
      <c r="Q97" s="10">
        <f>STANDARDIZE(D97, D$1, D$2)</f>
        <v>-0.61075253198186685</v>
      </c>
      <c r="R97">
        <f>STANDARDIZE(E97, E$1, E$2)</f>
        <v>-0.12332362208688961</v>
      </c>
      <c r="S97">
        <f>STANDARDIZE(K97, K$1, K$2)</f>
        <v>0.39960246071093142</v>
      </c>
      <c r="T97">
        <f>STANDARDIZE(L97, L$1, L$2)</f>
        <v>-0.47530714206065883</v>
      </c>
      <c r="U97">
        <f>STANDARDIZE(M97, M$1, M$2)</f>
        <v>-0.2456211701303597</v>
      </c>
      <c r="V97">
        <f>STANDARDIZE(N97, N$1, N$2)</f>
        <v>-0.203976785965721</v>
      </c>
      <c r="W97">
        <f>STANDARDIZE(O97, O$1, O$2)</f>
        <v>-0.26975307220163025</v>
      </c>
      <c r="X97" s="11">
        <f>STANDARDIZE(P97, P$1, P$2)</f>
        <v>0.20746117800604547</v>
      </c>
      <c r="Y97" s="10">
        <v>46.6</v>
      </c>
      <c r="Z97">
        <v>46.7</v>
      </c>
      <c r="AA97" s="4">
        <f>IFERROR((Z97-Y97)/Y97, "N/A")</f>
        <v>2.1459227467811462E-3</v>
      </c>
      <c r="AB97" t="str">
        <f>IF(AA97="N/A", "N/A", IF(AA97&gt;0, "UP", "DOWN"))</f>
        <v>UP</v>
      </c>
      <c r="AC97">
        <f>IFERROR(STANDARDIZE(AA97, $AA$1, $AA$2), "N/A")</f>
        <v>0.18045299734957446</v>
      </c>
      <c r="AD97">
        <f>IF(MAX(Q97:X97)&gt;$AD$1, 1, IF(MIN(Q97:X97)&lt;-$AD$1, 1, 0))</f>
        <v>0</v>
      </c>
    </row>
    <row r="98" spans="1:30" x14ac:dyDescent="0.2">
      <c r="A98" t="s">
        <v>11</v>
      </c>
      <c r="B98" s="1">
        <v>43063</v>
      </c>
      <c r="C98">
        <v>548</v>
      </c>
      <c r="D98">
        <v>0.37080262093948202</v>
      </c>
      <c r="E98">
        <v>0.114630307819461</v>
      </c>
      <c r="F98" s="2">
        <v>43063.729687500003</v>
      </c>
      <c r="G98">
        <v>11333</v>
      </c>
      <c r="H98">
        <v>36638</v>
      </c>
      <c r="I98">
        <v>3946175</v>
      </c>
      <c r="J98" s="11">
        <v>17</v>
      </c>
      <c r="K98" s="13">
        <f>MOD(F98, 1)</f>
        <v>0.72968750000291038</v>
      </c>
      <c r="L98">
        <f>C98/VLOOKUP(A98, 'Normalization Factors'!$A:$C, 3, )</f>
        <v>2.2332708452196592E-2</v>
      </c>
      <c r="M98">
        <f>G98/VLOOKUP(A98, 'Normalization Factors'!$A:$C, 3, )</f>
        <v>0.4618550819137664</v>
      </c>
      <c r="N98">
        <f>H98/VLOOKUP(A98, 'Normalization Factors'!$A:$C, 3, )</f>
        <v>1.493112723123319</v>
      </c>
      <c r="O98">
        <f>I98/VLOOKUP(A98, 'Normalization Factors'!$A:$C, 3, )</f>
        <v>160.81893389844322</v>
      </c>
      <c r="P98" s="11">
        <f>J98/VLOOKUP(A98, 'Normalization Factors'!$A:$C, 3, )</f>
        <v>6.9280299942945636E-4</v>
      </c>
      <c r="Q98" s="10">
        <f>STANDARDIZE(D98, D$1, D$2)</f>
        <v>0.66557840580158123</v>
      </c>
      <c r="R98">
        <f>STANDARDIZE(E98, E$1, E$2)</f>
        <v>-0.35525691088326833</v>
      </c>
      <c r="S98">
        <f>STANDARDIZE(K98, K$1, K$2)</f>
        <v>-0.36440035228113132</v>
      </c>
      <c r="T98">
        <f>STANDARDIZE(L98, L$1, L$2)</f>
        <v>-0.68253761079213282</v>
      </c>
      <c r="U98">
        <f>STANDARDIZE(M98, M$1, M$2)</f>
        <v>-0.27610424769074238</v>
      </c>
      <c r="V98">
        <f>STANDARDIZE(N98, N$1, N$2)</f>
        <v>-0.26315399326111943</v>
      </c>
      <c r="W98">
        <f>STANDARDIZE(O98, O$1, O$2)</f>
        <v>-0.61509669481641038</v>
      </c>
      <c r="X98" s="11">
        <f>STANDARDIZE(P98, P$1, P$2)</f>
        <v>-0.85580345315721462</v>
      </c>
      <c r="Y98">
        <v>83.01</v>
      </c>
      <c r="Z98">
        <v>83.26</v>
      </c>
      <c r="AA98" s="4">
        <f>IFERROR((Z98-Y98)/Y98, "N/A")</f>
        <v>3.0116853391157689E-3</v>
      </c>
      <c r="AB98" t="str">
        <f>IF(AA98="N/A", "N/A", IF(AA98&gt;0, "UP", "DOWN"))</f>
        <v>UP</v>
      </c>
      <c r="AC98">
        <f>IFERROR(STANDARDIZE(AA98, $AA$1, $AA$2), "N/A")</f>
        <v>0.29377888144275888</v>
      </c>
      <c r="AD98">
        <f>IF(MAX(Q98:X98)&gt;$AD$1, 1, IF(MIN(Q98:X98)&lt;-$AD$1, 1, 0))</f>
        <v>0</v>
      </c>
    </row>
    <row r="99" spans="1:30" x14ac:dyDescent="0.2">
      <c r="A99" t="s">
        <v>11</v>
      </c>
      <c r="B99" s="1">
        <v>43061</v>
      </c>
      <c r="C99">
        <v>792</v>
      </c>
      <c r="D99">
        <v>0.35925041358753401</v>
      </c>
      <c r="E99">
        <v>0.146838140258821</v>
      </c>
      <c r="F99" s="2">
        <v>43061.733472222222</v>
      </c>
      <c r="G99">
        <v>15749</v>
      </c>
      <c r="H99">
        <v>53083</v>
      </c>
      <c r="I99">
        <v>4305186</v>
      </c>
      <c r="J99" s="11">
        <v>39</v>
      </c>
      <c r="K99" s="13">
        <f>MOD(F99, 1)</f>
        <v>0.73347222222218988</v>
      </c>
      <c r="L99">
        <f>C99/VLOOKUP(A99, 'Normalization Factors'!$A:$C, 3, )</f>
        <v>3.2276469149889964E-2</v>
      </c>
      <c r="M99">
        <f>G99/VLOOKUP(A99, 'Normalization Factors'!$A:$C, 3, )</f>
        <v>0.64182084929497107</v>
      </c>
      <c r="N99">
        <f>H99/VLOOKUP(A99, 'Normalization Factors'!$A:$C, 3, )</f>
        <v>2.1632977422772841</v>
      </c>
      <c r="O99">
        <f>I99/VLOOKUP(A99, 'Normalization Factors'!$A:$C, 3, )</f>
        <v>175.44975140598257</v>
      </c>
      <c r="P99" s="11">
        <f>J99/VLOOKUP(A99, 'Normalization Factors'!$A:$C, 3, )</f>
        <v>1.5893715869263999E-3</v>
      </c>
      <c r="Q99" s="10">
        <f>STANDARDIZE(D99, D$1, D$2)</f>
        <v>0.46263005424166909</v>
      </c>
      <c r="R99">
        <f>STANDARDIZE(E99, E$1, E$2)</f>
        <v>9.8038160377524053E-2</v>
      </c>
      <c r="S99">
        <f>STANDARDIZE(K99, K$1, K$2)</f>
        <v>-0.22675356458865331</v>
      </c>
      <c r="T99">
        <f>STANDARDIZE(L99, L$1, L$2)</f>
        <v>-0.41275499951766736</v>
      </c>
      <c r="U99">
        <f>STANDARDIZE(M99, M$1, M$2)</f>
        <v>-0.27204291143051862</v>
      </c>
      <c r="V99">
        <f>STANDARDIZE(N99, N$1, N$2)</f>
        <v>-0.25792318342032949</v>
      </c>
      <c r="W99">
        <f>STANDARDIZE(O99, O$1, O$2)</f>
        <v>-0.58298540504835183</v>
      </c>
      <c r="X99" s="11">
        <f>STANDARDIZE(P99, P$1, P$2)</f>
        <v>-3.7456825765470707E-2</v>
      </c>
      <c r="Y99">
        <v>83.83</v>
      </c>
      <c r="Z99">
        <v>83.11</v>
      </c>
      <c r="AA99" s="4">
        <f>IFERROR((Z99-Y99)/Y99, "N/A")</f>
        <v>-8.5888106882977319E-3</v>
      </c>
      <c r="AB99" t="str">
        <f>IF(AA99="N/A", "N/A", IF(AA99&gt;0, "UP", "DOWN"))</f>
        <v>DOWN</v>
      </c>
      <c r="AC99">
        <f>IFERROR(STANDARDIZE(AA99, $AA$1, $AA$2), "N/A")</f>
        <v>-1.22469336472007</v>
      </c>
      <c r="AD99">
        <f>IF(MAX(Q99:X99)&gt;$AD$1, 1, IF(MIN(Q99:X99)&lt;-$AD$1, 1, 0))</f>
        <v>0</v>
      </c>
    </row>
    <row r="100" spans="1:30" x14ac:dyDescent="0.2">
      <c r="A100" t="s">
        <v>11</v>
      </c>
      <c r="B100" s="1">
        <v>43060</v>
      </c>
      <c r="C100">
        <v>941</v>
      </c>
      <c r="D100">
        <v>0.337955822073782</v>
      </c>
      <c r="E100">
        <v>0.11256584362982899</v>
      </c>
      <c r="F100" s="2">
        <v>43060.745763888888</v>
      </c>
      <c r="G100">
        <v>28422</v>
      </c>
      <c r="H100">
        <v>100981</v>
      </c>
      <c r="I100">
        <v>7014840</v>
      </c>
      <c r="J100" s="11">
        <v>41</v>
      </c>
      <c r="K100" s="13">
        <f>MOD(F100, 1)</f>
        <v>0.74576388888817746</v>
      </c>
      <c r="L100">
        <f>C100/VLOOKUP(A100, 'Normalization Factors'!$A:$C, 3, )</f>
        <v>3.8348683674301082E-2</v>
      </c>
      <c r="M100">
        <f>G100/VLOOKUP(A100, 'Normalization Factors'!$A:$C, 3, )</f>
        <v>1.1582851088108241</v>
      </c>
      <c r="N100">
        <f>H100/VLOOKUP(A100, 'Normalization Factors'!$A:$C, 3, )</f>
        <v>4.1152905697285842</v>
      </c>
      <c r="O100">
        <f>I100/VLOOKUP(A100, 'Normalization Factors'!$A:$C, 3, )</f>
        <v>285.87659955986635</v>
      </c>
      <c r="P100" s="11">
        <f>J100/VLOOKUP(A100, 'Normalization Factors'!$A:$C, 3, )</f>
        <v>1.6708778221533947E-3</v>
      </c>
      <c r="Q100" s="10">
        <f>STANDARDIZE(D100, D$1, D$2)</f>
        <v>8.8528195333387724E-2</v>
      </c>
      <c r="R100">
        <f>STANDARDIZE(E100, E$1, E$2)</f>
        <v>-0.38431231048883052</v>
      </c>
      <c r="S100">
        <f>STANDARDIZE(K100, K$1, K$2)</f>
        <v>0.22028279209328835</v>
      </c>
      <c r="T100">
        <f>STANDARDIZE(L100, L$1, L$2)</f>
        <v>-0.24801070000989944</v>
      </c>
      <c r="U100">
        <f>STANDARDIZE(M100, M$1, M$2)</f>
        <v>-0.26038772247539721</v>
      </c>
      <c r="V100">
        <f>STANDARDIZE(N100, N$1, N$2)</f>
        <v>-0.24268783348088571</v>
      </c>
      <c r="W100">
        <f>STANDARDIZE(O100, O$1, O$2)</f>
        <v>-0.34062379282705874</v>
      </c>
      <c r="X100" s="11">
        <f>STANDARDIZE(P100, P$1, P$2)</f>
        <v>3.6938322179233277E-2</v>
      </c>
      <c r="Y100">
        <v>82.74</v>
      </c>
      <c r="Z100">
        <v>83.72</v>
      </c>
      <c r="AA100" s="4">
        <f>IFERROR((Z100-Y100)/Y100, "N/A")</f>
        <v>1.1844331641286005E-2</v>
      </c>
      <c r="AB100" t="str">
        <f>IF(AA100="N/A", "N/A", IF(AA100&gt;0, "UP", "DOWN"))</f>
        <v>UP</v>
      </c>
      <c r="AC100">
        <f>IFERROR(STANDARDIZE(AA100, $AA$1, $AA$2), "N/A")</f>
        <v>1.4499473968513774</v>
      </c>
      <c r="AD100">
        <f>IF(MAX(Q100:X100)&gt;$AD$1, 1, IF(MIN(Q100:X100)&lt;-$AD$1, 1, 0))</f>
        <v>0</v>
      </c>
    </row>
    <row r="101" spans="1:30" x14ac:dyDescent="0.2">
      <c r="A101" t="s">
        <v>11</v>
      </c>
      <c r="B101" s="1">
        <v>43059</v>
      </c>
      <c r="C101">
        <v>1018</v>
      </c>
      <c r="D101">
        <v>0.36676904316577702</v>
      </c>
      <c r="E101">
        <v>0.12940455858401501</v>
      </c>
      <c r="F101" s="2">
        <v>43059.72996527778</v>
      </c>
      <c r="G101">
        <v>32243</v>
      </c>
      <c r="H101">
        <v>92556</v>
      </c>
      <c r="I101">
        <v>23663076</v>
      </c>
      <c r="J101" s="11">
        <v>50</v>
      </c>
      <c r="K101" s="13">
        <f>MOD(F101, 1)</f>
        <v>0.72996527778013842</v>
      </c>
      <c r="L101">
        <f>C101/VLOOKUP(A101, 'Normalization Factors'!$A:$C, 3, )</f>
        <v>4.1486673730540387E-2</v>
      </c>
      <c r="M101">
        <f>G101/VLOOKUP(A101, 'Normalization Factors'!$A:$C, 3, )</f>
        <v>1.3140027712119977</v>
      </c>
      <c r="N101">
        <f>H101/VLOOKUP(A101, 'Normalization Factors'!$A:$C, 3, )</f>
        <v>3.7719455538348683</v>
      </c>
      <c r="O101">
        <f>I101/VLOOKUP(A101, 'Normalization Factors'!$A:$C, 3, )</f>
        <v>964.34411932512842</v>
      </c>
      <c r="P101" s="11">
        <f>J101/VLOOKUP(A101, 'Normalization Factors'!$A:$C, 3, )</f>
        <v>2.0376558806748718E-3</v>
      </c>
      <c r="Q101" s="10">
        <f>STANDARDIZE(D101, D$1, D$2)</f>
        <v>0.59471680029862151</v>
      </c>
      <c r="R101">
        <f>STANDARDIZE(E101, E$1, E$2)</f>
        <v>-0.14732317098467604</v>
      </c>
      <c r="S101">
        <f>STANDARDIZE(K101, K$1, K$2)</f>
        <v>-0.35429783576538154</v>
      </c>
      <c r="T101">
        <f>STANDARDIZE(L101, L$1, L$2)</f>
        <v>-0.16287438415689179</v>
      </c>
      <c r="U101">
        <f>STANDARDIZE(M101, M$1, M$2)</f>
        <v>-0.25687359977378604</v>
      </c>
      <c r="V101">
        <f>STANDARDIZE(N101, N$1, N$2)</f>
        <v>-0.24536764940722533</v>
      </c>
      <c r="W101">
        <f>STANDARDIZE(O101, O$1, O$2)</f>
        <v>1.1484568490558427</v>
      </c>
      <c r="X101" s="11">
        <f>STANDARDIZE(P101, P$1, P$2)</f>
        <v>0.37171648793040141</v>
      </c>
      <c r="Y101">
        <v>82.4</v>
      </c>
      <c r="Z101">
        <v>82.53</v>
      </c>
      <c r="AA101" s="4">
        <f>IFERROR((Z101-Y101)/Y101, "N/A")</f>
        <v>1.577669902912566E-3</v>
      </c>
      <c r="AB101" t="str">
        <f>IF(AA101="N/A", "N/A", IF(AA101&gt;0, "UP", "DOWN"))</f>
        <v>UP</v>
      </c>
      <c r="AC101">
        <f>IFERROR(STANDARDIZE(AA101, $AA$1, $AA$2), "N/A")</f>
        <v>0.10607030111154737</v>
      </c>
      <c r="AD101">
        <f>IF(MAX(Q101:X101)&gt;$AD$1, 1, IF(MIN(Q101:X101)&lt;-$AD$1, 1, 0))</f>
        <v>0</v>
      </c>
    </row>
    <row r="102" spans="1:30" x14ac:dyDescent="0.2">
      <c r="A102" t="s">
        <v>11</v>
      </c>
      <c r="B102" s="1">
        <v>43056</v>
      </c>
      <c r="C102">
        <v>1119</v>
      </c>
      <c r="D102">
        <v>0.32740121436502101</v>
      </c>
      <c r="E102">
        <v>0.12829454239348601</v>
      </c>
      <c r="F102" s="2">
        <v>43056.744074074071</v>
      </c>
      <c r="G102">
        <v>55477</v>
      </c>
      <c r="H102">
        <v>208999</v>
      </c>
      <c r="I102">
        <v>10033166</v>
      </c>
      <c r="J102" s="11">
        <v>48</v>
      </c>
      <c r="K102" s="13">
        <f>MOD(F102, 1)</f>
        <v>0.74407407407124992</v>
      </c>
      <c r="L102">
        <f>C102/VLOOKUP(A102, 'Normalization Factors'!$A:$C, 3, )</f>
        <v>4.5602738609503625E-2</v>
      </c>
      <c r="M102">
        <f>G102/VLOOKUP(A102, 'Normalization Factors'!$A:$C, 3, )</f>
        <v>2.2608607058439971</v>
      </c>
      <c r="N102">
        <f>H102/VLOOKUP(A102, 'Normalization Factors'!$A:$C, 3, )</f>
        <v>8.5173608281033495</v>
      </c>
      <c r="O102">
        <f>I102/VLOOKUP(A102, 'Normalization Factors'!$A:$C, 3, )</f>
        <v>408.88279403374361</v>
      </c>
      <c r="P102" s="11">
        <f>J102/VLOOKUP(A102, 'Normalization Factors'!$A:$C, 3, )</f>
        <v>1.9561496454478769E-3</v>
      </c>
      <c r="Q102" s="10">
        <f>STANDARDIZE(D102, D$1, D$2)</f>
        <v>-9.6894397128422502E-2</v>
      </c>
      <c r="R102">
        <f>STANDARDIZE(E102, E$1, E$2)</f>
        <v>-0.16294560907124464</v>
      </c>
      <c r="S102">
        <f>STANDARDIZE(K102, K$1, K$2)</f>
        <v>0.15882581642401244</v>
      </c>
      <c r="T102">
        <f>STANDARDIZE(L102, L$1, L$2)</f>
        <v>-5.1202073752297524E-2</v>
      </c>
      <c r="U102">
        <f>STANDARDIZE(M102, M$1, M$2)</f>
        <v>-0.23550560007495466</v>
      </c>
      <c r="V102">
        <f>STANDARDIZE(N102, N$1, N$2)</f>
        <v>-0.20832957155431592</v>
      </c>
      <c r="W102">
        <f>STANDARDIZE(O102, O$1, O$2)</f>
        <v>-7.0653399718031987E-2</v>
      </c>
      <c r="X102" s="11">
        <f>STANDARDIZE(P102, P$1, P$2)</f>
        <v>0.29732133998569743</v>
      </c>
      <c r="Y102">
        <v>83.12</v>
      </c>
      <c r="Z102">
        <v>82.24</v>
      </c>
      <c r="AA102" s="4">
        <f>IFERROR((Z102-Y102)/Y102, "N/A")</f>
        <v>-1.0587102983638229E-2</v>
      </c>
      <c r="AB102" t="str">
        <f>IF(AA102="N/A", "N/A", IF(AA102&gt;0, "UP", "DOWN"))</f>
        <v>DOWN</v>
      </c>
      <c r="AC102">
        <f>IFERROR(STANDARDIZE(AA102, $AA$1, $AA$2), "N/A")</f>
        <v>-1.4862641960901242</v>
      </c>
      <c r="AD102">
        <f>IF(MAX(Q102:X102)&gt;$AD$1, 1, IF(MIN(Q102:X102)&lt;-$AD$1, 1, 0))</f>
        <v>0</v>
      </c>
    </row>
    <row r="103" spans="1:30" x14ac:dyDescent="0.2">
      <c r="A103" t="s">
        <v>11</v>
      </c>
      <c r="B103" s="1">
        <v>43055</v>
      </c>
      <c r="C103">
        <v>1383</v>
      </c>
      <c r="D103">
        <v>0.32992824648102997</v>
      </c>
      <c r="E103">
        <v>0.12153969629116999</v>
      </c>
      <c r="F103" s="2">
        <v>43055.729386574072</v>
      </c>
      <c r="G103">
        <v>77378</v>
      </c>
      <c r="H103">
        <v>139887</v>
      </c>
      <c r="I103">
        <v>16320737</v>
      </c>
      <c r="J103" s="11">
        <v>61</v>
      </c>
      <c r="K103" s="13">
        <f>MOD(F103, 1)</f>
        <v>0.72938657407212304</v>
      </c>
      <c r="L103">
        <f>C103/VLOOKUP(A103, 'Normalization Factors'!$A:$C, 3, )</f>
        <v>5.6361561659466951E-2</v>
      </c>
      <c r="M103">
        <f>G103/VLOOKUP(A103, 'Normalization Factors'!$A:$C, 3, )</f>
        <v>3.1533947346972044</v>
      </c>
      <c r="N103">
        <f>H103/VLOOKUP(A103, 'Normalization Factors'!$A:$C, 3, )</f>
        <v>5.7008313635993151</v>
      </c>
      <c r="O103">
        <f>I103/VLOOKUP(A103, 'Normalization Factors'!$A:$C, 3, )</f>
        <v>665.12091449995921</v>
      </c>
      <c r="P103" s="11">
        <f>J103/VLOOKUP(A103, 'Normalization Factors'!$A:$C, 3, )</f>
        <v>2.4859401744233432E-3</v>
      </c>
      <c r="Q103" s="10">
        <f>STANDARDIZE(D103, D$1, D$2)</f>
        <v>-5.2499677863234215E-2</v>
      </c>
      <c r="R103">
        <f>STANDARDIZE(E103, E$1, E$2)</f>
        <v>-0.25801374043556274</v>
      </c>
      <c r="S103">
        <f>STANDARDIZE(K103, K$1, K$2)</f>
        <v>-0.37534474537165841</v>
      </c>
      <c r="T103">
        <f>STANDARDIZE(L103, L$1, L$2)</f>
        <v>0.2406938663151571</v>
      </c>
      <c r="U103">
        <f>STANDARDIZE(M103, M$1, M$2)</f>
        <v>-0.21536354268474611</v>
      </c>
      <c r="V103">
        <f>STANDARDIZE(N103, N$1, N$2)</f>
        <v>-0.2303126502844266</v>
      </c>
      <c r="W103">
        <f>STANDARDIZE(O103, O$1, O$2)</f>
        <v>0.49173052255243049</v>
      </c>
      <c r="X103" s="11">
        <f>STANDARDIZE(P103, P$1, P$2)</f>
        <v>0.78088980162627308</v>
      </c>
      <c r="Y103">
        <v>83.1</v>
      </c>
      <c r="Z103">
        <v>82.94</v>
      </c>
      <c r="AA103" s="4">
        <f>IFERROR((Z103-Y103)/Y103, "N/A")</f>
        <v>-1.9253910950661444E-3</v>
      </c>
      <c r="AB103" t="str">
        <f>IF(AA103="N/A", "N/A", IF(AA103&gt;0, "UP", "DOWN"))</f>
        <v>DOWN</v>
      </c>
      <c r="AC103">
        <f>IFERROR(STANDARDIZE(AA103, $AA$1, $AA$2), "N/A")</f>
        <v>-0.35247051382222139</v>
      </c>
      <c r="AD103">
        <f>IF(MAX(Q103:X103)&gt;$AD$1, 1, IF(MIN(Q103:X103)&lt;-$AD$1, 1, 0))</f>
        <v>0</v>
      </c>
    </row>
    <row r="104" spans="1:30" x14ac:dyDescent="0.2">
      <c r="A104" t="s">
        <v>11</v>
      </c>
      <c r="B104" s="1">
        <v>43054</v>
      </c>
      <c r="C104">
        <v>1290</v>
      </c>
      <c r="D104">
        <v>0.33967383879399299</v>
      </c>
      <c r="E104">
        <v>0.13435415926755501</v>
      </c>
      <c r="F104" s="2">
        <v>43054.726817129631</v>
      </c>
      <c r="G104">
        <v>51985</v>
      </c>
      <c r="H104">
        <v>91291</v>
      </c>
      <c r="I104">
        <v>21426368</v>
      </c>
      <c r="J104" s="11">
        <v>56</v>
      </c>
      <c r="K104" s="13">
        <f>MOD(F104, 1)</f>
        <v>0.72681712963094469</v>
      </c>
      <c r="L104">
        <f>C104/VLOOKUP(A104, 'Normalization Factors'!$A:$C, 3, )</f>
        <v>5.257152172141169E-2</v>
      </c>
      <c r="M104">
        <f>G104/VLOOKUP(A104, 'Normalization Factors'!$A:$C, 3, )</f>
        <v>2.1185508191376639</v>
      </c>
      <c r="N104">
        <f>H104/VLOOKUP(A104, 'Normalization Factors'!$A:$C, 3, )</f>
        <v>3.7203928600537943</v>
      </c>
      <c r="O104">
        <f>I104/VLOOKUP(A104, 'Normalization Factors'!$A:$C, 3, )</f>
        <v>873.19129513407779</v>
      </c>
      <c r="P104" s="11">
        <f>J104/VLOOKUP(A104, 'Normalization Factors'!$A:$C, 3, )</f>
        <v>2.2821745863558563E-3</v>
      </c>
      <c r="Q104" s="10">
        <f>STANDARDIZE(D104, D$1, D$2)</f>
        <v>0.11871019005497593</v>
      </c>
      <c r="R104">
        <f>STANDARDIZE(E104, E$1, E$2)</f>
        <v>-7.7662177846377342E-2</v>
      </c>
      <c r="S104">
        <f>STANDARDIZE(K104, K$1, K$2)</f>
        <v>-0.46879302320849875</v>
      </c>
      <c r="T104">
        <f>STANDARDIZE(L104, L$1, L$2)</f>
        <v>0.13786688742775838</v>
      </c>
      <c r="U104">
        <f>STANDARDIZE(M104, M$1, M$2)</f>
        <v>-0.238717145867686</v>
      </c>
      <c r="V104">
        <f>STANDARDIZE(N104, N$1, N$2)</f>
        <v>-0.24577001939497839</v>
      </c>
      <c r="W104">
        <f>STANDARDIZE(O104, O$1, O$2)</f>
        <v>0.94839730014359647</v>
      </c>
      <c r="X104" s="11">
        <f>STANDARDIZE(P104, P$1, P$2)</f>
        <v>0.59490193176451334</v>
      </c>
      <c r="Y104">
        <v>83.47</v>
      </c>
      <c r="Z104">
        <v>82.69</v>
      </c>
      <c r="AA104" s="4">
        <f>IFERROR((Z104-Y104)/Y104, "N/A")</f>
        <v>-9.3446747334371763E-3</v>
      </c>
      <c r="AB104" t="str">
        <f>IF(AA104="N/A", "N/A", IF(AA104&gt;0, "UP", "DOWN"))</f>
        <v>DOWN</v>
      </c>
      <c r="AC104">
        <f>IFERROR(STANDARDIZE(AA104, $AA$1, $AA$2), "N/A")</f>
        <v>-1.3236338386191437</v>
      </c>
      <c r="AD104">
        <f>IF(MAX(Q104:X104)&gt;$AD$1, 1, IF(MIN(Q104:X104)&lt;-$AD$1, 1, 0))</f>
        <v>0</v>
      </c>
    </row>
    <row r="105" spans="1:30" x14ac:dyDescent="0.2">
      <c r="A105" t="s">
        <v>11</v>
      </c>
      <c r="B105" s="1">
        <v>43053</v>
      </c>
      <c r="C105">
        <v>1319</v>
      </c>
      <c r="D105">
        <v>0.32942345786356397</v>
      </c>
      <c r="E105">
        <v>0.15065525990909301</v>
      </c>
      <c r="F105" s="2">
        <v>43053.723819444444</v>
      </c>
      <c r="G105">
        <v>58492</v>
      </c>
      <c r="H105">
        <v>123810</v>
      </c>
      <c r="I105">
        <v>18230009</v>
      </c>
      <c r="J105" s="11">
        <v>68</v>
      </c>
      <c r="K105" s="13">
        <f>MOD(F105, 1)</f>
        <v>0.72381944444350665</v>
      </c>
      <c r="L105">
        <f>C105/VLOOKUP(A105, 'Normalization Factors'!$A:$C, 3, )</f>
        <v>5.3753362132203115E-2</v>
      </c>
      <c r="M105">
        <f>G105/VLOOKUP(A105, 'Normalization Factors'!$A:$C, 3, )</f>
        <v>2.3837313554486919</v>
      </c>
      <c r="N105">
        <f>H105/VLOOKUP(A105, 'Normalization Factors'!$A:$C, 3, )</f>
        <v>5.0456434917271169</v>
      </c>
      <c r="O105">
        <f>I105/VLOOKUP(A105, 'Normalization Factors'!$A:$C, 3, )</f>
        <v>742.92970087211677</v>
      </c>
      <c r="P105" s="11">
        <f>J105/VLOOKUP(A105, 'Normalization Factors'!$A:$C, 3, )</f>
        <v>2.7712119977178254E-3</v>
      </c>
      <c r="Q105" s="10">
        <f>STANDARDIZE(D105, D$1, D$2)</f>
        <v>-6.1367768149343631E-2</v>
      </c>
      <c r="R105">
        <f>STANDARDIZE(E105, E$1, E$2)</f>
        <v>0.15176054381139056</v>
      </c>
      <c r="S105">
        <f>STANDARDIZE(K105, K$1, K$2)</f>
        <v>-0.57781601423866225</v>
      </c>
      <c r="T105">
        <f>STANDARDIZE(L105, L$1, L$2)</f>
        <v>0.16993121417759238</v>
      </c>
      <c r="U105">
        <f>STANDARDIZE(M105, M$1, M$2)</f>
        <v>-0.23273274481576658</v>
      </c>
      <c r="V105">
        <f>STANDARDIZE(N105, N$1, N$2)</f>
        <v>-0.2354264070378701</v>
      </c>
      <c r="W105">
        <f>STANDARDIZE(O105, O$1, O$2)</f>
        <v>0.6625029680709259</v>
      </c>
      <c r="X105" s="11">
        <f>STANDARDIZE(P105, P$1, P$2)</f>
        <v>1.0412728194327372</v>
      </c>
      <c r="Y105">
        <v>83.5</v>
      </c>
      <c r="Z105">
        <v>82.98</v>
      </c>
      <c r="AA105" s="4">
        <f>IFERROR((Z105-Y105)/Y105, "N/A")</f>
        <v>-6.2275449101795929E-3</v>
      </c>
      <c r="AB105" t="str">
        <f>IF(AA105="N/A", "N/A", IF(AA105&gt;0, "UP", "DOWN"))</f>
        <v>DOWN</v>
      </c>
      <c r="AC105">
        <f>IFERROR(STANDARDIZE(AA105, $AA$1, $AA$2), "N/A")</f>
        <v>-0.91561032711431412</v>
      </c>
      <c r="AD105">
        <f>IF(MAX(Q105:X105)&gt;$AD$1, 1, IF(MIN(Q105:X105)&lt;-$AD$1, 1, 0))</f>
        <v>0</v>
      </c>
    </row>
    <row r="106" spans="1:30" x14ac:dyDescent="0.2">
      <c r="A106" t="s">
        <v>11</v>
      </c>
      <c r="B106" s="1">
        <v>43052</v>
      </c>
      <c r="C106">
        <v>1091</v>
      </c>
      <c r="D106">
        <v>0.334180077145248</v>
      </c>
      <c r="E106">
        <v>0.166883398219901</v>
      </c>
      <c r="F106" s="2">
        <v>43052.734351851854</v>
      </c>
      <c r="G106">
        <v>59474</v>
      </c>
      <c r="H106">
        <v>155924</v>
      </c>
      <c r="I106">
        <v>28632901</v>
      </c>
      <c r="J106" s="11">
        <v>41</v>
      </c>
      <c r="K106" s="13">
        <f>MOD(F106, 1)</f>
        <v>0.73435185185371665</v>
      </c>
      <c r="L106">
        <f>C106/VLOOKUP(A106, 'Normalization Factors'!$A:$C, 3, )</f>
        <v>4.44616513163257E-2</v>
      </c>
      <c r="M106">
        <f>G106/VLOOKUP(A106, 'Normalization Factors'!$A:$C, 3, )</f>
        <v>2.4237509169451461</v>
      </c>
      <c r="N106">
        <f>H106/VLOOKUP(A106, 'Normalization Factors'!$A:$C, 3, )</f>
        <v>6.3543891107669737</v>
      </c>
      <c r="O106">
        <f>I106/VLOOKUP(A106, 'Normalization Factors'!$A:$C, 3, )</f>
        <v>1166.8799820686284</v>
      </c>
      <c r="P106" s="11">
        <f>J106/VLOOKUP(A106, 'Normalization Factors'!$A:$C, 3, )</f>
        <v>1.6708778221533947E-3</v>
      </c>
      <c r="Q106" s="10">
        <f>STANDARDIZE(D106, D$1, D$2)</f>
        <v>2.2196178792197645E-2</v>
      </c>
      <c r="R106">
        <f>STANDARDIZE(E106, E$1, E$2)</f>
        <v>0.3801563890107727</v>
      </c>
      <c r="S106">
        <f>STANDARDIZE(K106, K$1, K$2)</f>
        <v>-0.19476226215646916</v>
      </c>
      <c r="T106">
        <f>STANDARDIZE(L106, L$1, L$2)</f>
        <v>-8.2160734062482019E-2</v>
      </c>
      <c r="U106">
        <f>STANDARDIZE(M106, M$1, M$2)</f>
        <v>-0.23182961252239254</v>
      </c>
      <c r="V106">
        <f>STANDARDIZE(N106, N$1, N$2)</f>
        <v>-0.22521161669265113</v>
      </c>
      <c r="W106">
        <f>STANDARDIZE(O106, O$1, O$2)</f>
        <v>1.5929766288718965</v>
      </c>
      <c r="X106" s="11">
        <f>STANDARDIZE(P106, P$1, P$2)</f>
        <v>3.6938322179233277E-2</v>
      </c>
      <c r="Y106">
        <v>83.66</v>
      </c>
      <c r="Z106">
        <v>83.46</v>
      </c>
      <c r="AA106" s="4">
        <f>IFERROR((Z106-Y106)/Y106, "N/A")</f>
        <v>-2.390628735357433E-3</v>
      </c>
      <c r="AB106" t="str">
        <f>IF(AA106="N/A", "N/A", IF(AA106&gt;0, "UP", "DOWN"))</f>
        <v>DOWN</v>
      </c>
      <c r="AC106">
        <f>IFERROR(STANDARDIZE(AA106, $AA$1, $AA$2), "N/A")</f>
        <v>-0.41336881015223792</v>
      </c>
      <c r="AD106">
        <f>IF(MAX(Q106:X106)&gt;$AD$1, 1, IF(MIN(Q106:X106)&lt;-$AD$1, 1, 0))</f>
        <v>0</v>
      </c>
    </row>
    <row r="107" spans="1:30" x14ac:dyDescent="0.2">
      <c r="A107" t="s">
        <v>11</v>
      </c>
      <c r="B107" s="1">
        <v>43049</v>
      </c>
      <c r="C107">
        <v>1067</v>
      </c>
      <c r="D107">
        <v>0.318429238</v>
      </c>
      <c r="E107">
        <v>0.12303083500000001</v>
      </c>
      <c r="F107" s="2">
        <v>43049.724999999999</v>
      </c>
      <c r="G107">
        <v>54681</v>
      </c>
      <c r="H107">
        <v>159766</v>
      </c>
      <c r="I107">
        <v>16890622</v>
      </c>
      <c r="J107" s="11">
        <v>54</v>
      </c>
      <c r="K107" s="13">
        <f>MOD(F107, 1)</f>
        <v>0.72499999999854481</v>
      </c>
      <c r="L107">
        <f>C107/VLOOKUP(A107, 'Normalization Factors'!$A:$C, 3, )</f>
        <v>4.348357649360176E-2</v>
      </c>
      <c r="M107">
        <f>G107/VLOOKUP(A107, 'Normalization Factors'!$A:$C, 3, )</f>
        <v>2.228421224223653</v>
      </c>
      <c r="N107">
        <f>H107/VLOOKUP(A107, 'Normalization Factors'!$A:$C, 3, )</f>
        <v>6.5109625886380309</v>
      </c>
      <c r="O107">
        <f>I107/VLOOKUP(A107, 'Normalization Factors'!$A:$C, 3, )</f>
        <v>688.34550493112727</v>
      </c>
      <c r="P107" s="11">
        <f>J107/VLOOKUP(A107, 'Normalization Factors'!$A:$C, 3, )</f>
        <v>2.2006683511288615E-3</v>
      </c>
      <c r="Q107" s="10">
        <f>STANDARDIZE(D107, D$1, D$2)</f>
        <v>-0.25451343546817862</v>
      </c>
      <c r="R107">
        <f>STANDARDIZE(E107, E$1, E$2)</f>
        <v>-0.23702735991612106</v>
      </c>
      <c r="S107">
        <f>STANDARDIZE(K107, K$1, K$2)</f>
        <v>-0.53488031898057076</v>
      </c>
      <c r="T107">
        <f>STANDARDIZE(L107, L$1, L$2)</f>
        <v>-0.10869672861406884</v>
      </c>
      <c r="U107">
        <f>STANDARDIZE(M107, M$1, M$2)</f>
        <v>-0.2362376706508465</v>
      </c>
      <c r="V107">
        <f>STANDARDIZE(N107, N$1, N$2)</f>
        <v>-0.22398955701443193</v>
      </c>
      <c r="W107">
        <f>STANDARDIZE(O107, O$1, O$2)</f>
        <v>0.54270317344465957</v>
      </c>
      <c r="X107" s="11">
        <f>STANDARDIZE(P107, P$1, P$2)</f>
        <v>0.52050678381980942</v>
      </c>
      <c r="Y107" s="10">
        <v>83.79</v>
      </c>
      <c r="Z107" s="10">
        <v>83.87</v>
      </c>
      <c r="AA107" s="4">
        <f>IFERROR((Z107-Y107)/Y107, "N/A")</f>
        <v>9.5476787206108472E-4</v>
      </c>
      <c r="AB107" t="str">
        <f>IF(AA107="N/A", "N/A", IF(AA107&gt;0, "UP", "DOWN"))</f>
        <v>UP</v>
      </c>
      <c r="AC107">
        <f>IFERROR(STANDARDIZE(AA107, $AA$1, $AA$2), "N/A")</f>
        <v>2.4534180268848411E-2</v>
      </c>
      <c r="AD107">
        <f>IF(MAX(Q107:X107)&gt;$AD$1, 1, IF(MIN(Q107:X107)&lt;-$AD$1, 1, 0))</f>
        <v>0</v>
      </c>
    </row>
    <row r="108" spans="1:30" x14ac:dyDescent="0.2">
      <c r="A108" t="s">
        <v>11</v>
      </c>
      <c r="B108" s="1">
        <v>43048</v>
      </c>
      <c r="C108">
        <v>1350</v>
      </c>
      <c r="D108">
        <v>0.34686815799999998</v>
      </c>
      <c r="E108">
        <v>0.12900209800000001</v>
      </c>
      <c r="F108" s="2">
        <v>43048.738194444442</v>
      </c>
      <c r="G108">
        <v>132180</v>
      </c>
      <c r="H108">
        <v>472977</v>
      </c>
      <c r="I108">
        <v>12224187</v>
      </c>
      <c r="J108" s="11">
        <v>49</v>
      </c>
      <c r="K108" s="13">
        <f>MOD(F108, 1)</f>
        <v>0.7381944444423425</v>
      </c>
      <c r="L108">
        <f>C108/VLOOKUP(A108, 'Normalization Factors'!$A:$C, 3, )</f>
        <v>5.5016708778221533E-2</v>
      </c>
      <c r="M108">
        <f>G108/VLOOKUP(A108, 'Normalization Factors'!$A:$C, 3, )</f>
        <v>5.3867470861520905</v>
      </c>
      <c r="N108">
        <f>H108/VLOOKUP(A108, 'Normalization Factors'!$A:$C, 3, )</f>
        <v>19.275287309479175</v>
      </c>
      <c r="O108">
        <f>I108/VLOOKUP(A108, 'Normalization Factors'!$A:$C, 3, )</f>
        <v>498.17373054038632</v>
      </c>
      <c r="P108" s="11">
        <f>J108/VLOOKUP(A108, 'Normalization Factors'!$A:$C, 3, )</f>
        <v>1.9969027630613741E-3</v>
      </c>
      <c r="Q108" s="10">
        <f>STANDARDIZE(D108, D$1, D$2)</f>
        <v>0.24509947471482302</v>
      </c>
      <c r="R108">
        <f>STANDARDIZE(E108, E$1, E$2)</f>
        <v>-0.15298742670428148</v>
      </c>
      <c r="S108">
        <f>STANDARDIZE(K108, K$1, K$2)</f>
        <v>-5.5010783556287406E-2</v>
      </c>
      <c r="T108">
        <f>STANDARDIZE(L108, L$1, L$2)</f>
        <v>0.20420687380672523</v>
      </c>
      <c r="U108">
        <f>STANDARDIZE(M108, M$1, M$2)</f>
        <v>-0.16496287471989476</v>
      </c>
      <c r="V108">
        <f>STANDARDIZE(N108, N$1, N$2)</f>
        <v>-0.12436370228389761</v>
      </c>
      <c r="W108">
        <f>STANDARDIZE(O108, O$1, O$2)</f>
        <v>0.12531973263418331</v>
      </c>
      <c r="X108" s="11">
        <f>STANDARDIZE(P108, P$1, P$2)</f>
        <v>0.33451891395804922</v>
      </c>
      <c r="Y108" s="10">
        <v>84.11</v>
      </c>
      <c r="Z108">
        <v>84.09</v>
      </c>
      <c r="AA108" s="4">
        <f>IFERROR((Z108-Y108)/Y108, "N/A")</f>
        <v>-2.3778385447623376E-4</v>
      </c>
      <c r="AB108" t="str">
        <f>IF(AA108="N/A", "N/A", IF(AA108&gt;0, "UP", "DOWN"))</f>
        <v>DOWN</v>
      </c>
      <c r="AC108">
        <f>IFERROR(STANDARDIZE(AA108, $AA$1, $AA$2), "N/A")</f>
        <v>-0.13156748077919547</v>
      </c>
      <c r="AD108">
        <f>IF(MAX(Q108:X108)&gt;$AD$1, 1, IF(MIN(Q108:X108)&lt;-$AD$1, 1, 0))</f>
        <v>0</v>
      </c>
    </row>
    <row r="109" spans="1:30" x14ac:dyDescent="0.2">
      <c r="A109" t="s">
        <v>11</v>
      </c>
      <c r="B109" s="1">
        <v>43047</v>
      </c>
      <c r="C109">
        <v>2589</v>
      </c>
      <c r="D109">
        <v>0.29645387000000001</v>
      </c>
      <c r="E109">
        <v>0.133648924</v>
      </c>
      <c r="F109" s="2">
        <v>43047.727777777778</v>
      </c>
      <c r="G109">
        <v>886006</v>
      </c>
      <c r="H109">
        <v>5678150</v>
      </c>
      <c r="I109">
        <v>10942134</v>
      </c>
      <c r="J109" s="11">
        <v>69</v>
      </c>
      <c r="K109" s="13">
        <f>MOD(F109, 1)</f>
        <v>0.72777777777810115</v>
      </c>
      <c r="L109">
        <f>C109/VLOOKUP(A109, 'Normalization Factors'!$A:$C, 3, )</f>
        <v>0.10550982150134486</v>
      </c>
      <c r="M109">
        <f>G109/VLOOKUP(A109, 'Normalization Factors'!$A:$C, 3, )</f>
        <v>36.107506724264404</v>
      </c>
      <c r="N109">
        <f>H109/VLOOKUP(A109, 'Normalization Factors'!$A:$C, 3, )</f>
        <v>231.40231477708045</v>
      </c>
      <c r="O109">
        <f>I109/VLOOKUP(A109, 'Normalization Factors'!$A:$C, 3, )</f>
        <v>445.92607384464912</v>
      </c>
      <c r="P109" s="11">
        <f>J109/VLOOKUP(A109, 'Normalization Factors'!$A:$C, 3, )</f>
        <v>2.8119651153313227E-3</v>
      </c>
      <c r="Q109" s="10">
        <f>STANDARDIZE(D109, D$1, D$2)</f>
        <v>-0.64057512693966956</v>
      </c>
      <c r="R109">
        <f>STANDARDIZE(E109, E$1, E$2)</f>
        <v>-8.7587703616043885E-2</v>
      </c>
      <c r="S109">
        <f>STANDARDIZE(K109, K$1, K$2)</f>
        <v>-0.43385515355845328</v>
      </c>
      <c r="T109">
        <f>STANDARDIZE(L109, L$1, L$2)</f>
        <v>1.5741275925323925</v>
      </c>
      <c r="U109">
        <f>STANDARDIZE(M109, M$1, M$2)</f>
        <v>0.5283208362627706</v>
      </c>
      <c r="V109">
        <f>STANDARDIZE(N109, N$1, N$2)</f>
        <v>1.5312927374493797</v>
      </c>
      <c r="W109">
        <f>STANDARDIZE(O109, O$1, O$2)</f>
        <v>1.0648105912415389E-2</v>
      </c>
      <c r="X109" s="11">
        <f>STANDARDIZE(P109, P$1, P$2)</f>
        <v>1.078470393405089</v>
      </c>
      <c r="Y109" s="17">
        <v>84.14</v>
      </c>
      <c r="Z109" s="10">
        <v>84.56</v>
      </c>
      <c r="AA109" s="4">
        <f>IFERROR((Z109-Y109)/Y109, "N/A")</f>
        <v>4.9916805324459433E-3</v>
      </c>
      <c r="AB109" t="str">
        <f>IF(AA109="N/A", "N/A", IF(AA109&gt;0, "UP", "DOWN"))</f>
        <v>UP</v>
      </c>
      <c r="AC109">
        <f>IFERROR(STANDARDIZE(AA109, $AA$1, $AA$2), "N/A")</f>
        <v>0.5529546737108445</v>
      </c>
      <c r="AD109">
        <f>IF(MAX(Q109:X109)&gt;$AD$1, 1, IF(MIN(Q109:X109)&lt;-$AD$1, 1, 0))</f>
        <v>0</v>
      </c>
    </row>
    <row r="110" spans="1:30" x14ac:dyDescent="0.2">
      <c r="A110" t="s">
        <v>11</v>
      </c>
      <c r="B110" s="1">
        <v>43046</v>
      </c>
      <c r="C110">
        <v>1884</v>
      </c>
      <c r="D110">
        <v>0.33530866999999998</v>
      </c>
      <c r="E110">
        <v>0.12027892799999999</v>
      </c>
      <c r="F110" s="2">
        <v>43046.737500000003</v>
      </c>
      <c r="G110">
        <v>67370</v>
      </c>
      <c r="H110">
        <v>455760</v>
      </c>
      <c r="I110">
        <v>15655615</v>
      </c>
      <c r="J110" s="11">
        <v>62</v>
      </c>
      <c r="K110" s="13">
        <f>MOD(F110, 1)</f>
        <v>0.73750000000291038</v>
      </c>
      <c r="L110">
        <f>C110/VLOOKUP(A110, 'Normalization Factors'!$A:$C, 3, )</f>
        <v>7.6778873583829163E-2</v>
      </c>
      <c r="M110">
        <f>G110/VLOOKUP(A110, 'Normalization Factors'!$A:$C, 3, )</f>
        <v>2.7455375336213219</v>
      </c>
      <c r="N110">
        <f>H110/VLOOKUP(A110, 'Normalization Factors'!$A:$C, 3, )</f>
        <v>18.573640883527588</v>
      </c>
      <c r="O110">
        <f>I110/VLOOKUP(A110, 'Normalization Factors'!$A:$C, 3, )</f>
        <v>638.01511940663465</v>
      </c>
      <c r="P110" s="11">
        <f>J110/VLOOKUP(A110, 'Normalization Factors'!$A:$C, 3, )</f>
        <v>2.5266932920368409E-3</v>
      </c>
      <c r="Q110" s="10">
        <f>STANDARDIZE(D110, D$1, D$2)</f>
        <v>4.2023217251266287E-2</v>
      </c>
      <c r="R110">
        <f>STANDARDIZE(E110, E$1, E$2)</f>
        <v>-0.27575787312332606</v>
      </c>
      <c r="S110">
        <f>STANDARDIZE(K110, K$1, K$2)</f>
        <v>-8.0267074713351969E-2</v>
      </c>
      <c r="T110">
        <f>STANDARDIZE(L110, L$1, L$2)</f>
        <v>0.79463275257953103</v>
      </c>
      <c r="U110">
        <f>STANDARDIZE(M110, M$1, M$2)</f>
        <v>-0.22456776670927503</v>
      </c>
      <c r="V110">
        <f>STANDARDIZE(N110, N$1, N$2)</f>
        <v>-0.12984006914488147</v>
      </c>
      <c r="W110">
        <f>STANDARDIZE(O110, O$1, O$2)</f>
        <v>0.43223951733779775</v>
      </c>
      <c r="X110" s="11">
        <f>STANDARDIZE(P110, P$1, P$2)</f>
        <v>0.81808737559862532</v>
      </c>
      <c r="Y110" s="10">
        <v>84.77</v>
      </c>
      <c r="Z110" s="10">
        <v>84.27</v>
      </c>
      <c r="AA110" s="4">
        <f>IFERROR((Z110-Y110)/Y110, "N/A")</f>
        <v>-5.8983130824584173E-3</v>
      </c>
      <c r="AB110" t="str">
        <f>IF(AA110="N/A", "N/A", IF(AA110&gt;0, "UP", "DOWN"))</f>
        <v>DOWN</v>
      </c>
      <c r="AC110">
        <f>IFERROR(STANDARDIZE(AA110, $AA$1, $AA$2), "N/A")</f>
        <v>-0.87251480846005414</v>
      </c>
      <c r="AD110">
        <f>IF(MAX(Q110:X110)&gt;$AD$1, 1, IF(MIN(Q110:X110)&lt;-$AD$1, 1, 0))</f>
        <v>0</v>
      </c>
    </row>
    <row r="111" spans="1:30" x14ac:dyDescent="0.2">
      <c r="A111" t="s">
        <v>11</v>
      </c>
      <c r="B111" s="1">
        <v>43045</v>
      </c>
      <c r="C111">
        <v>1246</v>
      </c>
      <c r="D111">
        <v>0.33793314600000002</v>
      </c>
      <c r="E111">
        <v>0.14200795399999999</v>
      </c>
      <c r="F111" s="2">
        <v>43045.759722222225</v>
      </c>
      <c r="G111">
        <v>55237</v>
      </c>
      <c r="H111">
        <v>305135</v>
      </c>
      <c r="I111">
        <v>24069567</v>
      </c>
      <c r="J111" s="11">
        <v>81</v>
      </c>
      <c r="K111" s="13">
        <f>MOD(F111, 1)</f>
        <v>0.75972222222480923</v>
      </c>
      <c r="L111">
        <f>C111/VLOOKUP(A111, 'Normalization Factors'!$A:$C, 3, )</f>
        <v>5.0778384546417803E-2</v>
      </c>
      <c r="M111">
        <f>G111/VLOOKUP(A111, 'Normalization Factors'!$A:$C, 3, )</f>
        <v>2.2510799576167577</v>
      </c>
      <c r="N111">
        <f>H111/VLOOKUP(A111, 'Normalization Factors'!$A:$C, 3, )</f>
        <v>12.435202542994539</v>
      </c>
      <c r="O111">
        <f>I111/VLOOKUP(A111, 'Normalization Factors'!$A:$C, 3, )</f>
        <v>980.90989485695661</v>
      </c>
      <c r="P111" s="11">
        <f>J111/VLOOKUP(A111, 'Normalization Factors'!$A:$C, 3, )</f>
        <v>3.3010025266932922E-3</v>
      </c>
      <c r="Q111" s="10">
        <f>STANDARDIZE(D111, D$1, D$2)</f>
        <v>8.812982369291264E-2</v>
      </c>
      <c r="R111">
        <f>STANDARDIZE(E111, E$1, E$2)</f>
        <v>3.0057813407031814E-2</v>
      </c>
      <c r="S111">
        <f>STANDARDIZE(K111, K$1, K$2)</f>
        <v>0.72793424813434837</v>
      </c>
      <c r="T111">
        <f>STANDARDIZE(L111, L$1, L$2)</f>
        <v>8.9217564083182599E-2</v>
      </c>
      <c r="U111">
        <f>STANDARDIZE(M111, M$1, M$2)</f>
        <v>-0.23572632487170597</v>
      </c>
      <c r="V111">
        <f>STANDARDIZE(N111, N$1, N$2)</f>
        <v>-0.17775072480124962</v>
      </c>
      <c r="W111">
        <f>STANDARDIZE(O111, O$1, O$2)</f>
        <v>1.1848149280258684</v>
      </c>
      <c r="X111" s="11">
        <f>STANDARDIZE(P111, P$1, P$2)</f>
        <v>1.5248412810733134</v>
      </c>
      <c r="Y111" s="10">
        <v>84.2</v>
      </c>
      <c r="Z111">
        <v>84.47</v>
      </c>
      <c r="AA111" s="4">
        <f>IFERROR((Z111-Y111)/Y111, "N/A")</f>
        <v>3.2066508313538717E-3</v>
      </c>
      <c r="AB111" t="str">
        <f>IF(AA111="N/A", "N/A", IF(AA111&gt;0, "UP", "DOWN"))</f>
        <v>UP</v>
      </c>
      <c r="AC111">
        <f>IFERROR(STANDARDIZE(AA111, $AA$1, $AA$2), "N/A")</f>
        <v>0.31929931507106485</v>
      </c>
      <c r="AD111">
        <f>IF(MAX(Q111:X111)&gt;$AD$1, 1, IF(MIN(Q111:X111)&lt;-$AD$1, 1, 0))</f>
        <v>0</v>
      </c>
    </row>
    <row r="112" spans="1:30" x14ac:dyDescent="0.2">
      <c r="A112" t="s">
        <v>10</v>
      </c>
      <c r="B112" s="1">
        <v>43063</v>
      </c>
      <c r="C112">
        <v>105</v>
      </c>
      <c r="D112">
        <v>0.27017717996289398</v>
      </c>
      <c r="E112">
        <v>0.12185358688930099</v>
      </c>
      <c r="F112" s="2">
        <v>43063.674814814818</v>
      </c>
      <c r="G112">
        <v>1885</v>
      </c>
      <c r="H112">
        <v>3672</v>
      </c>
      <c r="I112">
        <v>374143</v>
      </c>
      <c r="J112" s="11">
        <v>0</v>
      </c>
      <c r="K112" s="13">
        <f>MOD(F112, 1)</f>
        <v>0.67481481481809169</v>
      </c>
      <c r="L112">
        <f>C112/VLOOKUP(A112, 'Normalization Factors'!$A:$C, 3, )</f>
        <v>1.1429193425492545E-2</v>
      </c>
      <c r="M112">
        <f>G112/VLOOKUP(A112, 'Normalization Factors'!$A:$C, 3, )</f>
        <v>0.20518123435288996</v>
      </c>
      <c r="N112">
        <f>H112/VLOOKUP(A112, 'Normalization Factors'!$A:$C, 3, )</f>
        <v>0.39969522150865355</v>
      </c>
      <c r="O112">
        <f>I112/VLOOKUP(A112, 'Normalization Factors'!$A:$C, 3, )</f>
        <v>40.725263959943398</v>
      </c>
      <c r="P112" s="11">
        <f>J112/VLOOKUP(A112, 'Normalization Factors'!$A:$C, 3, )</f>
        <v>0</v>
      </c>
      <c r="Q112" s="10">
        <f>STANDARDIZE(D112, D$1, D$2)</f>
        <v>-1.102202135961645</v>
      </c>
      <c r="R112">
        <f>STANDARDIZE(E112, E$1, E$2)</f>
        <v>-0.25359602430034078</v>
      </c>
      <c r="S112">
        <f>STANDARDIZE(K112, K$1, K$2)</f>
        <v>-2.3600683062660868</v>
      </c>
      <c r="T112">
        <f>STANDARDIZE(L112, L$1, L$2)</f>
        <v>-0.97835916617780705</v>
      </c>
      <c r="U112">
        <f>STANDARDIZE(M112, M$1, M$2)</f>
        <v>-0.28189667599152046</v>
      </c>
      <c r="V112">
        <f>STANDARDIZE(N112, N$1, N$2)</f>
        <v>-0.27168814258417956</v>
      </c>
      <c r="W112">
        <f>STANDARDIZE(O112, O$1, O$2)</f>
        <v>-0.87867476437523973</v>
      </c>
      <c r="X112" s="11">
        <f>STANDARDIZE(P112, P$1, P$2)</f>
        <v>-1.4881622106871986</v>
      </c>
      <c r="Y112">
        <v>48.88</v>
      </c>
      <c r="Z112">
        <v>49.01</v>
      </c>
      <c r="AA112" s="4">
        <f>IFERROR((Z112-Y112)/Y112, "N/A")</f>
        <v>2.6595744680850131E-3</v>
      </c>
      <c r="AB112" t="str">
        <f>IF(AA112="N/A", "N/A", IF(AA112&gt;0, "UP", "DOWN"))</f>
        <v>UP</v>
      </c>
      <c r="AC112">
        <f>IFERROR(STANDARDIZE(AA112, $AA$1, $AA$2), "N/A")</f>
        <v>0.2476885604798513</v>
      </c>
      <c r="AD112">
        <f>IF(MAX(Q112:X112)&gt;$AD$1, 1, IF(MIN(Q112:X112)&lt;-$AD$1, 1, 0))</f>
        <v>0</v>
      </c>
    </row>
    <row r="113" spans="1:30" x14ac:dyDescent="0.2">
      <c r="A113" t="s">
        <v>10</v>
      </c>
      <c r="B113" s="1">
        <v>43061</v>
      </c>
      <c r="C113">
        <v>281</v>
      </c>
      <c r="D113">
        <v>0.40731635110638598</v>
      </c>
      <c r="E113">
        <v>0.208087946059476</v>
      </c>
      <c r="F113" s="2">
        <v>43061.767523148148</v>
      </c>
      <c r="G113">
        <v>8302</v>
      </c>
      <c r="H113">
        <v>5476</v>
      </c>
      <c r="I113">
        <v>1376942</v>
      </c>
      <c r="J113" s="11">
        <v>3</v>
      </c>
      <c r="K113" s="13">
        <f>MOD(F113, 1)</f>
        <v>0.76752314814802958</v>
      </c>
      <c r="L113">
        <f>C113/VLOOKUP(A113, 'Normalization Factors'!$A:$C, 3, )</f>
        <v>3.0586698595841951E-2</v>
      </c>
      <c r="M113">
        <f>G113/VLOOKUP(A113, 'Normalization Factors'!$A:$C, 3, )</f>
        <v>0.9036682268422771</v>
      </c>
      <c r="N113">
        <f>H113/VLOOKUP(A113, 'Normalization Factors'!$A:$C, 3, )</f>
        <v>0.596059649504735</v>
      </c>
      <c r="O113">
        <f>I113/VLOOKUP(A113, 'Normalization Factors'!$A:$C, 3, )</f>
        <v>149.87939479699577</v>
      </c>
      <c r="P113" s="11">
        <f>J113/VLOOKUP(A113, 'Normalization Factors'!$A:$C, 3, )</f>
        <v>3.2654838358550127E-4</v>
      </c>
      <c r="Q113" s="10">
        <f>STANDARDIZE(D113, D$1, D$2)</f>
        <v>1.3070490027976611</v>
      </c>
      <c r="R113">
        <f>STANDARDIZE(E113, E$1, E$2)</f>
        <v>0.96007180195807207</v>
      </c>
      <c r="S113">
        <f>STANDARDIZE(K113, K$1, K$2)</f>
        <v>1.0116465874147391</v>
      </c>
      <c r="T113">
        <f>STANDARDIZE(L113, L$1, L$2)</f>
        <v>-0.45859989928798467</v>
      </c>
      <c r="U113">
        <f>STANDARDIZE(M113, M$1, M$2)</f>
        <v>-0.26613373067602114</v>
      </c>
      <c r="V113">
        <f>STANDARDIZE(N113, N$1, N$2)</f>
        <v>-0.27015551360414108</v>
      </c>
      <c r="W113">
        <f>STANDARDIZE(O113, O$1, O$2)</f>
        <v>-0.63910647484644401</v>
      </c>
      <c r="X113" s="11">
        <f>STANDARDIZE(P113, P$1, P$2)</f>
        <v>-1.1901038444739929</v>
      </c>
      <c r="Y113">
        <v>48.56</v>
      </c>
      <c r="Z113">
        <v>48.58</v>
      </c>
      <c r="AA113" s="4">
        <f>IFERROR((Z113-Y113)/Y113, "N/A")</f>
        <v>4.1186161449744687E-4</v>
      </c>
      <c r="AB113" t="str">
        <f>IF(AA113="N/A", "N/A", IF(AA113&gt;0, "UP", "DOWN"))</f>
        <v>UP</v>
      </c>
      <c r="AC113">
        <f>IFERROR(STANDARDIZE(AA113, $AA$1, $AA$2), "N/A")</f>
        <v>-4.6530719234618927E-2</v>
      </c>
      <c r="AD113">
        <f>IF(MAX(Q113:X113)&gt;$AD$1, 1, IF(MIN(Q113:X113)&lt;-$AD$1, 1, 0))</f>
        <v>0</v>
      </c>
    </row>
    <row r="114" spans="1:30" x14ac:dyDescent="0.2">
      <c r="A114" t="s">
        <v>10</v>
      </c>
      <c r="B114" s="1">
        <v>43060</v>
      </c>
      <c r="C114">
        <v>239</v>
      </c>
      <c r="D114">
        <v>0.45512040609320897</v>
      </c>
      <c r="E114">
        <v>0.18440154684924501</v>
      </c>
      <c r="F114" s="2">
        <v>43060.763541666667</v>
      </c>
      <c r="G114">
        <v>7527</v>
      </c>
      <c r="H114">
        <v>6863</v>
      </c>
      <c r="I114">
        <v>2274062</v>
      </c>
      <c r="J114" s="11">
        <v>5</v>
      </c>
      <c r="K114" s="13">
        <f>MOD(F114, 1)</f>
        <v>0.76354166666715173</v>
      </c>
      <c r="L114">
        <f>C114/VLOOKUP(A114, 'Normalization Factors'!$A:$C, 3, )</f>
        <v>2.6015021225644933E-2</v>
      </c>
      <c r="M114">
        <f>G114/VLOOKUP(A114, 'Normalization Factors'!$A:$C, 3, )</f>
        <v>0.81930989441602264</v>
      </c>
      <c r="N114">
        <f>H114/VLOOKUP(A114, 'Normalization Factors'!$A:$C, 3, )</f>
        <v>0.74703385218243168</v>
      </c>
      <c r="O114">
        <f>I114/VLOOKUP(A114, 'Normalization Factors'!$A:$C, 3, )</f>
        <v>247.53042342440406</v>
      </c>
      <c r="P114" s="11">
        <f>J114/VLOOKUP(A114, 'Normalization Factors'!$A:$C, 3, )</f>
        <v>5.4424730597583547E-4</v>
      </c>
      <c r="Q114" s="10">
        <f>STANDARDIZE(D114, D$1, D$2)</f>
        <v>2.1468672177831416</v>
      </c>
      <c r="R114">
        <f>STANDARDIZE(E114, E$1, E$2)</f>
        <v>0.62670792104095596</v>
      </c>
      <c r="S114">
        <f>STANDARDIZE(K114, K$1, K$2)</f>
        <v>0.86684385042437262</v>
      </c>
      <c r="T114">
        <f>STANDARDIZE(L114, L$1, L$2)</f>
        <v>-0.58263336070487415</v>
      </c>
      <c r="U114">
        <f>STANDARDIZE(M114, M$1, M$2)</f>
        <v>-0.26803746803296552</v>
      </c>
      <c r="V114">
        <f>STANDARDIZE(N114, N$1, N$2)</f>
        <v>-0.26897715640053066</v>
      </c>
      <c r="W114">
        <f>STANDARDIZE(O114, O$1, O$2)</f>
        <v>-0.42478485715229686</v>
      </c>
      <c r="X114" s="11">
        <f>STANDARDIZE(P114, P$1, P$2)</f>
        <v>-0.99139826699852251</v>
      </c>
      <c r="Y114">
        <v>49</v>
      </c>
      <c r="Z114">
        <v>48.63</v>
      </c>
      <c r="AA114" s="4">
        <f>IFERROR((Z114-Y114)/Y114, "N/A")</f>
        <v>-7.5510204081632127E-3</v>
      </c>
      <c r="AB114" t="str">
        <f>IF(AA114="N/A", "N/A", IF(AA114&gt;0, "UP", "DOWN"))</f>
        <v>DOWN</v>
      </c>
      <c r="AC114">
        <f>IFERROR(STANDARDIZE(AA114, $AA$1, $AA$2), "N/A")</f>
        <v>-1.088849540973408</v>
      </c>
      <c r="AD114">
        <f>IF(MAX(Q114:X114)&gt;$AD$1, 1, IF(MIN(Q114:X114)&lt;-$AD$1, 1, 0))</f>
        <v>0</v>
      </c>
    </row>
    <row r="115" spans="1:30" x14ac:dyDescent="0.2">
      <c r="A115" t="s">
        <v>10</v>
      </c>
      <c r="B115" s="1">
        <v>43059</v>
      </c>
      <c r="C115">
        <v>204</v>
      </c>
      <c r="D115">
        <v>0.25650317955465002</v>
      </c>
      <c r="E115">
        <v>6.5639376962906296E-2</v>
      </c>
      <c r="F115" s="2">
        <v>43059.745532407411</v>
      </c>
      <c r="G115">
        <v>4532</v>
      </c>
      <c r="H115">
        <v>6033</v>
      </c>
      <c r="I115">
        <v>1359204</v>
      </c>
      <c r="J115" s="11">
        <v>5</v>
      </c>
      <c r="K115" s="13">
        <f>MOD(F115, 1)</f>
        <v>0.74553240741079208</v>
      </c>
      <c r="L115">
        <f>C115/VLOOKUP(A115, 'Normalization Factors'!$A:$C, 3, )</f>
        <v>2.2205290083814087E-2</v>
      </c>
      <c r="M115">
        <f>G115/VLOOKUP(A115, 'Normalization Factors'!$A:$C, 3, )</f>
        <v>0.49330575813649724</v>
      </c>
      <c r="N115">
        <f>H115/VLOOKUP(A115, 'Normalization Factors'!$A:$C, 3, )</f>
        <v>0.656688799390443</v>
      </c>
      <c r="O115">
        <f>I115/VLOOKUP(A115, 'Normalization Factors'!$A:$C, 3, )</f>
        <v>147.94862305431587</v>
      </c>
      <c r="P115" s="11">
        <f>J115/VLOOKUP(A115, 'Normalization Factors'!$A:$C, 3, )</f>
        <v>5.4424730597583547E-4</v>
      </c>
      <c r="Q115" s="10">
        <f>STANDARDIZE(D115, D$1, D$2)</f>
        <v>-1.3424259960029659</v>
      </c>
      <c r="R115">
        <f>STANDARDIZE(E115, E$1, E$2)</f>
        <v>-1.0447583709882253</v>
      </c>
      <c r="S115">
        <f>STANDARDIZE(K115, K$1, K$2)</f>
        <v>0.21186402846247343</v>
      </c>
      <c r="T115">
        <f>STANDARDIZE(L115, L$1, L$2)</f>
        <v>-0.68599457855228196</v>
      </c>
      <c r="U115">
        <f>STANDARDIZE(M115, M$1, M$2)</f>
        <v>-0.27539449175431824</v>
      </c>
      <c r="V115">
        <f>STANDARDIZE(N115, N$1, N$2)</f>
        <v>-0.2696823016629652</v>
      </c>
      <c r="W115">
        <f>STANDARDIZE(O115, O$1, O$2)</f>
        <v>-0.64334407612014077</v>
      </c>
      <c r="X115" s="11">
        <f>STANDARDIZE(P115, P$1, P$2)</f>
        <v>-0.99139826699852251</v>
      </c>
      <c r="Y115">
        <v>49.04</v>
      </c>
      <c r="Z115">
        <v>49.02</v>
      </c>
      <c r="AA115" s="4">
        <f>IFERROR((Z115-Y115)/Y115, "N/A")</f>
        <v>-4.0783034257740663E-4</v>
      </c>
      <c r="AB115" t="str">
        <f>IF(AA115="N/A", "N/A", IF(AA115&gt;0, "UP", "DOWN"))</f>
        <v>DOWN</v>
      </c>
      <c r="AC115">
        <f>IFERROR(STANDARDIZE(AA115, $AA$1, $AA$2), "N/A")</f>
        <v>-0.15382608697404285</v>
      </c>
      <c r="AD115">
        <f>IF(MAX(Q115:X115)&gt;$AD$1, 1, IF(MIN(Q115:X115)&lt;-$AD$1, 1, 0))</f>
        <v>0</v>
      </c>
    </row>
    <row r="116" spans="1:30" x14ac:dyDescent="0.2">
      <c r="A116" t="s">
        <v>10</v>
      </c>
      <c r="B116" s="1">
        <v>43056</v>
      </c>
      <c r="C116">
        <v>376</v>
      </c>
      <c r="D116">
        <v>0.48083149120383101</v>
      </c>
      <c r="E116">
        <v>-0.23310343173375001</v>
      </c>
      <c r="F116" s="2">
        <v>43056.721018518518</v>
      </c>
      <c r="G116">
        <v>11856</v>
      </c>
      <c r="H116">
        <v>8444</v>
      </c>
      <c r="I116">
        <v>2530128</v>
      </c>
      <c r="J116" s="11">
        <v>10</v>
      </c>
      <c r="K116" s="13">
        <f>MOD(F116, 1)</f>
        <v>0.72101851851766696</v>
      </c>
      <c r="L116">
        <f>C116/VLOOKUP(A116, 'Normalization Factors'!$A:$C, 3, )</f>
        <v>4.0927397409382824E-2</v>
      </c>
      <c r="M116">
        <f>G116/VLOOKUP(A116, 'Normalization Factors'!$A:$C, 3, )</f>
        <v>1.2905192119299009</v>
      </c>
      <c r="N116">
        <f>H116/VLOOKUP(A116, 'Normalization Factors'!$A:$C, 3, )</f>
        <v>0.91912485033199087</v>
      </c>
      <c r="O116">
        <f>I116/VLOOKUP(A116, 'Normalization Factors'!$A:$C, 3, )</f>
        <v>275.40306955480571</v>
      </c>
      <c r="P116" s="11">
        <f>J116/VLOOKUP(A116, 'Normalization Factors'!$A:$C, 3, )</f>
        <v>1.0884946119516709E-3</v>
      </c>
      <c r="Q116" s="10">
        <f>STANDARDIZE(D116, D$1, D$2)</f>
        <v>2.5985577199569487</v>
      </c>
      <c r="R116">
        <f>STANDARDIZE(E116, E$1, E$2)</f>
        <v>-5.2492835594423841</v>
      </c>
      <c r="S116">
        <f>STANDARDIZE(K116, K$1, K$2)</f>
        <v>-0.67968305597093726</v>
      </c>
      <c r="T116">
        <f>STANDARDIZE(L116, L$1, L$2)</f>
        <v>-0.17804802227359184</v>
      </c>
      <c r="U116">
        <f>STANDARDIZE(M116, M$1, M$2)</f>
        <v>-0.25740355962236922</v>
      </c>
      <c r="V116">
        <f>STANDARDIZE(N116, N$1, N$2)</f>
        <v>-0.2676339821114837</v>
      </c>
      <c r="W116">
        <f>STANDARDIZE(O116, O$1, O$2)</f>
        <v>-0.36361078974050193</v>
      </c>
      <c r="X116" s="11">
        <f>STANDARDIZE(P116, P$1, P$2)</f>
        <v>-0.49463432330984647</v>
      </c>
      <c r="Y116" s="10">
        <v>49</v>
      </c>
      <c r="Z116" s="10">
        <v>48.94</v>
      </c>
      <c r="AA116" s="4">
        <f>IFERROR((Z116-Y116)/Y116, "N/A")</f>
        <v>-1.2244897959184137E-3</v>
      </c>
      <c r="AB116" t="str">
        <f>IF(AA116="N/A", "N/A", IF(AA116&gt;0, "UP", "DOWN"))</f>
        <v>DOWN</v>
      </c>
      <c r="AC116">
        <f>IFERROR(STANDARDIZE(AA116, $AA$1, $AA$2), "N/A")</f>
        <v>-0.26072450851863599</v>
      </c>
      <c r="AD116">
        <f>IF(MAX(Q116:X116)&gt;$AD$1, 1, IF(MIN(Q116:X116)&lt;-$AD$1, 1, 0))</f>
        <v>0</v>
      </c>
    </row>
    <row r="117" spans="1:30" x14ac:dyDescent="0.2">
      <c r="A117" t="s">
        <v>10</v>
      </c>
      <c r="B117" s="1">
        <v>43055</v>
      </c>
      <c r="C117">
        <v>220</v>
      </c>
      <c r="D117">
        <v>0.34548857077266099</v>
      </c>
      <c r="E117">
        <v>0.16734549226026399</v>
      </c>
      <c r="F117" s="2">
        <v>43055.761932870373</v>
      </c>
      <c r="G117">
        <v>1574</v>
      </c>
      <c r="H117">
        <v>2684</v>
      </c>
      <c r="I117">
        <v>2564042</v>
      </c>
      <c r="J117" s="11">
        <v>10</v>
      </c>
      <c r="K117" s="13">
        <f>MOD(F117, 1)</f>
        <v>0.76193287037312984</v>
      </c>
      <c r="L117">
        <f>C117/VLOOKUP(A117, 'Normalization Factors'!$A:$C, 3, )</f>
        <v>2.3946881462936758E-2</v>
      </c>
      <c r="M117">
        <f>G117/VLOOKUP(A117, 'Normalization Factors'!$A:$C, 3, )</f>
        <v>0.17132905192119299</v>
      </c>
      <c r="N117">
        <f>H117/VLOOKUP(A117, 'Normalization Factors'!$A:$C, 3, )</f>
        <v>0.29215195384782844</v>
      </c>
      <c r="O117">
        <f>I117/VLOOKUP(A117, 'Normalization Factors'!$A:$C, 3, )</f>
        <v>279.09459018177859</v>
      </c>
      <c r="P117" s="11">
        <f>J117/VLOOKUP(A117, 'Normalization Factors'!$A:$C, 3, )</f>
        <v>1.0884946119516709E-3</v>
      </c>
      <c r="Q117" s="10">
        <f>STANDARDIZE(D117, D$1, D$2)</f>
        <v>0.2208629850906694</v>
      </c>
      <c r="R117">
        <f>STANDARDIZE(E117, E$1, E$2)</f>
        <v>0.38665992976750951</v>
      </c>
      <c r="S117">
        <f>STANDARDIZE(K117, K$1, K$2)</f>
        <v>0.80833344223757775</v>
      </c>
      <c r="T117">
        <f>STANDARDIZE(L117, L$1, L$2)</f>
        <v>-0.6387437361077527</v>
      </c>
      <c r="U117">
        <f>STANDARDIZE(M117, M$1, M$2)</f>
        <v>-0.28266062736959752</v>
      </c>
      <c r="V117">
        <f>STANDARDIZE(N117, N$1, N$2)</f>
        <v>-0.27252752031825828</v>
      </c>
      <c r="W117">
        <f>STANDARDIZE(O117, O$1, O$2)</f>
        <v>-0.35550874838318153</v>
      </c>
      <c r="X117" s="11">
        <f>STANDARDIZE(P117, P$1, P$2)</f>
        <v>-0.49463432330984647</v>
      </c>
      <c r="Y117" s="10">
        <v>49.11</v>
      </c>
      <c r="Z117">
        <v>49.2</v>
      </c>
      <c r="AA117" s="4">
        <f>IFERROR((Z117-Y117)/Y117, "N/A")</f>
        <v>1.8326206475260316E-3</v>
      </c>
      <c r="AB117" t="str">
        <f>IF(AA117="N/A", "N/A", IF(AA117&gt;0, "UP", "DOWN"))</f>
        <v>UP</v>
      </c>
      <c r="AC117">
        <f>IFERROR(STANDARDIZE(AA117, $AA$1, $AA$2), "N/A")</f>
        <v>0.13944263527029735</v>
      </c>
      <c r="AD117">
        <f>IF(MAX(Q117:X117)&gt;$AD$1, 1, IF(MIN(Q117:X117)&lt;-$AD$1, 1, 0))</f>
        <v>0</v>
      </c>
    </row>
    <row r="118" spans="1:30" x14ac:dyDescent="0.2">
      <c r="A118" t="s">
        <v>10</v>
      </c>
      <c r="B118" s="1">
        <v>43054</v>
      </c>
      <c r="C118">
        <v>236</v>
      </c>
      <c r="D118">
        <v>0.28857508193313203</v>
      </c>
      <c r="E118">
        <v>0.16380658889133401</v>
      </c>
      <c r="F118" s="2">
        <v>43054.724004629628</v>
      </c>
      <c r="G118">
        <v>2762</v>
      </c>
      <c r="H118">
        <v>3431</v>
      </c>
      <c r="I118">
        <v>1564770</v>
      </c>
      <c r="J118" s="11">
        <v>8</v>
      </c>
      <c r="K118" s="13">
        <f>MOD(F118, 1)</f>
        <v>0.72400462962832535</v>
      </c>
      <c r="L118">
        <f>C118/VLOOKUP(A118, 'Normalization Factors'!$A:$C, 3, )</f>
        <v>2.5688472842059433E-2</v>
      </c>
      <c r="M118">
        <f>G118/VLOOKUP(A118, 'Normalization Factors'!$A:$C, 3, )</f>
        <v>0.3006422118210515</v>
      </c>
      <c r="N118">
        <f>H118/VLOOKUP(A118, 'Normalization Factors'!$A:$C, 3, )</f>
        <v>0.37346250136061826</v>
      </c>
      <c r="O118">
        <f>I118/VLOOKUP(A118, 'Normalization Factors'!$A:$C, 3, )</f>
        <v>170.32437139436161</v>
      </c>
      <c r="P118" s="11">
        <f>J118/VLOOKUP(A118, 'Normalization Factors'!$A:$C, 3, )</f>
        <v>8.7079568956133669E-4</v>
      </c>
      <c r="Q118" s="10">
        <f>STANDARDIZE(D118, D$1, D$2)</f>
        <v>-0.77898911153553396</v>
      </c>
      <c r="R118">
        <f>STANDARDIZE(E118, E$1, E$2)</f>
        <v>0.33685317987757341</v>
      </c>
      <c r="S118">
        <f>STANDARDIZE(K118, K$1, K$2)</f>
        <v>-0.57108100322816235</v>
      </c>
      <c r="T118">
        <f>STANDARDIZE(L118, L$1, L$2)</f>
        <v>-0.59149289366322333</v>
      </c>
      <c r="U118">
        <f>STANDARDIZE(M118, M$1, M$2)</f>
        <v>-0.27974238223404924</v>
      </c>
      <c r="V118">
        <f>STANDARDIZE(N118, N$1, N$2)</f>
        <v>-0.27189288958206714</v>
      </c>
      <c r="W118">
        <f>STANDARDIZE(O118, O$1, O$2)</f>
        <v>-0.59423443898919381</v>
      </c>
      <c r="X118" s="11">
        <f>STANDARDIZE(P118, P$1, P$2)</f>
        <v>-0.69333990078531693</v>
      </c>
      <c r="Y118" s="10">
        <v>48.88</v>
      </c>
      <c r="Z118" s="10">
        <v>48.82</v>
      </c>
      <c r="AA118" s="4">
        <f>IFERROR((Z118-Y118)/Y118, "N/A")</f>
        <v>-1.2274959083470186E-3</v>
      </c>
      <c r="AB118" t="str">
        <f>IF(AA118="N/A", "N/A", IF(AA118&gt;0, "UP", "DOWN"))</f>
        <v>DOWN</v>
      </c>
      <c r="AC118">
        <f>IFERROR(STANDARDIZE(AA118, $AA$1, $AA$2), "N/A")</f>
        <v>-0.26111800016596687</v>
      </c>
      <c r="AD118">
        <f>IF(MAX(Q118:X118)&gt;$AD$1, 1, IF(MIN(Q118:X118)&lt;-$AD$1, 1, 0))</f>
        <v>0</v>
      </c>
    </row>
    <row r="119" spans="1:30" x14ac:dyDescent="0.2">
      <c r="A119" t="s">
        <v>10</v>
      </c>
      <c r="B119" s="1">
        <v>43053</v>
      </c>
      <c r="C119">
        <v>387</v>
      </c>
      <c r="D119">
        <v>0.33826647333430199</v>
      </c>
      <c r="E119">
        <v>0.14675150941866</v>
      </c>
      <c r="F119" s="2">
        <v>43053.731863425928</v>
      </c>
      <c r="G119">
        <v>15748</v>
      </c>
      <c r="H119">
        <v>6632</v>
      </c>
      <c r="I119">
        <v>2212768</v>
      </c>
      <c r="J119" s="11">
        <v>10</v>
      </c>
      <c r="K119" s="13">
        <f>MOD(F119, 1)</f>
        <v>0.731863425928168</v>
      </c>
      <c r="L119">
        <f>C119/VLOOKUP(A119, 'Normalization Factors'!$A:$C, 3, )</f>
        <v>4.2124741482529662E-2</v>
      </c>
      <c r="M119">
        <f>G119/VLOOKUP(A119, 'Normalization Factors'!$A:$C, 3, )</f>
        <v>1.7141613149014912</v>
      </c>
      <c r="N119">
        <f>H119/VLOOKUP(A119, 'Normalization Factors'!$A:$C, 3, )</f>
        <v>0.72188962664634815</v>
      </c>
      <c r="O119">
        <f>I119/VLOOKUP(A119, 'Normalization Factors'!$A:$C, 3, )</f>
        <v>240.85860454990748</v>
      </c>
      <c r="P119" s="11">
        <f>J119/VLOOKUP(A119, 'Normalization Factors'!$A:$C, 3, )</f>
        <v>1.0884946119516709E-3</v>
      </c>
      <c r="Q119" s="10">
        <f>STANDARDIZE(D119, D$1, D$2)</f>
        <v>9.3985694433930567E-2</v>
      </c>
      <c r="R119">
        <f>STANDARDIZE(E119, E$1, E$2)</f>
        <v>9.6818912452718869E-2</v>
      </c>
      <c r="S119">
        <f>STANDARDIZE(K119, K$1, K$2)</f>
        <v>-0.28526397277544824</v>
      </c>
      <c r="T119">
        <f>STANDARDIZE(L119, L$1, L$2)</f>
        <v>-0.14556306809297792</v>
      </c>
      <c r="U119">
        <f>STANDARDIZE(M119, M$1, M$2)</f>
        <v>-0.24784311343755958</v>
      </c>
      <c r="V119">
        <f>STANDARDIZE(N119, N$1, N$2)</f>
        <v>-0.26917340767236481</v>
      </c>
      <c r="W119">
        <f>STANDARDIZE(O119, O$1, O$2)</f>
        <v>-0.43942796981832266</v>
      </c>
      <c r="X119" s="11">
        <f>STANDARDIZE(P119, P$1, P$2)</f>
        <v>-0.49463432330984647</v>
      </c>
      <c r="Y119" s="10">
        <v>49.32</v>
      </c>
      <c r="Z119" s="10">
        <v>49.2</v>
      </c>
      <c r="AA119" s="4">
        <f>IFERROR((Z119-Y119)/Y119, "N/A")</f>
        <v>-2.4330900243308483E-3</v>
      </c>
      <c r="AB119" t="str">
        <f>IF(AA119="N/A", "N/A", IF(AA119&gt;0, "UP", "DOWN"))</f>
        <v>DOWN</v>
      </c>
      <c r="AC119">
        <f>IFERROR(STANDARDIZE(AA119, $AA$1, $AA$2), "N/A")</f>
        <v>-0.41892687324626982</v>
      </c>
      <c r="AD119">
        <f>IF(MAX(Q119:X119)&gt;$AD$1, 1, IF(MIN(Q119:X119)&lt;-$AD$1, 1, 0))</f>
        <v>0</v>
      </c>
    </row>
    <row r="120" spans="1:30" x14ac:dyDescent="0.2">
      <c r="A120" t="s">
        <v>10</v>
      </c>
      <c r="B120" s="1">
        <v>43052</v>
      </c>
      <c r="C120">
        <v>231</v>
      </c>
      <c r="D120">
        <v>0.33578175852526398</v>
      </c>
      <c r="E120">
        <v>0.190826048050073</v>
      </c>
      <c r="F120" s="2">
        <v>43052.705185185187</v>
      </c>
      <c r="G120">
        <v>6490</v>
      </c>
      <c r="H120">
        <v>10995</v>
      </c>
      <c r="I120">
        <v>828298</v>
      </c>
      <c r="J120" s="11">
        <v>8</v>
      </c>
      <c r="K120" s="13">
        <f>MOD(F120, 1)</f>
        <v>0.70518518518656492</v>
      </c>
      <c r="L120">
        <f>C120/VLOOKUP(A120, 'Normalization Factors'!$A:$C, 3, )</f>
        <v>2.5144225536083597E-2</v>
      </c>
      <c r="M120">
        <f>G120/VLOOKUP(A120, 'Normalization Factors'!$A:$C, 3, )</f>
        <v>0.70643300315663438</v>
      </c>
      <c r="N120">
        <f>H120/VLOOKUP(A120, 'Normalization Factors'!$A:$C, 3, )</f>
        <v>1.1967998258408621</v>
      </c>
      <c r="O120">
        <f>I120/VLOOKUP(A120, 'Normalization Factors'!$A:$C, 3, )</f>
        <v>90.159791009034507</v>
      </c>
      <c r="P120" s="11">
        <f>J120/VLOOKUP(A120, 'Normalization Factors'!$A:$C, 3, )</f>
        <v>8.7079568956133669E-4</v>
      </c>
      <c r="Q120" s="10">
        <f>STANDARDIZE(D120, D$1, D$2)</f>
        <v>5.0334402587465285E-2</v>
      </c>
      <c r="R120">
        <f>STANDARDIZE(E120, E$1, E$2)</f>
        <v>0.71712675736368492</v>
      </c>
      <c r="S120">
        <f>STANDARDIZE(K120, K$1, K$2)</f>
        <v>-1.2555264984271535</v>
      </c>
      <c r="T120">
        <f>STANDARDIZE(L120, L$1, L$2)</f>
        <v>-0.60625878192713878</v>
      </c>
      <c r="U120">
        <f>STANDARDIZE(M120, M$1, M$2)</f>
        <v>-0.27058479143832204</v>
      </c>
      <c r="V120">
        <f>STANDARDIZE(N120, N$1, N$2)</f>
        <v>-0.26546672239525415</v>
      </c>
      <c r="W120">
        <f>STANDARDIZE(O120, O$1, O$2)</f>
        <v>-0.77017731221289187</v>
      </c>
      <c r="X120" s="11">
        <f>STANDARDIZE(P120, P$1, P$2)</f>
        <v>-0.69333990078531693</v>
      </c>
      <c r="Y120" s="10">
        <v>49.1</v>
      </c>
      <c r="Z120">
        <v>49.4</v>
      </c>
      <c r="AA120" s="4">
        <f>IFERROR((Z120-Y120)/Y120, "N/A")</f>
        <v>6.1099796334011637E-3</v>
      </c>
      <c r="AB120" t="str">
        <f>IF(AA120="N/A", "N/A", IF(AA120&gt;0, "UP", "DOWN"))</f>
        <v>UP</v>
      </c>
      <c r="AC120">
        <f>IFERROR(STANDARDIZE(AA120, $AA$1, $AA$2), "N/A")</f>
        <v>0.69933687527330324</v>
      </c>
      <c r="AD120">
        <f>IF(MAX(Q120:X120)&gt;$AD$1, 1, IF(MIN(Q120:X120)&lt;-$AD$1, 1, 0))</f>
        <v>0</v>
      </c>
    </row>
    <row r="121" spans="1:30" x14ac:dyDescent="0.2">
      <c r="A121" t="s">
        <v>10</v>
      </c>
      <c r="B121" s="1">
        <v>43049</v>
      </c>
      <c r="C121">
        <v>176</v>
      </c>
      <c r="D121">
        <v>0.27184386500000002</v>
      </c>
      <c r="E121">
        <v>0.14124266199999999</v>
      </c>
      <c r="F121" s="2">
        <v>43049.708333333336</v>
      </c>
      <c r="G121">
        <v>2328</v>
      </c>
      <c r="H121">
        <v>4873</v>
      </c>
      <c r="I121">
        <v>903368</v>
      </c>
      <c r="J121" s="11">
        <v>9</v>
      </c>
      <c r="K121" s="13">
        <f>MOD(F121, 1)</f>
        <v>0.70833333333575865</v>
      </c>
      <c r="L121">
        <f>C121/VLOOKUP(A121, 'Normalization Factors'!$A:$C, 3, )</f>
        <v>1.9157505170349406E-2</v>
      </c>
      <c r="M121">
        <f>G121/VLOOKUP(A121, 'Normalization Factors'!$A:$C, 3, )</f>
        <v>0.25340154566234896</v>
      </c>
      <c r="N121">
        <f>H121/VLOOKUP(A121, 'Normalization Factors'!$A:$C, 3, )</f>
        <v>0.53042342440404922</v>
      </c>
      <c r="O121">
        <f>I121/VLOOKUP(A121, 'Normalization Factors'!$A:$C, 3, )</f>
        <v>98.331120060955698</v>
      </c>
      <c r="P121" s="11">
        <f>J121/VLOOKUP(A121, 'Normalization Factors'!$A:$C, 3, )</f>
        <v>9.7964515075650376E-4</v>
      </c>
      <c r="Q121" s="10">
        <f>STANDARDIZE(D121, D$1, D$2)</f>
        <v>-1.0729219325732247</v>
      </c>
      <c r="R121">
        <f>STANDARDIZE(E121, E$1, E$2)</f>
        <v>1.9287045385667632E-2</v>
      </c>
      <c r="S121">
        <f>STANDARDIZE(K121, K$1, K$2)</f>
        <v>-1.1410313109840362</v>
      </c>
      <c r="T121">
        <f>STANDARDIZE(L121, L$1, L$2)</f>
        <v>-0.76868355283020839</v>
      </c>
      <c r="U121">
        <f>STANDARDIZE(M121, M$1, M$2)</f>
        <v>-0.28080847515393809</v>
      </c>
      <c r="V121">
        <f>STANDARDIZE(N121, N$1, N$2)</f>
        <v>-0.27066780588516287</v>
      </c>
      <c r="W121">
        <f>STANDARDIZE(O121, O$1, O$2)</f>
        <v>-0.7522431185260946</v>
      </c>
      <c r="X121" s="11">
        <f>STANDARDIZE(P121, P$1, P$2)</f>
        <v>-0.5939871120475817</v>
      </c>
      <c r="Y121" s="10">
        <v>49</v>
      </c>
      <c r="Z121">
        <v>49.32</v>
      </c>
      <c r="AA121" s="4">
        <f>IFERROR((Z121-Y121)/Y121, "N/A")</f>
        <v>6.5306122448979646E-3</v>
      </c>
      <c r="AB121" t="str">
        <f>IF(AA121="N/A", "N/A", IF(AA121&gt;0, "UP", "DOWN"))</f>
        <v>UP</v>
      </c>
      <c r="AC121">
        <f>IFERROR(STANDARDIZE(AA121, $AA$1, $AA$2), "N/A")</f>
        <v>0.75439649900659078</v>
      </c>
      <c r="AD121">
        <f>IF(MAX(Q121:X121)&gt;$AD$1, 1, IF(MIN(Q121:X121)&lt;-$AD$1, 1, 0))</f>
        <v>0</v>
      </c>
    </row>
    <row r="122" spans="1:30" x14ac:dyDescent="0.2">
      <c r="A122" t="s">
        <v>10</v>
      </c>
      <c r="B122" s="1">
        <v>43049</v>
      </c>
      <c r="C122">
        <v>176</v>
      </c>
      <c r="D122">
        <v>0.27184386500000002</v>
      </c>
      <c r="E122">
        <v>0.14124266199999999</v>
      </c>
      <c r="F122" s="2">
        <v>43049.708333333336</v>
      </c>
      <c r="G122">
        <v>2373</v>
      </c>
      <c r="H122">
        <v>4936</v>
      </c>
      <c r="I122">
        <v>903936</v>
      </c>
      <c r="J122" s="11">
        <v>9</v>
      </c>
      <c r="K122" s="13">
        <f>MOD(F122, 1)</f>
        <v>0.70833333333575865</v>
      </c>
      <c r="L122">
        <f>C122/VLOOKUP(A122, 'Normalization Factors'!$A:$C, 3, )</f>
        <v>1.9157505170349406E-2</v>
      </c>
      <c r="M122">
        <f>G122/VLOOKUP(A122, 'Normalization Factors'!$A:$C, 3, )</f>
        <v>0.25829977141613147</v>
      </c>
      <c r="N122">
        <f>H122/VLOOKUP(A122, 'Normalization Factors'!$A:$C, 3, )</f>
        <v>0.53728094045934471</v>
      </c>
      <c r="O122">
        <f>I122/VLOOKUP(A122, 'Normalization Factors'!$A:$C, 3, )</f>
        <v>98.392946554914559</v>
      </c>
      <c r="P122" s="11">
        <f>J122/VLOOKUP(A122, 'Normalization Factors'!$A:$C, 3, )</f>
        <v>9.7964515075650376E-4</v>
      </c>
      <c r="Q122" s="10">
        <f>STANDARDIZE(D122, D$1, D$2)</f>
        <v>-1.0729219325732247</v>
      </c>
      <c r="R122">
        <f>STANDARDIZE(E122, E$1, E$2)</f>
        <v>1.9287045385667632E-2</v>
      </c>
      <c r="S122">
        <f>STANDARDIZE(K122, K$1, K$2)</f>
        <v>-1.1410313109840362</v>
      </c>
      <c r="T122">
        <f>STANDARDIZE(L122, L$1, L$2)</f>
        <v>-0.76868355283020839</v>
      </c>
      <c r="U122">
        <f>STANDARDIZE(M122, M$1, M$2)</f>
        <v>-0.28069793556547035</v>
      </c>
      <c r="V122">
        <f>STANDARDIZE(N122, N$1, N$2)</f>
        <v>-0.27061428281102623</v>
      </c>
      <c r="W122">
        <f>STANDARDIZE(O122, O$1, O$2)</f>
        <v>-0.75210742354788618</v>
      </c>
      <c r="X122" s="11">
        <f>STANDARDIZE(P122, P$1, P$2)</f>
        <v>-0.5939871120475817</v>
      </c>
      <c r="Y122">
        <v>49</v>
      </c>
      <c r="Z122">
        <v>49.32</v>
      </c>
      <c r="AA122" s="4">
        <f>IFERROR((Z122-Y122)/Y122, "N/A")</f>
        <v>6.5306122448979646E-3</v>
      </c>
      <c r="AB122" t="str">
        <f>IF(AA122="N/A", "N/A", IF(AA122&gt;0, "UP", "DOWN"))</f>
        <v>UP</v>
      </c>
      <c r="AC122">
        <f>IFERROR(STANDARDIZE(AA122, $AA$1, $AA$2), "N/A")</f>
        <v>0.75439649900659078</v>
      </c>
      <c r="AD122">
        <f>IF(MAX(Q122:X122)&gt;$AD$1, 1, IF(MIN(Q122:X122)&lt;-$AD$1, 1, 0))</f>
        <v>0</v>
      </c>
    </row>
    <row r="123" spans="1:30" x14ac:dyDescent="0.2">
      <c r="A123" t="s">
        <v>10</v>
      </c>
      <c r="B123" s="1">
        <v>43048</v>
      </c>
      <c r="C123">
        <v>180</v>
      </c>
      <c r="D123">
        <v>0.306369699</v>
      </c>
      <c r="E123">
        <v>0.15952466100000001</v>
      </c>
      <c r="F123" s="2">
        <v>43048.792361111111</v>
      </c>
      <c r="G123">
        <v>6137</v>
      </c>
      <c r="H123">
        <v>4345</v>
      </c>
      <c r="I123">
        <v>4579982</v>
      </c>
      <c r="J123" s="11">
        <v>12</v>
      </c>
      <c r="K123" s="13">
        <f>MOD(F123, 1)</f>
        <v>0.79236111111094942</v>
      </c>
      <c r="L123">
        <f>C123/VLOOKUP(A123, 'Normalization Factors'!$A:$C, 3, )</f>
        <v>1.9592903015130076E-2</v>
      </c>
      <c r="M123">
        <f>G123/VLOOKUP(A123, 'Normalization Factors'!$A:$C, 3, )</f>
        <v>0.66800914335474038</v>
      </c>
      <c r="N123">
        <f>H123/VLOOKUP(A123, 'Normalization Factors'!$A:$C, 3, )</f>
        <v>0.47295090889300095</v>
      </c>
      <c r="O123">
        <f>I123/VLOOKUP(A123, 'Normalization Factors'!$A:$C, 3, )</f>
        <v>498.52857298356372</v>
      </c>
      <c r="P123" s="11">
        <f>J123/VLOOKUP(A123, 'Normalization Factors'!$A:$C, 3, )</f>
        <v>1.3061935343420051E-3</v>
      </c>
      <c r="Q123" s="10">
        <f>STANDARDIZE(D123, D$1, D$2)</f>
        <v>-0.4663745530934405</v>
      </c>
      <c r="R123">
        <f>STANDARDIZE(E123, E$1, E$2)</f>
        <v>0.27658905585462851</v>
      </c>
      <c r="S123">
        <f>STANDARDIZE(K123, K$1, K$2)</f>
        <v>1.9149799409842148</v>
      </c>
      <c r="T123">
        <f>STANDARDIZE(L123, L$1, L$2)</f>
        <v>-0.75687084221907597</v>
      </c>
      <c r="U123">
        <f>STANDARDIZE(M123, M$1, M$2)</f>
        <v>-0.27145191309896893</v>
      </c>
      <c r="V123">
        <f>STANDARDIZE(N123, N$1, N$2)</f>
        <v>-0.27111638022078383</v>
      </c>
      <c r="W123">
        <f>STANDARDIZE(O123, O$1, O$2)</f>
        <v>0.12609853043608354</v>
      </c>
      <c r="X123" s="11">
        <f>STANDARDIZE(P123, P$1, P$2)</f>
        <v>-0.29592874583437606</v>
      </c>
      <c r="Y123">
        <v>50.14</v>
      </c>
      <c r="Z123">
        <v>49.24</v>
      </c>
      <c r="AA123" s="4">
        <f>IFERROR((Z123-Y123)/Y123, "N/A")</f>
        <v>-1.7949740725967264E-2</v>
      </c>
      <c r="AB123" t="str">
        <f>IF(AA123="N/A", "N/A", IF(AA123&gt;0, "UP", "DOWN"))</f>
        <v>DOWN</v>
      </c>
      <c r="AC123">
        <f>IFERROR(STANDARDIZE(AA123, $AA$1, $AA$2), "N/A")</f>
        <v>-2.4500127326921683</v>
      </c>
      <c r="AD123">
        <f>IF(MAX(Q123:X123)&gt;$AD$1, 1, IF(MIN(Q123:X123)&lt;-$AD$1, 1, 0))</f>
        <v>0</v>
      </c>
    </row>
    <row r="124" spans="1:30" x14ac:dyDescent="0.2">
      <c r="A124" t="s">
        <v>10</v>
      </c>
      <c r="B124" s="1">
        <v>43047</v>
      </c>
      <c r="C124">
        <v>178</v>
      </c>
      <c r="D124">
        <v>0.32763666600000002</v>
      </c>
      <c r="E124">
        <v>0.15359678199999999</v>
      </c>
      <c r="F124" s="2">
        <v>43047.722916666666</v>
      </c>
      <c r="G124">
        <v>1777</v>
      </c>
      <c r="H124">
        <v>2865</v>
      </c>
      <c r="I124">
        <v>541278</v>
      </c>
      <c r="J124" s="11">
        <v>3</v>
      </c>
      <c r="K124" s="13">
        <f>MOD(F124, 1)</f>
        <v>0.72291666666569654</v>
      </c>
      <c r="L124">
        <f>C124/VLOOKUP(A124, 'Normalization Factors'!$A:$C, 3, )</f>
        <v>1.937520409273974E-2</v>
      </c>
      <c r="M124">
        <f>G124/VLOOKUP(A124, 'Normalization Factors'!$A:$C, 3, )</f>
        <v>0.19342549254381192</v>
      </c>
      <c r="N124">
        <f>H124/VLOOKUP(A124, 'Normalization Factors'!$A:$C, 3, )</f>
        <v>0.31185370632415371</v>
      </c>
      <c r="O124">
        <f>I124/VLOOKUP(A124, 'Normalization Factors'!$A:$C, 3, )</f>
        <v>58.91781865679765</v>
      </c>
      <c r="P124" s="11">
        <f>J124/VLOOKUP(A124, 'Normalization Factors'!$A:$C, 3, )</f>
        <v>3.2654838358550127E-4</v>
      </c>
      <c r="Q124" s="10">
        <f>STANDARDIZE(D124, D$1, D$2)</f>
        <v>-9.2757999664692864E-2</v>
      </c>
      <c r="R124">
        <f>STANDARDIZE(E124, E$1, E$2)</f>
        <v>0.19315971180331673</v>
      </c>
      <c r="S124">
        <f>STANDARDIZE(K124, K$1, K$2)</f>
        <v>-0.61064919298100395</v>
      </c>
      <c r="T124">
        <f>STANDARDIZE(L124, L$1, L$2)</f>
        <v>-0.76277719752464224</v>
      </c>
      <c r="U124">
        <f>STANDARDIZE(M124, M$1, M$2)</f>
        <v>-0.28216197100384305</v>
      </c>
      <c r="V124">
        <f>STANDARDIZE(N124, N$1, N$2)</f>
        <v>-0.27237374767669126</v>
      </c>
      <c r="W124">
        <f>STANDARDIZE(O124, O$1, O$2)</f>
        <v>-0.83874627813782299</v>
      </c>
      <c r="X124" s="11">
        <f>STANDARDIZE(P124, P$1, P$2)</f>
        <v>-1.1901038444739929</v>
      </c>
      <c r="Y124">
        <v>50.33</v>
      </c>
      <c r="Z124">
        <v>50.54</v>
      </c>
      <c r="AA124" s="4">
        <f>IFERROR((Z124-Y124)/Y124, "N/A")</f>
        <v>4.1724617524339534E-3</v>
      </c>
      <c r="AB124" t="str">
        <f>IF(AA124="N/A", "N/A", IF(AA124&gt;0, "UP", "DOWN"))</f>
        <v>UP</v>
      </c>
      <c r="AC124">
        <f>IFERROR(STANDARDIZE(AA124, $AA$1, $AA$2), "N/A")</f>
        <v>0.44572124351579634</v>
      </c>
      <c r="AD124">
        <f>IF(MAX(Q124:X124)&gt;$AD$1, 1, IF(MIN(Q124:X124)&lt;-$AD$1, 1, 0))</f>
        <v>0</v>
      </c>
    </row>
    <row r="125" spans="1:30" x14ac:dyDescent="0.2">
      <c r="A125" t="s">
        <v>10</v>
      </c>
      <c r="B125" s="1">
        <v>43046</v>
      </c>
      <c r="C125">
        <v>167</v>
      </c>
      <c r="D125">
        <v>0.258532502</v>
      </c>
      <c r="E125">
        <v>0.15318637600000001</v>
      </c>
      <c r="F125" s="2">
        <v>43046.709722222222</v>
      </c>
      <c r="G125">
        <v>1012</v>
      </c>
      <c r="H125">
        <v>1857</v>
      </c>
      <c r="I125">
        <v>3903938</v>
      </c>
      <c r="J125" s="11">
        <v>17</v>
      </c>
      <c r="K125" s="13">
        <f>MOD(F125, 1)</f>
        <v>0.70972222222189885</v>
      </c>
      <c r="L125">
        <f>C125/VLOOKUP(A125, 'Normalization Factors'!$A:$C, 3, )</f>
        <v>1.8177860019592904E-2</v>
      </c>
      <c r="M125">
        <f>G125/VLOOKUP(A125, 'Normalization Factors'!$A:$C, 3, )</f>
        <v>0.11015565472950908</v>
      </c>
      <c r="N125">
        <f>H125/VLOOKUP(A125, 'Normalization Factors'!$A:$C, 3, )</f>
        <v>0.20213344943942527</v>
      </c>
      <c r="O125">
        <f>I125/VLOOKUP(A125, 'Normalization Factors'!$A:$C, 3, )</f>
        <v>424.94154783933817</v>
      </c>
      <c r="P125" s="11">
        <f>J125/VLOOKUP(A125, 'Normalization Factors'!$A:$C, 3, )</f>
        <v>1.8504408403178403E-3</v>
      </c>
      <c r="Q125" s="10">
        <f>STANDARDIZE(D125, D$1, D$2)</f>
        <v>-1.3067750045932713</v>
      </c>
      <c r="R125">
        <f>STANDARDIZE(E125, E$1, E$2)</f>
        <v>0.18738363179650142</v>
      </c>
      <c r="S125">
        <f>STANDARDIZE(K125, K$1, K$2)</f>
        <v>-1.0905187284052873</v>
      </c>
      <c r="T125">
        <f>STANDARDIZE(L125, L$1, L$2)</f>
        <v>-0.79526215170525605</v>
      </c>
      <c r="U125">
        <f>STANDARDIZE(M125, M$1, M$2)</f>
        <v>-0.28404114400779462</v>
      </c>
      <c r="V125">
        <f>STANDARDIZE(N125, N$1, N$2)</f>
        <v>-0.27323011686287679</v>
      </c>
      <c r="W125">
        <f>STANDARDIZE(O125, O$1, O$2)</f>
        <v>-3.5408117183434534E-2</v>
      </c>
      <c r="X125" s="11">
        <f>STANDARDIZE(P125, P$1, P$2)</f>
        <v>0.20083519785429979</v>
      </c>
      <c r="Y125">
        <v>50.43</v>
      </c>
      <c r="Z125">
        <v>50.49</v>
      </c>
      <c r="AA125" s="4">
        <f>IFERROR((Z125-Y125)/Y125, "N/A")</f>
        <v>1.1897679952409732E-3</v>
      </c>
      <c r="AB125" t="str">
        <f>IF(AA125="N/A", "N/A", IF(AA125&gt;0, "UP", "DOWN"))</f>
        <v>UP</v>
      </c>
      <c r="AC125">
        <f>IFERROR(STANDARDIZE(AA125, $AA$1, $AA$2), "N/A")</f>
        <v>5.5295034291835361E-2</v>
      </c>
      <c r="AD125">
        <f>IF(MAX(Q125:X125)&gt;$AD$1, 1, IF(MIN(Q125:X125)&lt;-$AD$1, 1, 0))</f>
        <v>0</v>
      </c>
    </row>
    <row r="126" spans="1:30" x14ac:dyDescent="0.2">
      <c r="A126" t="s">
        <v>10</v>
      </c>
      <c r="B126" s="1">
        <v>43045</v>
      </c>
      <c r="C126">
        <v>161</v>
      </c>
      <c r="D126">
        <v>0.28284484100000001</v>
      </c>
      <c r="E126">
        <v>0.14559125000000001</v>
      </c>
      <c r="F126" s="2">
        <v>43045.726388888892</v>
      </c>
      <c r="G126">
        <v>2132</v>
      </c>
      <c r="H126">
        <v>9202</v>
      </c>
      <c r="I126">
        <v>1118877</v>
      </c>
      <c r="J126" s="11">
        <v>3</v>
      </c>
      <c r="K126" s="13">
        <f>MOD(F126, 1)</f>
        <v>0.72638888889196096</v>
      </c>
      <c r="L126">
        <f>C126/VLOOKUP(A126, 'Normalization Factors'!$A:$C, 3, )</f>
        <v>1.7524763252421902E-2</v>
      </c>
      <c r="M126">
        <f>G126/VLOOKUP(A126, 'Normalization Factors'!$A:$C, 3, )</f>
        <v>0.23206705126809624</v>
      </c>
      <c r="N126">
        <f>H126/VLOOKUP(A126, 'Normalization Factors'!$A:$C, 3, )</f>
        <v>1.0016327419179276</v>
      </c>
      <c r="O126">
        <f>I126/VLOOKUP(A126, 'Normalization Factors'!$A:$C, 3, )</f>
        <v>121.78915859366496</v>
      </c>
      <c r="P126" s="11">
        <f>J126/VLOOKUP(A126, 'Normalization Factors'!$A:$C, 3, )</f>
        <v>3.2654838358550127E-4</v>
      </c>
      <c r="Q126" s="10">
        <f>STANDARDIZE(D126, D$1, D$2)</f>
        <v>-0.87965757393325672</v>
      </c>
      <c r="R126">
        <f>STANDARDIZE(E126, E$1, E$2)</f>
        <v>8.0489347994982946E-2</v>
      </c>
      <c r="S126">
        <f>STANDARDIZE(K126, K$1, K$2)</f>
        <v>-0.48436773613720219</v>
      </c>
      <c r="T126">
        <f>STANDARDIZE(L126, L$1, L$2)</f>
        <v>-0.81298121762195452</v>
      </c>
      <c r="U126">
        <f>STANDARDIZE(M126, M$1, M$2)</f>
        <v>-0.28128993647259759</v>
      </c>
      <c r="V126">
        <f>STANDARDIZE(N126, N$1, N$2)</f>
        <v>-0.26699000607663381</v>
      </c>
      <c r="W126">
        <f>STANDARDIZE(O126, O$1, O$2)</f>
        <v>-0.7007581025776729</v>
      </c>
      <c r="X126" s="11">
        <f>STANDARDIZE(P126, P$1, P$2)</f>
        <v>-1.1901038444739929</v>
      </c>
      <c r="Y126">
        <v>50.1</v>
      </c>
      <c r="Z126">
        <v>50.4</v>
      </c>
      <c r="AA126" s="4">
        <f>IFERROR((Z126-Y126)/Y126, "N/A")</f>
        <v>5.9880239520957515E-3</v>
      </c>
      <c r="AB126" t="str">
        <f>IF(AA126="N/A", "N/A", IF(AA126&gt;0, "UP", "DOWN"))</f>
        <v>UP</v>
      </c>
      <c r="AC126">
        <f>IFERROR(STANDARDIZE(AA126, $AA$1, $AA$2), "N/A")</f>
        <v>0.68337322019454394</v>
      </c>
      <c r="AD126">
        <f>IF(MAX(Q126:X126)&gt;$AD$1, 1, IF(MIN(Q126:X126)&lt;-$AD$1, 1, 0))</f>
        <v>0</v>
      </c>
    </row>
    <row r="127" spans="1:30" x14ac:dyDescent="0.2">
      <c r="A127" t="s">
        <v>14</v>
      </c>
      <c r="B127" s="1">
        <v>43063</v>
      </c>
      <c r="C127">
        <v>8</v>
      </c>
      <c r="D127">
        <v>0.328819444444444</v>
      </c>
      <c r="E127">
        <v>7.9513888888888801E-2</v>
      </c>
      <c r="F127" s="2">
        <v>43063.644560185188</v>
      </c>
      <c r="G127">
        <v>105</v>
      </c>
      <c r="H127">
        <v>214</v>
      </c>
      <c r="I127">
        <v>47421</v>
      </c>
      <c r="J127" s="11">
        <v>1</v>
      </c>
      <c r="K127" s="13">
        <f>MOD(F127, 1)</f>
        <v>0.64456018518831115</v>
      </c>
      <c r="L127">
        <f>C127/VLOOKUP(A127, 'Normalization Factors'!$A:$C, 3, )</f>
        <v>3.2038446135362435E-3</v>
      </c>
      <c r="M127">
        <f>G127/VLOOKUP(A127, 'Normalization Factors'!$A:$C, 3, )</f>
        <v>4.2050460552663198E-2</v>
      </c>
      <c r="N127">
        <f>H127/VLOOKUP(A127, 'Normalization Factors'!$A:$C, 3, )</f>
        <v>8.5702843412094512E-2</v>
      </c>
      <c r="O127">
        <f>I127/VLOOKUP(A127, 'Normalization Factors'!$A:$C, 3, )</f>
        <v>18.991189427312776</v>
      </c>
      <c r="P127" s="11">
        <f>J127/VLOOKUP(A127, 'Normalization Factors'!$A:$C, 3, )</f>
        <v>4.0048057669203043E-4</v>
      </c>
      <c r="Q127" s="10">
        <f>STANDARDIZE(D127, D$1, D$2)</f>
        <v>-7.1979032645889784E-2</v>
      </c>
      <c r="R127">
        <f>STANDARDIZE(E127, E$1, E$2)</f>
        <v>-0.84948761242233384</v>
      </c>
      <c r="S127">
        <f>STANDARDIZE(K127, K$1, K$2)</f>
        <v>-3.4604007322896124</v>
      </c>
      <c r="T127">
        <f>STANDARDIZE(L127, L$1, L$2)</f>
        <v>-1.2015198142058356</v>
      </c>
      <c r="U127">
        <f>STANDARDIZE(M127, M$1, M$2)</f>
        <v>-0.28557809238772797</v>
      </c>
      <c r="V127">
        <f>STANDARDIZE(N127, N$1, N$2)</f>
        <v>-0.27413886048198322</v>
      </c>
      <c r="W127">
        <f>STANDARDIZE(O127, O$1, O$2)</f>
        <v>-0.92637607462658034</v>
      </c>
      <c r="X127" s="11">
        <f>STANDARDIZE(P127, P$1, P$2)</f>
        <v>-1.1226219343021071</v>
      </c>
      <c r="Y127">
        <v>28.46</v>
      </c>
      <c r="Z127">
        <v>28.49</v>
      </c>
      <c r="AA127" s="4">
        <f>IFERROR((Z127-Y127)/Y127, "N/A")</f>
        <v>1.0541110330287275E-3</v>
      </c>
      <c r="AB127" t="str">
        <f>IF(AA127="N/A", "N/A", IF(AA127&gt;0, "UP", "DOWN"))</f>
        <v>UP</v>
      </c>
      <c r="AC127">
        <f>IFERROR(STANDARDIZE(AA127, $AA$1, $AA$2), "N/A")</f>
        <v>3.7537920145054908E-2</v>
      </c>
      <c r="AD127">
        <f>IF(MAX(Q127:X127)&gt;$AD$1, 1, IF(MIN(Q127:X127)&lt;-$AD$1, 1, 0))</f>
        <v>0</v>
      </c>
    </row>
    <row r="128" spans="1:30" x14ac:dyDescent="0.2">
      <c r="A128" t="s">
        <v>14</v>
      </c>
      <c r="B128" s="1">
        <v>43061</v>
      </c>
      <c r="C128">
        <v>57</v>
      </c>
      <c r="D128">
        <v>0.36538894584947201</v>
      </c>
      <c r="E128">
        <v>0.20917934039644501</v>
      </c>
      <c r="F128" s="2">
        <v>43061.712083333332</v>
      </c>
      <c r="G128">
        <v>254</v>
      </c>
      <c r="H128">
        <v>491</v>
      </c>
      <c r="I128">
        <v>3650184</v>
      </c>
      <c r="J128" s="11">
        <v>2</v>
      </c>
      <c r="K128" s="13">
        <f>MOD(F128, 1)</f>
        <v>0.71208333333197515</v>
      </c>
      <c r="L128">
        <f>C128/VLOOKUP(A128, 'Normalization Factors'!$A:$C, 3, )</f>
        <v>2.2827392871445733E-2</v>
      </c>
      <c r="M128">
        <f>G128/VLOOKUP(A128, 'Normalization Factors'!$A:$C, 3, )</f>
        <v>0.10172206647977573</v>
      </c>
      <c r="N128">
        <f>H128/VLOOKUP(A128, 'Normalization Factors'!$A:$C, 3, )</f>
        <v>0.19663596315578694</v>
      </c>
      <c r="O128">
        <f>I128/VLOOKUP(A128, 'Normalization Factors'!$A:$C, 3, )</f>
        <v>1461.8277933520224</v>
      </c>
      <c r="P128" s="11">
        <f>J128/VLOOKUP(A128, 'Normalization Factors'!$A:$C, 3, )</f>
        <v>8.0096115338406087E-4</v>
      </c>
      <c r="Q128" s="10">
        <f>STANDARDIZE(D128, D$1, D$2)</f>
        <v>0.57047134946803812</v>
      </c>
      <c r="R128">
        <f>STANDARDIZE(E128, E$1, E$2)</f>
        <v>0.97543215489959467</v>
      </c>
      <c r="S128">
        <f>STANDARDIZE(K128, K$1, K$2)</f>
        <v>-1.0046473378891043</v>
      </c>
      <c r="T128">
        <f>STANDARDIZE(L128, L$1, L$2)</f>
        <v>-0.66911640543139006</v>
      </c>
      <c r="U128">
        <f>STANDARDIZE(M128, M$1, M$2)</f>
        <v>-0.28423146708012587</v>
      </c>
      <c r="V128">
        <f>STANDARDIZE(N128, N$1, N$2)</f>
        <v>-0.27327302487265048</v>
      </c>
      <c r="W128">
        <f>STANDARDIZE(O128, O$1, O$2)</f>
        <v>2.2403194468446554</v>
      </c>
      <c r="X128" s="11">
        <f>STANDARDIZE(P128, P$1, P$2)</f>
        <v>-0.75708165791701576</v>
      </c>
      <c r="Y128">
        <v>28.32</v>
      </c>
      <c r="Z128">
        <v>28.29</v>
      </c>
      <c r="AA128" s="4">
        <f>IFERROR((Z128-Y128)/Y128, "N/A")</f>
        <v>-1.0593220338983452E-3</v>
      </c>
      <c r="AB128" t="str">
        <f>IF(AA128="N/A", "N/A", IF(AA128&gt;0, "UP", "DOWN"))</f>
        <v>DOWN</v>
      </c>
      <c r="AC128">
        <f>IFERROR(STANDARDIZE(AA128, $AA$1, $AA$2), "N/A")</f>
        <v>-0.23910451382223502</v>
      </c>
      <c r="AD128">
        <f>IF(MAX(Q128:X128)&gt;$AD$1, 1, IF(MIN(Q128:X128)&lt;-$AD$1, 1, 0))</f>
        <v>0</v>
      </c>
    </row>
    <row r="129" spans="1:30" x14ac:dyDescent="0.2">
      <c r="A129" t="s">
        <v>14</v>
      </c>
      <c r="B129" s="1">
        <v>43060</v>
      </c>
      <c r="C129">
        <v>92</v>
      </c>
      <c r="D129">
        <v>0.35230331262939901</v>
      </c>
      <c r="E129">
        <v>0.18046713250517599</v>
      </c>
      <c r="F129" s="2">
        <v>43060.787199074075</v>
      </c>
      <c r="G129">
        <v>763</v>
      </c>
      <c r="H129">
        <v>390</v>
      </c>
      <c r="I129">
        <v>128442</v>
      </c>
      <c r="J129" s="11">
        <v>0</v>
      </c>
      <c r="K129" s="13">
        <f>MOD(F129, 1)</f>
        <v>0.78719907407503342</v>
      </c>
      <c r="L129">
        <f>C129/VLOOKUP(A129, 'Normalization Factors'!$A:$C, 3, )</f>
        <v>3.6844213055666798E-2</v>
      </c>
      <c r="M129">
        <f>G129/VLOOKUP(A129, 'Normalization Factors'!$A:$C, 3, )</f>
        <v>0.30556668001601922</v>
      </c>
      <c r="N129">
        <f>H129/VLOOKUP(A129, 'Normalization Factors'!$A:$C, 3, )</f>
        <v>0.15618742490989188</v>
      </c>
      <c r="O129">
        <f>I129/VLOOKUP(A129, 'Normalization Factors'!$A:$C, 3, )</f>
        <v>51.438526231477773</v>
      </c>
      <c r="P129" s="11">
        <f>J129/VLOOKUP(A129, 'Normalization Factors'!$A:$C, 3, )</f>
        <v>0</v>
      </c>
      <c r="Q129" s="10">
        <f>STANDARDIZE(D129, D$1, D$2)</f>
        <v>0.34058388205830387</v>
      </c>
      <c r="R129">
        <f>STANDARDIZE(E129, E$1, E$2)</f>
        <v>0.57133472466637591</v>
      </c>
      <c r="S129">
        <f>STANDARDIZE(K129, K$1, K$2)</f>
        <v>1.7272415087357567</v>
      </c>
      <c r="T129">
        <f>STANDARDIZE(L129, L$1, L$2)</f>
        <v>-0.28882825630678605</v>
      </c>
      <c r="U129">
        <f>STANDARDIZE(M129, M$1, M$2)</f>
        <v>-0.27963125042529713</v>
      </c>
      <c r="V129">
        <f>STANDARDIZE(N129, N$1, N$2)</f>
        <v>-0.27358872666522305</v>
      </c>
      <c r="W129">
        <f>STANDARDIZE(O129, O$1, O$2)</f>
        <v>-0.85516161010445635</v>
      </c>
      <c r="X129" s="11">
        <f>STANDARDIZE(P129, P$1, P$2)</f>
        <v>-1.4881622106871986</v>
      </c>
      <c r="Y129">
        <v>28.62</v>
      </c>
      <c r="Z129">
        <v>28.43</v>
      </c>
      <c r="AA129" s="4">
        <f>IFERROR((Z129-Y129)/Y129, "N/A")</f>
        <v>-6.6387141858840421E-3</v>
      </c>
      <c r="AB129" t="str">
        <f>IF(AA129="N/A", "N/A", IF(AA129&gt;0, "UP", "DOWN"))</f>
        <v>DOWN</v>
      </c>
      <c r="AC129">
        <f>IFERROR(STANDARDIZE(AA129, $AA$1, $AA$2), "N/A")</f>
        <v>-0.96943122685486482</v>
      </c>
      <c r="AD129">
        <f>IF(MAX(Q129:X129)&gt;$AD$1, 1, IF(MIN(Q129:X129)&lt;-$AD$1, 1, 0))</f>
        <v>0</v>
      </c>
    </row>
    <row r="130" spans="1:30" x14ac:dyDescent="0.2">
      <c r="A130" t="s">
        <v>14</v>
      </c>
      <c r="B130" s="1">
        <v>43059</v>
      </c>
      <c r="C130">
        <v>50</v>
      </c>
      <c r="D130">
        <v>0.12947222222222199</v>
      </c>
      <c r="E130">
        <v>7.6027777777777694E-2</v>
      </c>
      <c r="F130" s="2">
        <v>43059.667071759257</v>
      </c>
      <c r="G130">
        <v>241</v>
      </c>
      <c r="H130">
        <v>386</v>
      </c>
      <c r="I130">
        <v>120768</v>
      </c>
      <c r="J130" s="11">
        <v>4</v>
      </c>
      <c r="K130" s="13">
        <f>MOD(F130, 1)</f>
        <v>0.66707175925694173</v>
      </c>
      <c r="L130">
        <f>C130/VLOOKUP(A130, 'Normalization Factors'!$A:$C, 3, )</f>
        <v>2.0024028834601523E-2</v>
      </c>
      <c r="M130">
        <f>G130/VLOOKUP(A130, 'Normalization Factors'!$A:$C, 3, )</f>
        <v>9.6515818982779333E-2</v>
      </c>
      <c r="N130">
        <f>H130/VLOOKUP(A130, 'Normalization Factors'!$A:$C, 3, )</f>
        <v>0.15458550260312376</v>
      </c>
      <c r="O130">
        <f>I130/VLOOKUP(A130, 'Normalization Factors'!$A:$C, 3, )</f>
        <v>48.365238285943128</v>
      </c>
      <c r="P130" s="11">
        <f>J130/VLOOKUP(A130, 'Normalization Factors'!$A:$C, 3, )</f>
        <v>1.6019223067681217E-3</v>
      </c>
      <c r="Q130" s="10">
        <f>STANDARDIZE(D130, D$1, D$2)</f>
        <v>-3.5740967583310401</v>
      </c>
      <c r="R130">
        <f>STANDARDIZE(E130, E$1, E$2)</f>
        <v>-0.89855136073602038</v>
      </c>
      <c r="S130">
        <f>STANDARDIZE(K130, K$1, K$2)</f>
        <v>-2.6416759549033935</v>
      </c>
      <c r="T130">
        <f>STANDARDIZE(L130, L$1, L$2)</f>
        <v>-0.74517403525631076</v>
      </c>
      <c r="U130">
        <f>STANDARDIZE(M130, M$1, M$2)</f>
        <v>-0.28434895787877568</v>
      </c>
      <c r="V130">
        <f>STANDARDIZE(N130, N$1, N$2)</f>
        <v>-0.27360122970651307</v>
      </c>
      <c r="W130">
        <f>STANDARDIZE(O130, O$1, O$2)</f>
        <v>-0.86190677247893688</v>
      </c>
      <c r="X130" s="11">
        <f>STANDARDIZE(P130, P$1, P$2)</f>
        <v>-2.6001105146832862E-2</v>
      </c>
      <c r="Y130">
        <v>28.36</v>
      </c>
      <c r="Z130">
        <v>28.5</v>
      </c>
      <c r="AA130" s="4">
        <f>IFERROR((Z130-Y130)/Y130, "N/A")</f>
        <v>4.9365303244005843E-3</v>
      </c>
      <c r="AB130" t="str">
        <f>IF(AA130="N/A", "N/A", IF(AA130&gt;0, "UP", "DOWN"))</f>
        <v>UP</v>
      </c>
      <c r="AC130">
        <f>IFERROR(STANDARDIZE(AA130, $AA$1, $AA$2), "N/A")</f>
        <v>0.54573566686069896</v>
      </c>
      <c r="AD130">
        <f>IF(MAX(Q130:X130)&gt;$AD$1, 1, IF(MIN(Q130:X130)&lt;-$AD$1, 1, 0))</f>
        <v>0</v>
      </c>
    </row>
    <row r="131" spans="1:30" x14ac:dyDescent="0.2">
      <c r="A131" t="s">
        <v>14</v>
      </c>
      <c r="B131" s="1">
        <v>43056</v>
      </c>
      <c r="C131">
        <v>61</v>
      </c>
      <c r="D131">
        <v>0.26835982778605699</v>
      </c>
      <c r="E131">
        <v>0.22409856764364899</v>
      </c>
      <c r="F131" s="2">
        <v>43056.686412037037</v>
      </c>
      <c r="G131">
        <v>292</v>
      </c>
      <c r="H131">
        <v>102</v>
      </c>
      <c r="I131">
        <v>43451</v>
      </c>
      <c r="J131" s="11">
        <v>2</v>
      </c>
      <c r="K131" s="13">
        <f>MOD(F131, 1)</f>
        <v>0.68641203703737119</v>
      </c>
      <c r="L131">
        <f>C131/VLOOKUP(A131, 'Normalization Factors'!$A:$C, 3, )</f>
        <v>2.4429315178213857E-2</v>
      </c>
      <c r="M131">
        <f>G131/VLOOKUP(A131, 'Normalization Factors'!$A:$C, 3, )</f>
        <v>0.11694032839407288</v>
      </c>
      <c r="N131">
        <f>H131/VLOOKUP(A131, 'Normalization Factors'!$A:$C, 3, )</f>
        <v>4.0849018822587103E-2</v>
      </c>
      <c r="O131">
        <f>I131/VLOOKUP(A131, 'Normalization Factors'!$A:$C, 3, )</f>
        <v>17.401281537845414</v>
      </c>
      <c r="P131" s="11">
        <f>J131/VLOOKUP(A131, 'Normalization Factors'!$A:$C, 3, )</f>
        <v>8.0096115338406087E-4</v>
      </c>
      <c r="Q131" s="10">
        <f>STANDARDIZE(D131, D$1, D$2)</f>
        <v>-1.1341292488722949</v>
      </c>
      <c r="R131">
        <f>STANDARDIZE(E131, E$1, E$2)</f>
        <v>1.185406302986403</v>
      </c>
      <c r="S131">
        <f>STANDARDIZE(K131, K$1, K$2)</f>
        <v>-1.9382882410058293</v>
      </c>
      <c r="T131">
        <f>STANDARDIZE(L131, L$1, L$2)</f>
        <v>-0.62565490267429236</v>
      </c>
      <c r="U131">
        <f>STANDARDIZE(M131, M$1, M$2)</f>
        <v>-0.2838880324379186</v>
      </c>
      <c r="V131">
        <f>STANDARDIZE(N131, N$1, N$2)</f>
        <v>-0.27448894563810328</v>
      </c>
      <c r="W131">
        <f>STANDARDIZE(O131, O$1, O$2)</f>
        <v>-0.92986555789823633</v>
      </c>
      <c r="X131" s="11">
        <f>STANDARDIZE(P131, P$1, P$2)</f>
        <v>-0.75708165791701576</v>
      </c>
      <c r="Y131" s="10">
        <v>28.2</v>
      </c>
      <c r="Z131">
        <v>28.36</v>
      </c>
      <c r="AA131" s="4">
        <f>IFERROR((Z131-Y131)/Y131, "N/A")</f>
        <v>5.6737588652482325E-3</v>
      </c>
      <c r="AB131" t="str">
        <f>IF(AA131="N/A", "N/A", IF(AA131&gt;0, "UP", "DOWN"))</f>
        <v>UP</v>
      </c>
      <c r="AC131">
        <f>IFERROR(STANDARDIZE(AA131, $AA$1, $AA$2), "N/A")</f>
        <v>0.64223680575259112</v>
      </c>
      <c r="AD131">
        <f>IF(MAX(Q131:X131)&gt;$AD$1, 1, IF(MIN(Q131:X131)&lt;-$AD$1, 1, 0))</f>
        <v>0</v>
      </c>
    </row>
    <row r="132" spans="1:30" x14ac:dyDescent="0.2">
      <c r="A132" t="s">
        <v>14</v>
      </c>
      <c r="B132" s="1">
        <v>43055</v>
      </c>
      <c r="C132">
        <v>81</v>
      </c>
      <c r="D132">
        <v>0.45187011205529698</v>
      </c>
      <c r="E132">
        <v>0.37767890545668298</v>
      </c>
      <c r="F132" s="2">
        <v>43055.763298611113</v>
      </c>
      <c r="G132">
        <v>899</v>
      </c>
      <c r="H132">
        <v>242</v>
      </c>
      <c r="I132">
        <v>76243</v>
      </c>
      <c r="J132" s="11">
        <v>0</v>
      </c>
      <c r="K132" s="13">
        <f>MOD(F132, 1)</f>
        <v>0.76329861111298669</v>
      </c>
      <c r="L132">
        <f>C132/VLOOKUP(A132, 'Normalization Factors'!$A:$C, 3, )</f>
        <v>3.2438926712054464E-2</v>
      </c>
      <c r="M132">
        <f>G132/VLOOKUP(A132, 'Normalization Factors'!$A:$C, 3, )</f>
        <v>0.36003203844613535</v>
      </c>
      <c r="N132">
        <f>H132/VLOOKUP(A132, 'Normalization Factors'!$A:$C, 3, )</f>
        <v>9.6916299559471369E-2</v>
      </c>
      <c r="O132">
        <f>I132/VLOOKUP(A132, 'Normalization Factors'!$A:$C, 3, )</f>
        <v>30.533840608730475</v>
      </c>
      <c r="P132" s="11">
        <f>J132/VLOOKUP(A132, 'Normalization Factors'!$A:$C, 3, )</f>
        <v>0</v>
      </c>
      <c r="Q132" s="10">
        <f>STANDARDIZE(D132, D$1, D$2)</f>
        <v>2.0897662848633378</v>
      </c>
      <c r="R132">
        <f>STANDARDIZE(E132, E$1, E$2)</f>
        <v>3.3469056930583405</v>
      </c>
      <c r="S132">
        <f>STANDARDIZE(K132, K$1, K$2)</f>
        <v>0.85800414850616902</v>
      </c>
      <c r="T132">
        <f>STANDARDIZE(L132, L$1, L$2)</f>
        <v>-0.40834738888880445</v>
      </c>
      <c r="U132">
        <f>STANDARDIZE(M132, M$1, M$2)</f>
        <v>-0.27840211591634484</v>
      </c>
      <c r="V132">
        <f>STANDARDIZE(N132, N$1, N$2)</f>
        <v>-0.27405133919295316</v>
      </c>
      <c r="W132">
        <f>STANDARDIZE(O132, O$1, O$2)</f>
        <v>-0.90104260186696672</v>
      </c>
      <c r="X132" s="11">
        <f>STANDARDIZE(P132, P$1, P$2)</f>
        <v>-1.4881622106871986</v>
      </c>
      <c r="Y132" s="10">
        <v>28.3</v>
      </c>
      <c r="Z132">
        <v>28.26</v>
      </c>
      <c r="AA132" s="4">
        <f>IFERROR((Z132-Y132)/Y132, "N/A")</f>
        <v>-1.4134275618374256E-3</v>
      </c>
      <c r="AB132" t="str">
        <f>IF(AA132="N/A", "N/A", IF(AA132&gt;0, "UP", "DOWN"))</f>
        <v>DOWN</v>
      </c>
      <c r="AC132">
        <f>IFERROR(STANDARDIZE(AA132, $AA$1, $AA$2), "N/A")</f>
        <v>-0.28545592975459477</v>
      </c>
      <c r="AD132">
        <f>IF(MAX(Q132:X132)&gt;$AD$1, 1, IF(MIN(Q132:X132)&lt;-$AD$1, 1, 0))</f>
        <v>0</v>
      </c>
    </row>
    <row r="133" spans="1:30" x14ac:dyDescent="0.2">
      <c r="A133" t="s">
        <v>14</v>
      </c>
      <c r="B133" s="1">
        <v>43054</v>
      </c>
      <c r="C133">
        <v>60</v>
      </c>
      <c r="D133">
        <v>0.33344907407407398</v>
      </c>
      <c r="E133">
        <v>0.107984006734006</v>
      </c>
      <c r="F133" s="2">
        <v>43054.707685185182</v>
      </c>
      <c r="G133">
        <v>235</v>
      </c>
      <c r="H133">
        <v>360</v>
      </c>
      <c r="I133">
        <v>215825</v>
      </c>
      <c r="J133" s="11">
        <v>1</v>
      </c>
      <c r="K133" s="13">
        <f>MOD(F133, 1)</f>
        <v>0.70768518518161727</v>
      </c>
      <c r="L133">
        <f>C133/VLOOKUP(A133, 'Normalization Factors'!$A:$C, 3, )</f>
        <v>2.4028834601521828E-2</v>
      </c>
      <c r="M133">
        <f>G133/VLOOKUP(A133, 'Normalization Factors'!$A:$C, 3, )</f>
        <v>9.4112935522627159E-2</v>
      </c>
      <c r="N133">
        <f>H133/VLOOKUP(A133, 'Normalization Factors'!$A:$C, 3, )</f>
        <v>0.14417300760913096</v>
      </c>
      <c r="O133">
        <f>I133/VLOOKUP(A133, 'Normalization Factors'!$A:$C, 3, )</f>
        <v>86.433720464557467</v>
      </c>
      <c r="P133" s="11">
        <f>J133/VLOOKUP(A133, 'Normalization Factors'!$A:$C, 3, )</f>
        <v>4.0048057669203043E-4</v>
      </c>
      <c r="Q133" s="10">
        <f>STANDARDIZE(D133, D$1, D$2)</f>
        <v>9.3539691814964049E-3</v>
      </c>
      <c r="R133">
        <f>STANDARDIZE(E133, E$1, E$2)</f>
        <v>-0.448797372813586</v>
      </c>
      <c r="S133">
        <f>STANDARDIZE(K133, K$1, K$2)</f>
        <v>-1.1646038497854054</v>
      </c>
      <c r="T133">
        <f>STANDARDIZE(L133, L$1, L$2)</f>
        <v>-0.63652027836356673</v>
      </c>
      <c r="U133">
        <f>STANDARDIZE(M133, M$1, M$2)</f>
        <v>-0.28440318440122947</v>
      </c>
      <c r="V133">
        <f>STANDARDIZE(N133, N$1, N$2)</f>
        <v>-0.27368249947489809</v>
      </c>
      <c r="W133">
        <f>STANDARDIZE(O133, O$1, O$2)</f>
        <v>-0.77835518271727588</v>
      </c>
      <c r="X133" s="11">
        <f>STANDARDIZE(P133, P$1, P$2)</f>
        <v>-1.1226219343021071</v>
      </c>
      <c r="Y133" s="10">
        <v>27.93</v>
      </c>
      <c r="Z133">
        <v>28.17</v>
      </c>
      <c r="AA133" s="4">
        <f>IFERROR((Z133-Y133)/Y133, "N/A")</f>
        <v>8.5929108485500172E-3</v>
      </c>
      <c r="AB133" t="str">
        <f>IF(AA133="N/A", "N/A", IF(AA133&gt;0, "UP", "DOWN"))</f>
        <v>UP</v>
      </c>
      <c r="AC133">
        <f>IFERROR(STANDARDIZE(AA133, $AA$1, $AA$2), "N/A")</f>
        <v>1.0243455758000097</v>
      </c>
      <c r="AD133">
        <f>IF(MAX(Q133:X133)&gt;$AD$1, 1, IF(MIN(Q133:X133)&lt;-$AD$1, 1, 0))</f>
        <v>0</v>
      </c>
    </row>
    <row r="134" spans="1:30" x14ac:dyDescent="0.2">
      <c r="A134" t="s">
        <v>14</v>
      </c>
      <c r="B134" s="1">
        <v>43053</v>
      </c>
      <c r="C134">
        <v>73</v>
      </c>
      <c r="D134">
        <v>0.202983232520903</v>
      </c>
      <c r="E134">
        <v>0.13645036470378899</v>
      </c>
      <c r="F134" s="2">
        <v>43053.69630787037</v>
      </c>
      <c r="G134">
        <v>180</v>
      </c>
      <c r="H134">
        <v>242</v>
      </c>
      <c r="I134">
        <v>274476</v>
      </c>
      <c r="J134" s="11">
        <v>2</v>
      </c>
      <c r="K134" s="13">
        <f>MOD(F134, 1)</f>
        <v>0.69630787037021946</v>
      </c>
      <c r="L134">
        <f>C134/VLOOKUP(A134, 'Normalization Factors'!$A:$C, 3, )</f>
        <v>2.923508209851822E-2</v>
      </c>
      <c r="M134">
        <f>G134/VLOOKUP(A134, 'Normalization Factors'!$A:$C, 3, )</f>
        <v>7.208650380456548E-2</v>
      </c>
      <c r="N134">
        <f>H134/VLOOKUP(A134, 'Normalization Factors'!$A:$C, 3, )</f>
        <v>9.6916299559471369E-2</v>
      </c>
      <c r="O134">
        <f>I134/VLOOKUP(A134, 'Normalization Factors'!$A:$C, 3, )</f>
        <v>109.92230676812174</v>
      </c>
      <c r="P134" s="11">
        <f>J134/VLOOKUP(A134, 'Normalization Factors'!$A:$C, 3, )</f>
        <v>8.0096115338406087E-4</v>
      </c>
      <c r="Q134" s="10">
        <f>STANDARDIZE(D134, D$1, D$2)</f>
        <v>-2.2826605931807236</v>
      </c>
      <c r="R134">
        <f>STANDARDIZE(E134, E$1, E$2)</f>
        <v>-4.8160049928146494E-2</v>
      </c>
      <c r="S134">
        <f>STANDARDIZE(K134, K$1, K$2)</f>
        <v>-1.5783860894376167</v>
      </c>
      <c r="T134">
        <f>STANDARDIZE(L134, L$1, L$2)</f>
        <v>-0.49527039440299964</v>
      </c>
      <c r="U134">
        <f>STANDARDIZE(M134, M$1, M$2)</f>
        <v>-0.28490026085705578</v>
      </c>
      <c r="V134">
        <f>STANDARDIZE(N134, N$1, N$2)</f>
        <v>-0.27405133919295316</v>
      </c>
      <c r="W134">
        <f>STANDARDIZE(O134, O$1, O$2)</f>
        <v>-0.72680312141604408</v>
      </c>
      <c r="X134" s="11">
        <f>STANDARDIZE(P134, P$1, P$2)</f>
        <v>-0.75708165791701576</v>
      </c>
      <c r="Y134" s="10">
        <v>28.15</v>
      </c>
      <c r="Z134">
        <v>28.08</v>
      </c>
      <c r="AA134" s="4">
        <f>IFERROR((Z134-Y134)/Y134, "N/A")</f>
        <v>-2.4866785079929055E-3</v>
      </c>
      <c r="AB134" t="str">
        <f>IF(AA134="N/A", "N/A", IF(AA134&gt;0, "UP", "DOWN"))</f>
        <v>DOWN</v>
      </c>
      <c r="AC134">
        <f>IFERROR(STANDARDIZE(AA134, $AA$1, $AA$2), "N/A")</f>
        <v>-0.42594145477472262</v>
      </c>
      <c r="AD134">
        <f>IF(MAX(Q134:X134)&gt;$AD$1, 1, IF(MIN(Q134:X134)&lt;-$AD$1, 1, 0))</f>
        <v>0</v>
      </c>
    </row>
    <row r="135" spans="1:30" x14ac:dyDescent="0.2">
      <c r="A135" t="s">
        <v>14</v>
      </c>
      <c r="B135" s="1">
        <v>43052</v>
      </c>
      <c r="C135">
        <v>30</v>
      </c>
      <c r="D135">
        <v>0.34558501683501602</v>
      </c>
      <c r="E135">
        <v>0.24801346801346799</v>
      </c>
      <c r="F135" s="2">
        <v>43052.716041666667</v>
      </c>
      <c r="G135">
        <v>473</v>
      </c>
      <c r="H135">
        <v>979</v>
      </c>
      <c r="I135">
        <v>82166</v>
      </c>
      <c r="J135" s="11">
        <v>5</v>
      </c>
      <c r="K135" s="13">
        <f>MOD(F135, 1)</f>
        <v>0.71604166666656965</v>
      </c>
      <c r="L135">
        <f>C135/VLOOKUP(A135, 'Normalization Factors'!$A:$C, 3, )</f>
        <v>1.2014417300760914E-2</v>
      </c>
      <c r="M135">
        <f>G135/VLOOKUP(A135, 'Normalization Factors'!$A:$C, 3, )</f>
        <v>0.1894273127753304</v>
      </c>
      <c r="N135">
        <f>H135/VLOOKUP(A135, 'Normalization Factors'!$A:$C, 3, )</f>
        <v>0.39207048458149779</v>
      </c>
      <c r="O135">
        <f>I135/VLOOKUP(A135, 'Normalization Factors'!$A:$C, 3, )</f>
        <v>32.905887064477376</v>
      </c>
      <c r="P135" s="11">
        <f>J135/VLOOKUP(A135, 'Normalization Factors'!$A:$C, 3, )</f>
        <v>2.0024028834601522E-3</v>
      </c>
      <c r="Q135" s="10">
        <f>STANDARDIZE(D135, D$1, D$2)</f>
        <v>0.22255734260807483</v>
      </c>
      <c r="R135">
        <f>STANDARDIZE(E135, E$1, E$2)</f>
        <v>1.5219861236788403</v>
      </c>
      <c r="S135">
        <f>STANDARDIZE(K135, K$1, K$2)</f>
        <v>-0.86068647720889546</v>
      </c>
      <c r="T135">
        <f>STANDARDIZE(L135, L$1, L$2)</f>
        <v>-0.96248154904179872</v>
      </c>
      <c r="U135">
        <f>STANDARDIZE(M135, M$1, M$2)</f>
        <v>-0.28225219901056298</v>
      </c>
      <c r="V135">
        <f>STANDARDIZE(N135, N$1, N$2)</f>
        <v>-0.27174765383527011</v>
      </c>
      <c r="W135">
        <f>STANDARDIZE(O135, O$1, O$2)</f>
        <v>-0.89583650377678592</v>
      </c>
      <c r="X135" s="11">
        <f>STANDARDIZE(P135, P$1, P$2)</f>
        <v>0.33953917123825855</v>
      </c>
      <c r="Y135" s="10">
        <v>29.04</v>
      </c>
      <c r="Z135">
        <v>28.17</v>
      </c>
      <c r="AA135" s="4">
        <f>IFERROR((Z135-Y135)/Y135, "N/A")</f>
        <v>-2.9958677685950327E-2</v>
      </c>
      <c r="AB135" t="str">
        <f>IF(AA135="N/A", "N/A", IF(AA135&gt;0, "UP", "DOWN"))</f>
        <v>DOWN</v>
      </c>
      <c r="AC135">
        <f>IFERROR(STANDARDIZE(AA135, $AA$1, $AA$2), "N/A")</f>
        <v>-4.0219487461661636</v>
      </c>
      <c r="AD135">
        <f>IF(MAX(Q135:X135)&gt;$AD$1, 1, IF(MIN(Q135:X135)&lt;-$AD$1, 1, 0))</f>
        <v>0</v>
      </c>
    </row>
    <row r="136" spans="1:30" x14ac:dyDescent="0.2">
      <c r="A136" t="s">
        <v>14</v>
      </c>
      <c r="B136" s="1">
        <v>43049</v>
      </c>
      <c r="C136">
        <v>72</v>
      </c>
      <c r="D136">
        <v>0.272164352</v>
      </c>
      <c r="E136">
        <v>0.106828704</v>
      </c>
      <c r="F136" s="2">
        <v>43049.75</v>
      </c>
      <c r="G136">
        <v>540</v>
      </c>
      <c r="H136">
        <v>1323</v>
      </c>
      <c r="I136">
        <v>3708280</v>
      </c>
      <c r="J136" s="11">
        <v>2</v>
      </c>
      <c r="K136" s="13">
        <f>MOD(F136, 1)</f>
        <v>0.75</v>
      </c>
      <c r="L136">
        <f>C136/VLOOKUP(A136, 'Normalization Factors'!$A:$C, 3, )</f>
        <v>2.8834601521826191E-2</v>
      </c>
      <c r="M136">
        <f>G136/VLOOKUP(A136, 'Normalization Factors'!$A:$C, 3, )</f>
        <v>0.21625951141369643</v>
      </c>
      <c r="N136">
        <f>H136/VLOOKUP(A136, 'Normalization Factors'!$A:$C, 3, )</f>
        <v>0.52983580296355626</v>
      </c>
      <c r="O136">
        <f>I136/VLOOKUP(A136, 'Normalization Factors'!$A:$C, 3, )</f>
        <v>1485.0941129355226</v>
      </c>
      <c r="P136" s="11">
        <f>J136/VLOOKUP(A136, 'Normalization Factors'!$A:$C, 3, )</f>
        <v>8.0096115338406087E-4</v>
      </c>
      <c r="Q136" s="10">
        <f>STANDARDIZE(D136, D$1, D$2)</f>
        <v>-1.0672916399057883</v>
      </c>
      <c r="R136">
        <f>STANDARDIZE(E136, E$1, E$2)</f>
        <v>-0.46505717657793538</v>
      </c>
      <c r="S136">
        <f>STANDARDIZE(K136, K$1, K$2)</f>
        <v>0.37434616928924708</v>
      </c>
      <c r="T136">
        <f>STANDARDIZE(L136, L$1, L$2)</f>
        <v>-0.50613577009227395</v>
      </c>
      <c r="U136">
        <f>STANDARDIZE(M136, M$1, M$2)</f>
        <v>-0.28164666950982914</v>
      </c>
      <c r="V136">
        <f>STANDARDIZE(N136, N$1, N$2)</f>
        <v>-0.27067239228432988</v>
      </c>
      <c r="W136">
        <f>STANDARDIZE(O136, O$1, O$2)</f>
        <v>2.2913836836582879</v>
      </c>
      <c r="X136" s="11">
        <f>STANDARDIZE(P136, P$1, P$2)</f>
        <v>-0.75708165791701576</v>
      </c>
      <c r="Y136" s="10">
        <v>29.2</v>
      </c>
      <c r="Z136">
        <v>29.17</v>
      </c>
      <c r="AA136" s="4">
        <f>IFERROR((Z136-Y136)/Y136, "N/A")</f>
        <v>-1.0273972602738899E-3</v>
      </c>
      <c r="AB136" t="str">
        <f>IF(AA136="N/A", "N/A", IF(AA136&gt;0, "UP", "DOWN"))</f>
        <v>DOWN</v>
      </c>
      <c r="AC136">
        <f>IFERROR(STANDARDIZE(AA136, $AA$1, $AA$2), "N/A")</f>
        <v>-0.23492565090126946</v>
      </c>
      <c r="AD136">
        <f>IF(MAX(Q136:X136)&gt;$AD$1, 1, IF(MIN(Q136:X136)&lt;-$AD$1, 1, 0))</f>
        <v>0</v>
      </c>
    </row>
    <row r="137" spans="1:30" x14ac:dyDescent="0.2">
      <c r="A137" t="s">
        <v>14</v>
      </c>
      <c r="B137" s="1">
        <v>43048</v>
      </c>
      <c r="C137">
        <v>67</v>
      </c>
      <c r="D137">
        <v>0.33552691099999998</v>
      </c>
      <c r="E137">
        <v>0.12507538100000001</v>
      </c>
      <c r="F137" s="2">
        <v>43048.77847222222</v>
      </c>
      <c r="G137">
        <v>482</v>
      </c>
      <c r="H137">
        <v>559</v>
      </c>
      <c r="I137">
        <v>577345</v>
      </c>
      <c r="J137" s="11">
        <v>7</v>
      </c>
      <c r="K137" s="13">
        <f>MOD(F137, 1)</f>
        <v>0.77847222222044365</v>
      </c>
      <c r="L137">
        <f>C137/VLOOKUP(A137, 'Normalization Factors'!$A:$C, 3, )</f>
        <v>2.6832198638366039E-2</v>
      </c>
      <c r="M137">
        <f>G137/VLOOKUP(A137, 'Normalization Factors'!$A:$C, 3, )</f>
        <v>0.19303163796555867</v>
      </c>
      <c r="N137">
        <f>H137/VLOOKUP(A137, 'Normalization Factors'!$A:$C, 3, )</f>
        <v>0.223868642370845</v>
      </c>
      <c r="O137">
        <f>I137/VLOOKUP(A137, 'Normalization Factors'!$A:$C, 3, )</f>
        <v>231.21545855026031</v>
      </c>
      <c r="P137" s="11">
        <f>J137/VLOOKUP(A137, 'Normalization Factors'!$A:$C, 3, )</f>
        <v>2.803364036844213E-3</v>
      </c>
      <c r="Q137" s="10">
        <f>STANDARDIZE(D137, D$1, D$2)</f>
        <v>4.585725951205722E-2</v>
      </c>
      <c r="R137">
        <f>STANDARDIZE(E137, E$1, E$2)</f>
        <v>-0.20825229017149008</v>
      </c>
      <c r="S137">
        <f>STANDARDIZE(K137, K$1, K$2)</f>
        <v>1.409854114138247</v>
      </c>
      <c r="T137">
        <f>STANDARDIZE(L137, L$1, L$2)</f>
        <v>-0.56046264853864602</v>
      </c>
      <c r="U137">
        <f>STANDARDIZE(M137, M$1, M$2)</f>
        <v>-0.28217085922688229</v>
      </c>
      <c r="V137">
        <f>STANDARDIZE(N137, N$1, N$2)</f>
        <v>-0.27306047317072041</v>
      </c>
      <c r="W137">
        <f>STANDARDIZE(O137, O$1, O$2)</f>
        <v>-0.46059246423640954</v>
      </c>
      <c r="X137" s="11">
        <f>STANDARDIZE(P137, P$1, P$2)</f>
        <v>1.0706197240084414</v>
      </c>
      <c r="Y137" s="10">
        <v>29.08</v>
      </c>
      <c r="Z137">
        <v>29.27</v>
      </c>
      <c r="AA137" s="4">
        <f>IFERROR((Z137-Y137)/Y137, "N/A")</f>
        <v>6.5337001375516263E-3</v>
      </c>
      <c r="AB137" t="str">
        <f>IF(AA137="N/A", "N/A", IF(AA137&gt;0, "UP", "DOWN"))</f>
        <v>UP</v>
      </c>
      <c r="AC137">
        <f>IFERROR(STANDARDIZE(AA137, $AA$1, $AA$2), "N/A")</f>
        <v>0.75480069545496975</v>
      </c>
      <c r="AD137">
        <f>IF(MAX(Q137:X137)&gt;$AD$1, 1, IF(MIN(Q137:X137)&lt;-$AD$1, 1, 0))</f>
        <v>0</v>
      </c>
    </row>
    <row r="138" spans="1:30" x14ac:dyDescent="0.2">
      <c r="A138" t="s">
        <v>14</v>
      </c>
      <c r="B138" s="1">
        <v>43047</v>
      </c>
      <c r="C138">
        <v>64</v>
      </c>
      <c r="D138">
        <v>0.27476720300000002</v>
      </c>
      <c r="E138">
        <v>0.18637547300000001</v>
      </c>
      <c r="F138" s="2">
        <v>43047.777777777781</v>
      </c>
      <c r="G138">
        <v>504</v>
      </c>
      <c r="H138">
        <v>320</v>
      </c>
      <c r="I138">
        <v>55167</v>
      </c>
      <c r="J138" s="11">
        <v>0</v>
      </c>
      <c r="K138" s="13">
        <f>MOD(F138, 1)</f>
        <v>0.77777777778101154</v>
      </c>
      <c r="L138">
        <f>C138/VLOOKUP(A138, 'Normalization Factors'!$A:$C, 3, )</f>
        <v>2.5630756908289948E-2</v>
      </c>
      <c r="M138">
        <f>G138/VLOOKUP(A138, 'Normalization Factors'!$A:$C, 3, )</f>
        <v>0.20184221065278335</v>
      </c>
      <c r="N138">
        <f>H138/VLOOKUP(A138, 'Normalization Factors'!$A:$C, 3, )</f>
        <v>0.12815378454144974</v>
      </c>
      <c r="O138">
        <f>I138/VLOOKUP(A138, 'Normalization Factors'!$A:$C, 3, )</f>
        <v>22.093311974369243</v>
      </c>
      <c r="P138" s="11">
        <f>J138/VLOOKUP(A138, 'Normalization Factors'!$A:$C, 3, )</f>
        <v>0</v>
      </c>
      <c r="Q138" s="10">
        <f>STANDARDIZE(D138, D$1, D$2)</f>
        <v>-1.0215649399156781</v>
      </c>
      <c r="R138">
        <f>STANDARDIZE(E138, E$1, E$2)</f>
        <v>0.65448908255980953</v>
      </c>
      <c r="S138">
        <f>STANDARDIZE(K138, K$1, K$2)</f>
        <v>1.3845978229811824</v>
      </c>
      <c r="T138">
        <f>STANDARDIZE(L138, L$1, L$2)</f>
        <v>-0.59305877560646925</v>
      </c>
      <c r="U138">
        <f>STANDARDIZE(M138, M$1, M$2)</f>
        <v>-0.28197202864455179</v>
      </c>
      <c r="V138">
        <f>STANDARDIZE(N138, N$1, N$2)</f>
        <v>-0.27380752988779816</v>
      </c>
      <c r="W138">
        <f>STANDARDIZE(O138, O$1, O$2)</f>
        <v>-0.91956762691316829</v>
      </c>
      <c r="X138" s="11">
        <f>STANDARDIZE(P138, P$1, P$2)</f>
        <v>-1.4881622106871986</v>
      </c>
      <c r="Y138" s="10">
        <v>28.59</v>
      </c>
      <c r="Z138">
        <v>29.37</v>
      </c>
      <c r="AA138" s="4">
        <f>IFERROR((Z138-Y138)/Y138, "N/A")</f>
        <v>2.7282266526757647E-2</v>
      </c>
      <c r="AB138" t="str">
        <f>IF(AA138="N/A", "N/A", IF(AA138&gt;0, "UP", "DOWN"))</f>
        <v>UP</v>
      </c>
      <c r="AC138">
        <f>IFERROR(STANDARDIZE(AA138, $AA$1, $AA$2), "N/A")</f>
        <v>3.4707295777392382</v>
      </c>
      <c r="AD138">
        <f>IF(MAX(Q138:X138)&gt;$AD$1, 1, IF(MIN(Q138:X138)&lt;-$AD$1, 1, 0))</f>
        <v>0</v>
      </c>
    </row>
    <row r="139" spans="1:30" x14ac:dyDescent="0.2">
      <c r="A139" t="s">
        <v>14</v>
      </c>
      <c r="B139" s="1">
        <v>43046</v>
      </c>
      <c r="C139">
        <v>76</v>
      </c>
      <c r="D139">
        <v>0.33938231000000002</v>
      </c>
      <c r="E139">
        <v>0.26217105299999999</v>
      </c>
      <c r="F139" s="2">
        <v>43046.809027777781</v>
      </c>
      <c r="G139">
        <v>860</v>
      </c>
      <c r="H139">
        <v>587</v>
      </c>
      <c r="I139">
        <v>56512</v>
      </c>
      <c r="J139" s="11">
        <v>0</v>
      </c>
      <c r="K139" s="13">
        <f>MOD(F139, 1)</f>
        <v>0.80902777778101154</v>
      </c>
      <c r="L139">
        <f>C139/VLOOKUP(A139, 'Normalization Factors'!$A:$C, 3, )</f>
        <v>3.0436523828594315E-2</v>
      </c>
      <c r="M139">
        <f>G139/VLOOKUP(A139, 'Normalization Factors'!$A:$C, 3, )</f>
        <v>0.34441329595514619</v>
      </c>
      <c r="N139">
        <f>H139/VLOOKUP(A139, 'Normalization Factors'!$A:$C, 3, )</f>
        <v>0.23508209851822187</v>
      </c>
      <c r="O139">
        <f>I139/VLOOKUP(A139, 'Normalization Factors'!$A:$C, 3, )</f>
        <v>22.631958350020025</v>
      </c>
      <c r="P139" s="11">
        <f>J139/VLOOKUP(A139, 'Normalization Factors'!$A:$C, 3, )</f>
        <v>0</v>
      </c>
      <c r="Q139" s="10">
        <f>STANDARDIZE(D139, D$1, D$2)</f>
        <v>0.11358863307711012</v>
      </c>
      <c r="R139">
        <f>STANDARDIZE(E139, E$1, E$2)</f>
        <v>1.7212408704064741</v>
      </c>
      <c r="S139">
        <f>STANDARDIZE(K139, K$1, K$2)</f>
        <v>2.5211309332522998</v>
      </c>
      <c r="T139">
        <f>STANDARDIZE(L139, L$1, L$2)</f>
        <v>-0.46267426733517636</v>
      </c>
      <c r="U139">
        <f>STANDARDIZE(M139, M$1, M$2)</f>
        <v>-0.27875458831229438</v>
      </c>
      <c r="V139">
        <f>STANDARDIZE(N139, N$1, N$2)</f>
        <v>-0.27297295188169041</v>
      </c>
      <c r="W139">
        <f>STANDARDIZE(O139, O$1, O$2)</f>
        <v>-0.91838542162340064</v>
      </c>
      <c r="X139" s="11">
        <f>STANDARDIZE(P139, P$1, P$2)</f>
        <v>-1.4881622106871986</v>
      </c>
      <c r="Y139" s="10">
        <v>29.14</v>
      </c>
      <c r="Z139">
        <v>28.59</v>
      </c>
      <c r="AA139" s="4">
        <f>IFERROR((Z139-Y139)/Y139, "N/A")</f>
        <v>-1.8874399450926584E-2</v>
      </c>
      <c r="AB139" t="str">
        <f>IF(AA139="N/A", "N/A", IF(AA139&gt;0, "UP", "DOWN"))</f>
        <v>DOWN</v>
      </c>
      <c r="AC139">
        <f>IFERROR(STANDARDIZE(AA139, $AA$1, $AA$2), "N/A")</f>
        <v>-2.5710479546089759</v>
      </c>
      <c r="AD139">
        <f>IF(MAX(Q139:X139)&gt;$AD$1, 1, IF(MIN(Q139:X139)&lt;-$AD$1, 1, 0))</f>
        <v>0</v>
      </c>
    </row>
    <row r="140" spans="1:30" x14ac:dyDescent="0.2">
      <c r="A140" t="s">
        <v>14</v>
      </c>
      <c r="B140" s="1">
        <v>43045</v>
      </c>
      <c r="C140">
        <v>42</v>
      </c>
      <c r="D140">
        <v>0.18249458900000001</v>
      </c>
      <c r="E140">
        <v>0.10340909099999999</v>
      </c>
      <c r="F140" s="2">
        <v>43045.734722222223</v>
      </c>
      <c r="G140">
        <v>398</v>
      </c>
      <c r="H140">
        <v>598</v>
      </c>
      <c r="I140">
        <v>195108</v>
      </c>
      <c r="J140" s="11">
        <v>2</v>
      </c>
      <c r="K140" s="13">
        <f>MOD(F140, 1)</f>
        <v>0.73472222222335404</v>
      </c>
      <c r="L140">
        <f>C140/VLOOKUP(A140, 'Normalization Factors'!$A:$C, 3, )</f>
        <v>1.6820184221065279E-2</v>
      </c>
      <c r="M140">
        <f>G140/VLOOKUP(A140, 'Normalization Factors'!$A:$C, 3, )</f>
        <v>0.15939126952342811</v>
      </c>
      <c r="N140">
        <f>H140/VLOOKUP(A140, 'Normalization Factors'!$A:$C, 3, )</f>
        <v>0.23948738486183421</v>
      </c>
      <c r="O140">
        <f>I140/VLOOKUP(A140, 'Normalization Factors'!$A:$C, 3, )</f>
        <v>78.136964357228678</v>
      </c>
      <c r="P140" s="11">
        <f>J140/VLOOKUP(A140, 'Normalization Factors'!$A:$C, 3, )</f>
        <v>8.0096115338406087E-4</v>
      </c>
      <c r="Q140" s="10">
        <f>STANDARDIZE(D140, D$1, D$2)</f>
        <v>-2.6426036154607697</v>
      </c>
      <c r="R140">
        <f>STANDARDIZE(E140, E$1, E$2)</f>
        <v>-0.51318502626908757</v>
      </c>
      <c r="S140">
        <f>STANDARDIZE(K140, K$1, K$2)</f>
        <v>-0.18129224013546946</v>
      </c>
      <c r="T140">
        <f>STANDARDIZE(L140, L$1, L$2)</f>
        <v>-0.83209704077050595</v>
      </c>
      <c r="U140">
        <f>STANDARDIZE(M140, M$1, M$2)</f>
        <v>-0.28293003054123517</v>
      </c>
      <c r="V140">
        <f>STANDARDIZE(N140, N$1, N$2)</f>
        <v>-0.27293856851814291</v>
      </c>
      <c r="W140">
        <f>STANDARDIZE(O140, O$1, O$2)</f>
        <v>-0.79656466003185888</v>
      </c>
      <c r="X140" s="11">
        <f>STANDARDIZE(P140, P$1, P$2)</f>
        <v>-0.75708165791701576</v>
      </c>
      <c r="Y140" s="10">
        <v>29.02</v>
      </c>
      <c r="Z140">
        <v>29.08</v>
      </c>
      <c r="AA140" s="4">
        <f>IFERROR((Z140-Y140)/Y140, "N/A")</f>
        <v>2.0675396278428231E-3</v>
      </c>
      <c r="AB140" t="str">
        <f>IF(AA140="N/A", "N/A", IF(AA140&gt;0, "UP", "DOWN"))</f>
        <v>UP</v>
      </c>
      <c r="AC140">
        <f>IFERROR(STANDARDIZE(AA140, $AA$1, $AA$2), "N/A")</f>
        <v>0.17019286792112093</v>
      </c>
      <c r="AD140">
        <f>IF(MAX(Q140:X140)&gt;$AD$1, 1, IF(MIN(Q140:X140)&lt;-$AD$1, 1, 0))</f>
        <v>0</v>
      </c>
    </row>
  </sheetData>
  <sortState ref="A4:AD140">
    <sortCondition ref="A4:A140"/>
    <sortCondition descending="1" ref="B4:B140"/>
  </sortState>
  <conditionalFormatting sqref="AA3:AA1048576 AB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8"/>
  <sheetViews>
    <sheetView tabSelected="1" workbookViewId="0">
      <pane xSplit="2" topLeftCell="C1" activePane="topRight" state="frozen"/>
      <selection pane="topRight" activeCell="F15" sqref="F15"/>
    </sheetView>
  </sheetViews>
  <sheetFormatPr baseColWidth="10" defaultRowHeight="16" x14ac:dyDescent="0.2"/>
  <cols>
    <col min="6" max="6" width="15.5" bestFit="1" customWidth="1"/>
    <col min="10" max="10" width="10.83203125" style="11"/>
    <col min="11" max="11" width="15.5" style="13" customWidth="1"/>
    <col min="16" max="16" width="10.83203125" style="11"/>
    <col min="17" max="17" width="10.83203125" style="10"/>
    <col min="22" max="22" width="12.5" bestFit="1" customWidth="1"/>
    <col min="24" max="24" width="10.83203125" style="11"/>
    <col min="25" max="25" width="10.83203125" style="10"/>
    <col min="27" max="27" width="10.83203125" style="4"/>
  </cols>
  <sheetData>
    <row r="1" spans="1:31" x14ac:dyDescent="0.2">
      <c r="A1" t="s">
        <v>20</v>
      </c>
      <c r="D1">
        <v>0.33291662830293167</v>
      </c>
      <c r="E1">
        <v>0.13987226561712265</v>
      </c>
      <c r="K1" s="10">
        <v>0.73970701540978567</v>
      </c>
      <c r="L1">
        <v>4.748996613025927E-2</v>
      </c>
      <c r="M1">
        <v>12.696575289527598</v>
      </c>
      <c r="N1">
        <v>35.209089671640037</v>
      </c>
      <c r="O1">
        <v>441.07449374522668</v>
      </c>
      <c r="P1" s="11">
        <v>1.6304087370099807E-3</v>
      </c>
      <c r="Q1" s="10" t="s">
        <v>49</v>
      </c>
      <c r="AA1" s="4">
        <v>7.673369450462333E-4</v>
      </c>
      <c r="AC1" t="s">
        <v>47</v>
      </c>
      <c r="AD1">
        <v>6</v>
      </c>
    </row>
    <row r="2" spans="1:31" x14ac:dyDescent="0.2">
      <c r="A2" t="s">
        <v>21</v>
      </c>
      <c r="D2">
        <v>5.6921907781732818E-2</v>
      </c>
      <c r="E2">
        <v>7.1052686167041954E-2</v>
      </c>
      <c r="K2" s="10">
        <v>2.74958993429988E-2</v>
      </c>
      <c r="L2">
        <v>3.6858419639125693E-2</v>
      </c>
      <c r="M2">
        <v>44.311959377450947</v>
      </c>
      <c r="N2">
        <v>128.12261189995098</v>
      </c>
      <c r="O2">
        <v>455.62846005932795</v>
      </c>
      <c r="P2" s="11">
        <v>1.0955853638139998E-3</v>
      </c>
      <c r="Q2" s="17">
        <v>0</v>
      </c>
      <c r="R2" s="17">
        <v>0</v>
      </c>
      <c r="S2" s="17">
        <v>0</v>
      </c>
      <c r="T2" s="17">
        <v>0</v>
      </c>
      <c r="U2" s="17">
        <v>1</v>
      </c>
      <c r="V2" s="17">
        <v>1</v>
      </c>
      <c r="W2" s="17">
        <v>0</v>
      </c>
      <c r="X2" s="18">
        <v>0</v>
      </c>
      <c r="AA2" s="4">
        <v>7.6395838361404964E-3</v>
      </c>
      <c r="AC2" t="s">
        <v>48</v>
      </c>
      <c r="AD2">
        <v>2</v>
      </c>
      <c r="AE2" s="3">
        <v>1.6393442622950821E-2</v>
      </c>
    </row>
    <row r="3" spans="1:31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19</v>
      </c>
      <c r="G3" s="6" t="s">
        <v>6</v>
      </c>
      <c r="H3" s="6" t="s">
        <v>7</v>
      </c>
      <c r="I3" s="6" t="s">
        <v>8</v>
      </c>
      <c r="J3" s="16" t="s">
        <v>9</v>
      </c>
      <c r="K3" s="14" t="s">
        <v>5</v>
      </c>
      <c r="L3" s="6" t="s">
        <v>32</v>
      </c>
      <c r="M3" s="6" t="s">
        <v>33</v>
      </c>
      <c r="N3" s="6" t="s">
        <v>34</v>
      </c>
      <c r="O3" s="6" t="s">
        <v>35</v>
      </c>
      <c r="P3" s="16" t="s">
        <v>36</v>
      </c>
      <c r="Q3" s="15" t="s">
        <v>23</v>
      </c>
      <c r="R3" s="6" t="s">
        <v>24</v>
      </c>
      <c r="S3" s="6" t="s">
        <v>25</v>
      </c>
      <c r="T3" s="6" t="s">
        <v>26</v>
      </c>
      <c r="U3" s="6" t="s">
        <v>27</v>
      </c>
      <c r="V3" s="6" t="s">
        <v>28</v>
      </c>
      <c r="W3" s="6" t="s">
        <v>29</v>
      </c>
      <c r="X3" s="16" t="s">
        <v>30</v>
      </c>
      <c r="Y3" s="15" t="s">
        <v>37</v>
      </c>
      <c r="Z3" s="6" t="s">
        <v>38</v>
      </c>
      <c r="AA3" s="7" t="s">
        <v>22</v>
      </c>
      <c r="AB3" s="7" t="s">
        <v>31</v>
      </c>
      <c r="AC3" s="6" t="s">
        <v>41</v>
      </c>
      <c r="AD3" s="6" t="s">
        <v>46</v>
      </c>
    </row>
    <row r="4" spans="1:31" x14ac:dyDescent="0.2">
      <c r="A4" t="s">
        <v>43</v>
      </c>
      <c r="B4" s="1">
        <v>43063</v>
      </c>
      <c r="C4">
        <v>8071</v>
      </c>
      <c r="D4">
        <v>0.33810771496064601</v>
      </c>
      <c r="E4">
        <v>0.135711822417482</v>
      </c>
      <c r="F4" s="2">
        <v>43063.752002314817</v>
      </c>
      <c r="G4">
        <v>1427397</v>
      </c>
      <c r="H4">
        <v>770827</v>
      </c>
      <c r="I4">
        <v>108870449</v>
      </c>
      <c r="J4" s="11">
        <v>227</v>
      </c>
      <c r="K4" s="13">
        <v>0.75200231481721858</v>
      </c>
      <c r="L4">
        <v>0.18450530358449158</v>
      </c>
      <c r="M4">
        <v>32.630692209217266</v>
      </c>
      <c r="N4">
        <v>17.621319495245061</v>
      </c>
      <c r="O4">
        <v>2488.8087280541331</v>
      </c>
      <c r="P4" s="11">
        <v>5.1892831016825168E-3</v>
      </c>
      <c r="Q4" s="10">
        <v>9.1196638693481116E-2</v>
      </c>
      <c r="R4">
        <v>-5.8554340786773629E-2</v>
      </c>
      <c r="S4">
        <v>0.44716847607181898</v>
      </c>
      <c r="T4">
        <v>3.7173416222324609</v>
      </c>
      <c r="U4">
        <v>0.44985862055636278</v>
      </c>
      <c r="V4">
        <v>-0.13727295998405808</v>
      </c>
      <c r="W4">
        <v>4.4943071248057427</v>
      </c>
      <c r="X4" s="11">
        <v>3.2483770614488923</v>
      </c>
      <c r="Y4">
        <v>1160.7</v>
      </c>
      <c r="Z4">
        <v>1186</v>
      </c>
      <c r="AA4" s="4">
        <v>2.1797191350047346E-2</v>
      </c>
      <c r="AB4" t="s">
        <v>51</v>
      </c>
      <c r="AC4">
        <v>2.75274869103673</v>
      </c>
      <c r="AD4">
        <v>0</v>
      </c>
    </row>
    <row r="5" spans="1:31" x14ac:dyDescent="0.2">
      <c r="A5" t="s">
        <v>43</v>
      </c>
      <c r="B5" s="1">
        <v>43061</v>
      </c>
      <c r="C5">
        <v>651</v>
      </c>
      <c r="D5">
        <v>0.34435598600921202</v>
      </c>
      <c r="E5">
        <v>0.15802655603724799</v>
      </c>
      <c r="F5" s="2">
        <v>43061.875833333332</v>
      </c>
      <c r="G5">
        <v>211269</v>
      </c>
      <c r="H5">
        <v>504827</v>
      </c>
      <c r="I5">
        <v>3110559</v>
      </c>
      <c r="J5" s="11">
        <v>10</v>
      </c>
      <c r="K5" s="13">
        <v>0.87583333333168412</v>
      </c>
      <c r="L5">
        <v>1.4882040965618142E-2</v>
      </c>
      <c r="M5">
        <v>4.8296680687637163</v>
      </c>
      <c r="N5">
        <v>11.540485552304316</v>
      </c>
      <c r="O5">
        <v>71.108243416239944</v>
      </c>
      <c r="P5" s="11">
        <v>2.2860277980980248E-4</v>
      </c>
      <c r="Q5" s="10">
        <v>0.20096581706545383</v>
      </c>
      <c r="R5">
        <v>0.25550463183679428</v>
      </c>
      <c r="S5">
        <v>4.9507861599209662</v>
      </c>
      <c r="T5">
        <v>-0.88468050133184206</v>
      </c>
      <c r="U5">
        <v>-0.17753462792636335</v>
      </c>
      <c r="V5">
        <v>-0.18473401196205846</v>
      </c>
      <c r="W5">
        <v>-0.81199109090071542</v>
      </c>
      <c r="X5" s="11">
        <v>-1.2795040929719523</v>
      </c>
      <c r="Y5">
        <v>1141</v>
      </c>
      <c r="Z5">
        <v>1156.1600000000001</v>
      </c>
      <c r="AA5" s="4">
        <v>1.3286590709903665E-2</v>
      </c>
      <c r="AB5" t="s">
        <v>51</v>
      </c>
      <c r="AC5">
        <v>1.6387350454396132</v>
      </c>
      <c r="AD5">
        <v>0</v>
      </c>
    </row>
    <row r="6" spans="1:31" x14ac:dyDescent="0.2">
      <c r="A6" t="s">
        <v>43</v>
      </c>
      <c r="B6" s="1">
        <v>43060</v>
      </c>
      <c r="C6">
        <v>4900</v>
      </c>
      <c r="D6">
        <v>0.335292489610863</v>
      </c>
      <c r="E6">
        <v>0.132189107509468</v>
      </c>
      <c r="F6" s="2">
        <v>43060.738217592596</v>
      </c>
      <c r="G6">
        <v>119305</v>
      </c>
      <c r="H6">
        <v>126323</v>
      </c>
      <c r="I6">
        <v>35635232</v>
      </c>
      <c r="J6" s="11">
        <v>140</v>
      </c>
      <c r="K6" s="13">
        <v>0.73821759259590181</v>
      </c>
      <c r="L6">
        <v>0.11201536210680321</v>
      </c>
      <c r="M6">
        <v>2.7273454645208486</v>
      </c>
      <c r="N6">
        <v>2.8877788953913681</v>
      </c>
      <c r="O6">
        <v>814.63130943672274</v>
      </c>
      <c r="P6" s="11">
        <v>3.2004389173372347E-3</v>
      </c>
      <c r="Q6" s="10">
        <v>4.1738961333509267E-2</v>
      </c>
      <c r="R6">
        <v>-0.10813325325367529</v>
      </c>
      <c r="S6">
        <v>-5.4168906981510119E-2</v>
      </c>
      <c r="T6">
        <v>1.7506283939545089</v>
      </c>
      <c r="U6">
        <v>-0.22497831206443553</v>
      </c>
      <c r="V6">
        <v>-0.25226859097664894</v>
      </c>
      <c r="W6">
        <v>0.8198715586003007</v>
      </c>
      <c r="X6" s="11">
        <v>1.4330514373262491</v>
      </c>
      <c r="Y6">
        <v>1132.8599999999999</v>
      </c>
      <c r="Z6">
        <v>1139.49</v>
      </c>
      <c r="AA6" s="4">
        <v>5.8524442561305986E-3</v>
      </c>
      <c r="AB6" t="s">
        <v>51</v>
      </c>
      <c r="AC6">
        <v>0.66562621998181404</v>
      </c>
      <c r="AD6">
        <v>0</v>
      </c>
    </row>
    <row r="7" spans="1:31" x14ac:dyDescent="0.2">
      <c r="A7" t="s">
        <v>43</v>
      </c>
      <c r="B7" s="1">
        <v>43059</v>
      </c>
      <c r="C7">
        <v>4273</v>
      </c>
      <c r="D7">
        <v>0.30777820992834098</v>
      </c>
      <c r="E7">
        <v>0.13038587044613201</v>
      </c>
      <c r="F7" s="2">
        <v>43059.748993055553</v>
      </c>
      <c r="G7">
        <v>179209</v>
      </c>
      <c r="H7">
        <v>94744</v>
      </c>
      <c r="I7">
        <v>38670018</v>
      </c>
      <c r="J7" s="11">
        <v>109</v>
      </c>
      <c r="K7" s="13">
        <v>0.74899305555300089</v>
      </c>
      <c r="L7">
        <v>9.7681967812728601E-2</v>
      </c>
      <c r="M7">
        <v>4.0967675566934894</v>
      </c>
      <c r="N7">
        <v>2.1658741770299925</v>
      </c>
      <c r="O7">
        <v>884.00736100950985</v>
      </c>
      <c r="P7" s="11">
        <v>2.4917702999268472E-3</v>
      </c>
      <c r="Q7" s="10">
        <v>-0.44162993396117378</v>
      </c>
      <c r="R7">
        <v>-0.13351212575818064</v>
      </c>
      <c r="S7">
        <v>0.33772454675426683</v>
      </c>
      <c r="T7">
        <v>1.3617513223271751</v>
      </c>
      <c r="U7">
        <v>-0.19407419246755983</v>
      </c>
      <c r="V7">
        <v>-0.2579030742864733</v>
      </c>
      <c r="W7">
        <v>0.97213608475337199</v>
      </c>
      <c r="X7" s="11">
        <v>0.78621127240898592</v>
      </c>
      <c r="Y7">
        <v>1129.77</v>
      </c>
      <c r="Z7">
        <v>1126.31</v>
      </c>
      <c r="AA7" s="4">
        <v>-3.0625702576630963E-3</v>
      </c>
      <c r="AB7" t="s">
        <v>52</v>
      </c>
      <c r="AC7">
        <v>-0.50132406225994008</v>
      </c>
      <c r="AD7">
        <v>0</v>
      </c>
    </row>
    <row r="8" spans="1:31" x14ac:dyDescent="0.2">
      <c r="A8" t="s">
        <v>43</v>
      </c>
      <c r="B8" s="1">
        <v>43056</v>
      </c>
      <c r="C8">
        <v>4765</v>
      </c>
      <c r="D8">
        <v>0.32044894494763398</v>
      </c>
      <c r="E8">
        <v>0.10713649820750901</v>
      </c>
      <c r="F8" s="2">
        <v>43056.738136574073</v>
      </c>
      <c r="G8">
        <v>177846</v>
      </c>
      <c r="H8">
        <v>219034</v>
      </c>
      <c r="I8">
        <v>72090386</v>
      </c>
      <c r="J8" s="11">
        <v>110</v>
      </c>
      <c r="K8" s="13">
        <v>0.73813657407299615</v>
      </c>
      <c r="L8">
        <v>0.10892922457937089</v>
      </c>
      <c r="M8">
        <v>4.0656089978054135</v>
      </c>
      <c r="N8">
        <v>5.0071781272860276</v>
      </c>
      <c r="O8">
        <v>1648.0062637161668</v>
      </c>
      <c r="P8" s="11">
        <v>2.5146305779078274E-3</v>
      </c>
      <c r="Q8" s="10">
        <v>-0.21903136843383827</v>
      </c>
      <c r="R8">
        <v>-0.46072526142999293</v>
      </c>
      <c r="S8">
        <v>-5.7115474463991137E-2</v>
      </c>
      <c r="T8">
        <v>1.6668988809247005</v>
      </c>
      <c r="U8">
        <v>-0.19477735611290142</v>
      </c>
      <c r="V8">
        <v>-0.23572663011224143</v>
      </c>
      <c r="W8">
        <v>2.6489385009307456</v>
      </c>
      <c r="X8" s="11">
        <v>0.8070770841805105</v>
      </c>
      <c r="Y8" s="17">
        <v>1138.28</v>
      </c>
      <c r="Z8" s="12">
        <v>1129.8800000000001</v>
      </c>
      <c r="AA8" s="4">
        <v>-7.379555118248466E-3</v>
      </c>
      <c r="AB8" t="s">
        <v>52</v>
      </c>
      <c r="AC8">
        <v>-1.0664052176185677</v>
      </c>
      <c r="AD8">
        <v>0</v>
      </c>
    </row>
    <row r="9" spans="1:31" x14ac:dyDescent="0.2">
      <c r="A9" t="s">
        <v>43</v>
      </c>
      <c r="B9" s="1">
        <v>43055</v>
      </c>
      <c r="C9">
        <v>4489</v>
      </c>
      <c r="D9">
        <v>0.32823986392682197</v>
      </c>
      <c r="E9">
        <v>0.125394174582868</v>
      </c>
      <c r="F9" s="2">
        <v>43055.732499999998</v>
      </c>
      <c r="G9">
        <v>101527</v>
      </c>
      <c r="H9">
        <v>142820</v>
      </c>
      <c r="I9">
        <v>85964933</v>
      </c>
      <c r="J9" s="11">
        <v>127</v>
      </c>
      <c r="K9" s="13">
        <v>0.73249999999825377</v>
      </c>
      <c r="L9">
        <v>0.10261978785662033</v>
      </c>
      <c r="M9">
        <v>2.3209354425749815</v>
      </c>
      <c r="N9">
        <v>3.2649049012435993</v>
      </c>
      <c r="O9">
        <v>1965.1822649963424</v>
      </c>
      <c r="P9" s="11">
        <v>2.9032553035844917E-3</v>
      </c>
      <c r="Q9" s="10">
        <v>-8.2161061678444836E-2</v>
      </c>
      <c r="R9">
        <v>-0.20376556911891064</v>
      </c>
      <c r="S9">
        <v>-0.26211237252608738</v>
      </c>
      <c r="T9">
        <v>1.495718543174869</v>
      </c>
      <c r="U9">
        <v>-0.23414987720521505</v>
      </c>
      <c r="V9">
        <v>-0.24932511362897572</v>
      </c>
      <c r="W9">
        <v>3.3450670993042442</v>
      </c>
      <c r="X9" s="11">
        <v>1.1617958842964293</v>
      </c>
      <c r="Y9" s="17">
        <v>1130.1600000000001</v>
      </c>
      <c r="Z9" s="12">
        <v>1137.29</v>
      </c>
      <c r="AA9" s="4">
        <v>6.3088412260209892E-3</v>
      </c>
      <c r="AB9" t="s">
        <v>51</v>
      </c>
      <c r="AC9">
        <v>0.72536729746450601</v>
      </c>
      <c r="AD9">
        <v>0</v>
      </c>
    </row>
    <row r="10" spans="1:31" x14ac:dyDescent="0.2">
      <c r="A10" t="s">
        <v>43</v>
      </c>
      <c r="B10" s="1">
        <v>43054</v>
      </c>
      <c r="C10">
        <v>2132</v>
      </c>
      <c r="D10">
        <v>0.30862480401000397</v>
      </c>
      <c r="E10">
        <v>0.13397524114463799</v>
      </c>
      <c r="F10" s="2">
        <v>43054.819988425923</v>
      </c>
      <c r="G10">
        <v>68767</v>
      </c>
      <c r="H10">
        <v>50445</v>
      </c>
      <c r="I10">
        <v>21567903</v>
      </c>
      <c r="J10" s="11">
        <v>62</v>
      </c>
      <c r="K10" s="13">
        <v>0.81998842592292931</v>
      </c>
      <c r="L10">
        <v>4.8738112655449889E-2</v>
      </c>
      <c r="M10">
        <v>1.5720327359180688</v>
      </c>
      <c r="N10">
        <v>1.1531867227505486</v>
      </c>
      <c r="O10">
        <v>493.04825804681786</v>
      </c>
      <c r="P10" s="11">
        <v>1.4173372348207755E-3</v>
      </c>
      <c r="Q10" s="10">
        <v>-0.42675702975512969</v>
      </c>
      <c r="R10">
        <v>-8.2995095479163172E-2</v>
      </c>
      <c r="S10">
        <v>2.9197593979985768</v>
      </c>
      <c r="T10">
        <v>3.386326753591179E-2</v>
      </c>
      <c r="U10">
        <v>-0.25105056760975641</v>
      </c>
      <c r="V10">
        <v>-0.26580712369088472</v>
      </c>
      <c r="W10">
        <v>0.11407049571667148</v>
      </c>
      <c r="X10" s="11">
        <v>-0.19448188085267157</v>
      </c>
      <c r="Y10" s="17">
        <v>1127.01</v>
      </c>
      <c r="Z10" s="12">
        <v>1126.69</v>
      </c>
      <c r="AA10" s="4">
        <v>-2.8393714341482006E-4</v>
      </c>
      <c r="AB10" t="s">
        <v>52</v>
      </c>
      <c r="AC10">
        <v>-0.1376088162666404</v>
      </c>
      <c r="AD10">
        <v>0</v>
      </c>
    </row>
    <row r="11" spans="1:31" x14ac:dyDescent="0.2">
      <c r="A11" t="s">
        <v>43</v>
      </c>
      <c r="B11" s="1">
        <v>43053</v>
      </c>
      <c r="C11">
        <v>4388</v>
      </c>
      <c r="D11">
        <v>0.32018643193907997</v>
      </c>
      <c r="E11">
        <v>0.12996975708566599</v>
      </c>
      <c r="F11" s="2">
        <v>43053.73333333333</v>
      </c>
      <c r="G11">
        <v>72351</v>
      </c>
      <c r="H11">
        <v>94352</v>
      </c>
      <c r="I11">
        <v>42028395</v>
      </c>
      <c r="J11" s="11">
        <v>133</v>
      </c>
      <c r="K11" s="13">
        <v>0.73333333332993789</v>
      </c>
      <c r="L11">
        <v>0.10031089978054133</v>
      </c>
      <c r="M11">
        <v>1.6539639722019019</v>
      </c>
      <c r="N11">
        <v>2.1569129480614486</v>
      </c>
      <c r="O11">
        <v>960.78079279444034</v>
      </c>
      <c r="P11" s="11">
        <v>3.0404169714703731E-3</v>
      </c>
      <c r="Q11" s="10">
        <v>-0.2236431781707961</v>
      </c>
      <c r="R11">
        <v>-0.13936853151725001</v>
      </c>
      <c r="S11">
        <v>-0.23180482297883806</v>
      </c>
      <c r="T11">
        <v>1.4330764630562716</v>
      </c>
      <c r="U11">
        <v>-0.24920160318943052</v>
      </c>
      <c r="V11">
        <v>-0.25797301688938823</v>
      </c>
      <c r="W11">
        <v>1.1406361643465863</v>
      </c>
      <c r="X11" s="11">
        <v>1.2869907549255768</v>
      </c>
      <c r="Y11" s="17">
        <v>1130.1099999999999</v>
      </c>
      <c r="Z11" s="12">
        <v>1136.8399999999999</v>
      </c>
      <c r="AA11" s="4">
        <v>5.9551725053313556E-3</v>
      </c>
      <c r="AB11" t="s">
        <v>51</v>
      </c>
      <c r="AC11">
        <v>0.67907305837041598</v>
      </c>
      <c r="AD11">
        <v>0</v>
      </c>
    </row>
    <row r="12" spans="1:31" x14ac:dyDescent="0.2">
      <c r="A12" t="s">
        <v>43</v>
      </c>
      <c r="B12" s="1">
        <v>43049</v>
      </c>
      <c r="C12">
        <v>5362</v>
      </c>
      <c r="D12">
        <v>0.31853855320705399</v>
      </c>
      <c r="E12">
        <v>0.1168600012172</v>
      </c>
      <c r="F12" s="2">
        <v>43049.734456018516</v>
      </c>
      <c r="G12">
        <v>141265</v>
      </c>
      <c r="H12">
        <v>216748</v>
      </c>
      <c r="I12">
        <v>30306395</v>
      </c>
      <c r="J12" s="11">
        <v>112</v>
      </c>
      <c r="K12" s="13">
        <v>0.73445601851562969</v>
      </c>
      <c r="L12">
        <v>0.12257681053401609</v>
      </c>
      <c r="M12">
        <v>3.2293571689831748</v>
      </c>
      <c r="N12">
        <v>4.9549195318215071</v>
      </c>
      <c r="O12">
        <v>692.81261430138989</v>
      </c>
      <c r="P12" s="11">
        <v>2.5603511338697879E-3</v>
      </c>
      <c r="Q12" s="10">
        <v>-0.25259299373820088</v>
      </c>
      <c r="R12">
        <v>-0.32387606495019433</v>
      </c>
      <c r="S12">
        <v>-0.19097381862845031</v>
      </c>
      <c r="T12">
        <v>2.0371693941009656</v>
      </c>
      <c r="U12">
        <v>-0.21364927783721549</v>
      </c>
      <c r="V12">
        <v>-0.23613450967924035</v>
      </c>
      <c r="W12">
        <v>0.5525074542608337</v>
      </c>
      <c r="X12" s="11">
        <v>0.84880870772355965</v>
      </c>
      <c r="Y12" s="10">
        <v>1126.0999999999999</v>
      </c>
      <c r="Z12" s="10">
        <v>1125.3499999999999</v>
      </c>
      <c r="AA12" s="4">
        <v>-6.6601545155847621E-4</v>
      </c>
      <c r="AB12" t="s">
        <v>52</v>
      </c>
      <c r="AC12">
        <v>-0.18762179031585005</v>
      </c>
      <c r="AD12">
        <v>0</v>
      </c>
    </row>
    <row r="13" spans="1:31" x14ac:dyDescent="0.2">
      <c r="A13" t="s">
        <v>43</v>
      </c>
      <c r="B13" s="1">
        <v>43048</v>
      </c>
      <c r="C13">
        <v>5968</v>
      </c>
      <c r="D13">
        <v>0.314107680250442</v>
      </c>
      <c r="E13">
        <v>0.1321134774488</v>
      </c>
      <c r="F13" s="2">
        <v>43048.783402777779</v>
      </c>
      <c r="G13">
        <v>156657</v>
      </c>
      <c r="H13">
        <v>154143</v>
      </c>
      <c r="I13">
        <v>59429920</v>
      </c>
      <c r="J13" s="11">
        <v>130</v>
      </c>
      <c r="K13" s="13">
        <v>0.78340277777897427</v>
      </c>
      <c r="L13">
        <v>0.13643013899049011</v>
      </c>
      <c r="M13">
        <v>3.5812225676664227</v>
      </c>
      <c r="N13">
        <v>3.5237518288222387</v>
      </c>
      <c r="O13">
        <v>1358.5844915874177</v>
      </c>
      <c r="P13" s="11">
        <v>2.9718361375274324E-3</v>
      </c>
      <c r="Q13" s="10">
        <v>-0.33043425256603526</v>
      </c>
      <c r="R13">
        <v>-0.10919767551197231</v>
      </c>
      <c r="S13">
        <v>1.5891737827558901</v>
      </c>
      <c r="T13">
        <v>2.4130218748125514</v>
      </c>
      <c r="U13">
        <v>-0.20570863599635159</v>
      </c>
      <c r="V13">
        <v>-0.24730480726977688</v>
      </c>
      <c r="W13">
        <v>2.0137240718517035</v>
      </c>
      <c r="X13" s="11">
        <v>1.2243933196110031</v>
      </c>
      <c r="Y13" s="10">
        <v>1125.96</v>
      </c>
      <c r="Z13" s="10">
        <v>1129.1300000000001</v>
      </c>
      <c r="AA13" s="4">
        <v>2.8153753241678858E-3</v>
      </c>
      <c r="AB13" t="s">
        <v>51</v>
      </c>
      <c r="AC13">
        <v>0.2680824535798691</v>
      </c>
      <c r="AD13">
        <v>0</v>
      </c>
    </row>
    <row r="14" spans="1:31" x14ac:dyDescent="0.2">
      <c r="A14" t="s">
        <v>43</v>
      </c>
      <c r="B14" s="1">
        <v>43047</v>
      </c>
      <c r="C14">
        <v>4781</v>
      </c>
      <c r="D14">
        <v>0.31869544740779898</v>
      </c>
      <c r="E14">
        <v>0.17925095963628099</v>
      </c>
      <c r="F14" s="2">
        <v>43047.745983796296</v>
      </c>
      <c r="G14">
        <v>260921</v>
      </c>
      <c r="H14">
        <v>235314</v>
      </c>
      <c r="I14">
        <v>47905740</v>
      </c>
      <c r="J14" s="11">
        <v>147</v>
      </c>
      <c r="K14" s="13">
        <v>0.74598379629605915</v>
      </c>
      <c r="L14">
        <v>0.10929498902706657</v>
      </c>
      <c r="M14">
        <v>5.9647265910753475</v>
      </c>
      <c r="N14">
        <v>5.3793434528163866</v>
      </c>
      <c r="O14">
        <v>1095.1385332845648</v>
      </c>
      <c r="P14" s="11">
        <v>3.3604608632040968E-3</v>
      </c>
      <c r="Q14" s="10">
        <v>-0.24983668765396691</v>
      </c>
      <c r="R14">
        <v>0.55421823077287513</v>
      </c>
      <c r="S14">
        <v>0.2282806177013344</v>
      </c>
      <c r="T14">
        <v>1.6768223787652701</v>
      </c>
      <c r="U14">
        <v>-0.15191945454521899</v>
      </c>
      <c r="V14">
        <v>-0.23282187099118187</v>
      </c>
      <c r="W14">
        <v>1.4355205981956696</v>
      </c>
      <c r="X14" s="11">
        <v>1.5791121197269218</v>
      </c>
      <c r="Y14" s="10">
        <v>1122.82</v>
      </c>
      <c r="Z14" s="10">
        <v>1132.8800000000001</v>
      </c>
      <c r="AA14" s="4">
        <v>8.9595839048112556E-3</v>
      </c>
      <c r="AB14" t="s">
        <v>51</v>
      </c>
      <c r="AC14">
        <v>1.0723420457813486</v>
      </c>
      <c r="AD14">
        <v>0</v>
      </c>
    </row>
    <row r="15" spans="1:31" x14ac:dyDescent="0.2">
      <c r="A15" t="s">
        <v>43</v>
      </c>
      <c r="B15" s="1">
        <v>43046</v>
      </c>
      <c r="C15">
        <v>5355</v>
      </c>
      <c r="D15">
        <v>0.32476669543756798</v>
      </c>
      <c r="E15">
        <v>0.17833191148730601</v>
      </c>
      <c r="F15" s="2">
        <v>43046.741655092592</v>
      </c>
      <c r="G15">
        <v>240456</v>
      </c>
      <c r="H15">
        <v>135246</v>
      </c>
      <c r="I15">
        <v>41610277</v>
      </c>
      <c r="J15" s="11">
        <v>142</v>
      </c>
      <c r="K15" s="13">
        <v>0.74165509259182727</v>
      </c>
      <c r="L15">
        <v>0.12241678858814924</v>
      </c>
      <c r="M15">
        <v>5.4968910021945865</v>
      </c>
      <c r="N15">
        <v>3.0917611558156546</v>
      </c>
      <c r="O15">
        <v>951.22249908558888</v>
      </c>
      <c r="P15" s="11">
        <v>3.2461594732991952E-3</v>
      </c>
      <c r="Q15" s="10">
        <v>-0.14317743700043631</v>
      </c>
      <c r="R15">
        <v>0.5412834889840239</v>
      </c>
      <c r="S15">
        <v>7.0849735000125744E-2</v>
      </c>
      <c r="T15">
        <v>2.0328278637957164</v>
      </c>
      <c r="U15">
        <v>-0.16247722710715246</v>
      </c>
      <c r="V15">
        <v>-0.25067650463529673</v>
      </c>
      <c r="W15">
        <v>1.1196579012512413</v>
      </c>
      <c r="X15" s="11">
        <v>1.4747830608692984</v>
      </c>
      <c r="Y15" s="10">
        <v>1124.74</v>
      </c>
      <c r="Z15" s="10">
        <v>1130.5999999999999</v>
      </c>
      <c r="AA15" s="4">
        <v>5.2100929992708539E-3</v>
      </c>
      <c r="AB15" t="s">
        <v>51</v>
      </c>
      <c r="AC15">
        <v>0.58154425025186873</v>
      </c>
      <c r="AD15">
        <v>0</v>
      </c>
    </row>
    <row r="16" spans="1:31" x14ac:dyDescent="0.2">
      <c r="A16" t="s">
        <v>39</v>
      </c>
      <c r="B16" s="1">
        <v>43063</v>
      </c>
      <c r="C16">
        <v>1652</v>
      </c>
      <c r="D16">
        <v>0.328065601446351</v>
      </c>
      <c r="E16">
        <v>6.5534892024563599E-2</v>
      </c>
      <c r="F16" s="2">
        <v>43063.723958333336</v>
      </c>
      <c r="G16">
        <v>417787</v>
      </c>
      <c r="H16">
        <v>1164876</v>
      </c>
      <c r="I16">
        <v>8829542</v>
      </c>
      <c r="J16" s="11">
        <v>30</v>
      </c>
      <c r="K16" s="13">
        <v>0.72395833333575865</v>
      </c>
      <c r="L16">
        <v>3.1419387968580612E-2</v>
      </c>
      <c r="M16">
        <v>7.9458909450541091</v>
      </c>
      <c r="N16">
        <v>22.154776621845222</v>
      </c>
      <c r="O16">
        <v>167.92905913007095</v>
      </c>
      <c r="P16" s="11">
        <v>5.7056999942942999E-4</v>
      </c>
      <c r="Q16" s="10">
        <v>-8.5222492457244212E-2</v>
      </c>
      <c r="R16">
        <v>-1.046228898620313</v>
      </c>
      <c r="S16">
        <v>-0.57276475584847752</v>
      </c>
      <c r="T16">
        <v>-0.43600833456840699</v>
      </c>
      <c r="U16">
        <v>-0.10720998148619382</v>
      </c>
      <c r="V16">
        <v>-0.10188922046007562</v>
      </c>
      <c r="W16">
        <v>-0.59949160019457337</v>
      </c>
      <c r="X16" s="11">
        <v>-0.96737212141187578</v>
      </c>
      <c r="Y16">
        <v>175.1</v>
      </c>
      <c r="Z16">
        <v>174.97</v>
      </c>
      <c r="AA16" s="4">
        <v>-7.4243289548826645E-4</v>
      </c>
      <c r="AB16" t="s">
        <v>52</v>
      </c>
      <c r="AC16">
        <v>-0.19762461842387907</v>
      </c>
      <c r="AD16">
        <v>0</v>
      </c>
    </row>
    <row r="17" spans="1:30" x14ac:dyDescent="0.2">
      <c r="A17" t="s">
        <v>39</v>
      </c>
      <c r="B17" s="1">
        <v>43061</v>
      </c>
      <c r="C17">
        <v>2866</v>
      </c>
      <c r="D17">
        <v>0.36435343974536299</v>
      </c>
      <c r="E17">
        <v>0.115333515971897</v>
      </c>
      <c r="F17" s="2">
        <v>43061.788495370369</v>
      </c>
      <c r="G17">
        <v>590469</v>
      </c>
      <c r="H17">
        <v>2377476</v>
      </c>
      <c r="I17">
        <v>61565764</v>
      </c>
      <c r="J17" s="11">
        <v>53</v>
      </c>
      <c r="K17" s="13">
        <v>0.78849537036876427</v>
      </c>
      <c r="L17">
        <v>5.4508453945491545E-2</v>
      </c>
      <c r="M17">
        <v>11.230129899769871</v>
      </c>
      <c r="N17">
        <v>45.217215998782784</v>
      </c>
      <c r="O17">
        <v>1170.9192643450808</v>
      </c>
      <c r="P17" s="11">
        <v>1.008006998991993E-3</v>
      </c>
      <c r="Q17" s="10">
        <v>0.55227965237876153</v>
      </c>
      <c r="R17">
        <v>-0.34535991486002449</v>
      </c>
      <c r="S17">
        <v>1.7743865858092556</v>
      </c>
      <c r="T17">
        <v>0.19041749168708411</v>
      </c>
      <c r="U17">
        <v>-3.3093670655961957E-2</v>
      </c>
      <c r="V17">
        <v>7.8113661427367267E-2</v>
      </c>
      <c r="W17">
        <v>1.6018419273124866</v>
      </c>
      <c r="X17" s="11">
        <v>-0.56809971963412831</v>
      </c>
      <c r="Y17">
        <v>173.36</v>
      </c>
      <c r="Z17">
        <v>174.96</v>
      </c>
      <c r="AA17" s="4">
        <v>9.22934933087214E-3</v>
      </c>
      <c r="AB17" t="s">
        <v>51</v>
      </c>
      <c r="AC17">
        <v>1.1076535800019311</v>
      </c>
      <c r="AD17">
        <v>0</v>
      </c>
    </row>
    <row r="18" spans="1:30" x14ac:dyDescent="0.2">
      <c r="A18" t="s">
        <v>39</v>
      </c>
      <c r="B18" s="1">
        <v>43060</v>
      </c>
      <c r="C18">
        <v>3066</v>
      </c>
      <c r="D18">
        <v>0.325089278948751</v>
      </c>
      <c r="E18">
        <v>7.6462763869694694E-2</v>
      </c>
      <c r="F18" s="2">
        <v>43060.741030092591</v>
      </c>
      <c r="G18">
        <v>1208196</v>
      </c>
      <c r="H18">
        <v>2715064</v>
      </c>
      <c r="I18">
        <v>14331198</v>
      </c>
      <c r="J18" s="11">
        <v>58</v>
      </c>
      <c r="K18" s="13">
        <v>0.74103009259124519</v>
      </c>
      <c r="L18">
        <v>5.8312253941687743E-2</v>
      </c>
      <c r="M18">
        <v>22.978679701021321</v>
      </c>
      <c r="N18">
        <v>51.637802164362199</v>
      </c>
      <c r="O18">
        <v>272.56505448943494</v>
      </c>
      <c r="P18" s="11">
        <v>1.1031019988968979E-3</v>
      </c>
      <c r="Q18" s="10">
        <v>-0.13751031297465743</v>
      </c>
      <c r="R18">
        <v>-0.8924293389605964</v>
      </c>
      <c r="S18">
        <v>4.8119072773533819E-2</v>
      </c>
      <c r="T18">
        <v>0.2936177925528981</v>
      </c>
      <c r="U18">
        <v>0.23203903767627085</v>
      </c>
      <c r="V18">
        <v>0.12822648749583013</v>
      </c>
      <c r="W18">
        <v>-0.36983958208811168</v>
      </c>
      <c r="X18" s="11">
        <v>-0.48130137142157453</v>
      </c>
      <c r="Y18">
        <v>170.78</v>
      </c>
      <c r="Z18">
        <v>173.14</v>
      </c>
      <c r="AA18" s="4">
        <v>1.3818948354608181E-2</v>
      </c>
      <c r="AB18" t="s">
        <v>51</v>
      </c>
      <c r="AC18">
        <v>1.7084191612400184</v>
      </c>
      <c r="AD18">
        <v>0</v>
      </c>
    </row>
    <row r="19" spans="1:30" x14ac:dyDescent="0.2">
      <c r="A19" t="s">
        <v>39</v>
      </c>
      <c r="B19" s="1">
        <v>43059</v>
      </c>
      <c r="C19">
        <v>2246</v>
      </c>
      <c r="D19">
        <v>0.37755877612790101</v>
      </c>
      <c r="E19">
        <v>6.02460841812461E-2</v>
      </c>
      <c r="F19" s="2">
        <v>43059.750879629632</v>
      </c>
      <c r="G19">
        <v>197455</v>
      </c>
      <c r="H19">
        <v>455255</v>
      </c>
      <c r="I19">
        <v>12485861</v>
      </c>
      <c r="J19" s="11">
        <v>62</v>
      </c>
      <c r="K19" s="13">
        <v>0.75087962963152677</v>
      </c>
      <c r="L19">
        <v>4.2716673957283326E-2</v>
      </c>
      <c r="M19">
        <v>3.7553966412446034</v>
      </c>
      <c r="N19">
        <v>8.6584948363415055</v>
      </c>
      <c r="O19">
        <v>237.46859012153141</v>
      </c>
      <c r="P19" s="11">
        <v>1.1791779988208221E-3</v>
      </c>
      <c r="Q19" s="10">
        <v>0.78427005637530189</v>
      </c>
      <c r="R19">
        <v>-1.120663914784005</v>
      </c>
      <c r="S19">
        <v>0.40633747172143125</v>
      </c>
      <c r="T19">
        <v>-0.12950344099693933</v>
      </c>
      <c r="U19">
        <v>-0.20177800246027705</v>
      </c>
      <c r="V19">
        <v>-0.20722801729979945</v>
      </c>
      <c r="W19">
        <v>-0.44686827420127245</v>
      </c>
      <c r="X19" s="11">
        <v>-0.41186269285153132</v>
      </c>
      <c r="Y19">
        <v>170.29</v>
      </c>
      <c r="Z19">
        <v>169.98</v>
      </c>
      <c r="AA19" s="4">
        <v>-1.8204239826179005E-3</v>
      </c>
      <c r="AB19" t="s">
        <v>52</v>
      </c>
      <c r="AC19">
        <v>-0.33873061454241016</v>
      </c>
      <c r="AD19">
        <v>0</v>
      </c>
    </row>
    <row r="20" spans="1:30" x14ac:dyDescent="0.2">
      <c r="A20" t="s">
        <v>39</v>
      </c>
      <c r="B20" s="1">
        <v>43056</v>
      </c>
      <c r="C20">
        <v>2728</v>
      </c>
      <c r="D20">
        <v>0.35717126801900601</v>
      </c>
      <c r="E20">
        <v>8.89594560725432E-2</v>
      </c>
      <c r="F20" s="2">
        <v>43056.763726851852</v>
      </c>
      <c r="G20">
        <v>410595</v>
      </c>
      <c r="H20">
        <v>1037153</v>
      </c>
      <c r="I20">
        <v>14672469</v>
      </c>
      <c r="J20" s="11">
        <v>101</v>
      </c>
      <c r="K20" s="13">
        <v>0.76372685185197042</v>
      </c>
      <c r="L20">
        <v>5.1883831948116167E-2</v>
      </c>
      <c r="M20">
        <v>7.809106297190894</v>
      </c>
      <c r="N20">
        <v>19.725612887274387</v>
      </c>
      <c r="O20">
        <v>279.05568763194429</v>
      </c>
      <c r="P20" s="11">
        <v>1.9209189980790809E-3</v>
      </c>
      <c r="Q20" s="10">
        <v>0.42610377377158198</v>
      </c>
      <c r="R20">
        <v>-0.71655010234075489</v>
      </c>
      <c r="S20">
        <v>0.87357886143487251</v>
      </c>
      <c r="T20">
        <v>0.11920928408967245</v>
      </c>
      <c r="U20">
        <v>-0.11029683771609054</v>
      </c>
      <c r="V20">
        <v>-0.1208489005551687</v>
      </c>
      <c r="W20">
        <v>-0.35559413056020622</v>
      </c>
      <c r="X20" s="11">
        <v>0.26516442320638822</v>
      </c>
      <c r="Y20" s="10">
        <v>171.04</v>
      </c>
      <c r="Z20">
        <v>170.15</v>
      </c>
      <c r="AA20" s="4">
        <v>-5.2034611786715762E-3</v>
      </c>
      <c r="AB20" t="s">
        <v>52</v>
      </c>
      <c r="AC20">
        <v>-0.78156065196533608</v>
      </c>
      <c r="AD20">
        <v>0</v>
      </c>
    </row>
    <row r="21" spans="1:30" x14ac:dyDescent="0.2">
      <c r="A21" t="s">
        <v>39</v>
      </c>
      <c r="B21" s="1">
        <v>43055</v>
      </c>
      <c r="C21">
        <v>2557</v>
      </c>
      <c r="D21">
        <v>0.35831746555201699</v>
      </c>
      <c r="E21">
        <v>8.9284885993644897E-2</v>
      </c>
      <c r="F21" s="2">
        <v>43055.732118055559</v>
      </c>
      <c r="G21">
        <v>408291</v>
      </c>
      <c r="H21">
        <v>866191</v>
      </c>
      <c r="I21">
        <v>15599546</v>
      </c>
      <c r="J21" s="11">
        <v>64</v>
      </c>
      <c r="K21" s="13">
        <v>0.73211805555911269</v>
      </c>
      <c r="L21">
        <v>4.8631582951368414E-2</v>
      </c>
      <c r="M21">
        <v>7.7652865212347137</v>
      </c>
      <c r="N21">
        <v>16.474086612525912</v>
      </c>
      <c r="O21">
        <v>296.68776507731224</v>
      </c>
      <c r="P21" s="11">
        <v>1.2172159987827839E-3</v>
      </c>
      <c r="Q21" s="10">
        <v>0.44624008995771686</v>
      </c>
      <c r="R21">
        <v>-0.71196998104405085</v>
      </c>
      <c r="S21">
        <v>-0.27600333256985599</v>
      </c>
      <c r="T21">
        <v>3.0973026849401401E-2</v>
      </c>
      <c r="U21">
        <v>-0.1112857304793945</v>
      </c>
      <c r="V21">
        <v>-0.14622713962266087</v>
      </c>
      <c r="W21">
        <v>-0.31689576337947295</v>
      </c>
      <c r="X21" s="11">
        <v>-0.37714335356650996</v>
      </c>
      <c r="Y21" s="10">
        <v>171.18</v>
      </c>
      <c r="Z21">
        <v>171.1</v>
      </c>
      <c r="AA21" s="4">
        <v>-4.6734431592483058E-4</v>
      </c>
      <c r="AB21" t="s">
        <v>52</v>
      </c>
      <c r="AC21">
        <v>-0.16161629840753505</v>
      </c>
      <c r="AD21">
        <v>0</v>
      </c>
    </row>
    <row r="22" spans="1:30" x14ac:dyDescent="0.2">
      <c r="A22" t="s">
        <v>39</v>
      </c>
      <c r="B22" s="1">
        <v>43054</v>
      </c>
      <c r="C22">
        <v>4137</v>
      </c>
      <c r="D22">
        <v>0.43461034836882301</v>
      </c>
      <c r="E22">
        <v>4.3181578706188897E-2</v>
      </c>
      <c r="F22" s="2">
        <v>43054.726840277777</v>
      </c>
      <c r="G22">
        <v>8286839</v>
      </c>
      <c r="H22">
        <v>12393491</v>
      </c>
      <c r="I22">
        <v>21339523</v>
      </c>
      <c r="J22" s="11">
        <v>71</v>
      </c>
      <c r="K22" s="13">
        <v>0.72684027777722804</v>
      </c>
      <c r="L22">
        <v>7.86816029213184E-2</v>
      </c>
      <c r="M22">
        <v>157.60739078339262</v>
      </c>
      <c r="N22">
        <v>235.71180509328821</v>
      </c>
      <c r="O22">
        <v>405.85638753114364</v>
      </c>
      <c r="P22" s="11">
        <v>1.350348998649651E-3</v>
      </c>
      <c r="Q22" s="10">
        <v>1.7865479923096768</v>
      </c>
      <c r="R22">
        <v>-1.3608308443627017</v>
      </c>
      <c r="S22">
        <v>-0.46795114689834116</v>
      </c>
      <c r="T22">
        <v>0.84625540368933239</v>
      </c>
      <c r="U22">
        <v>3.2702416577770621</v>
      </c>
      <c r="V22">
        <v>1.5649284107493664</v>
      </c>
      <c r="W22">
        <v>-7.72956680745914E-2</v>
      </c>
      <c r="X22" s="11">
        <v>-0.25562566606893461</v>
      </c>
      <c r="Y22" s="10">
        <v>169.97</v>
      </c>
      <c r="Z22">
        <v>169.08</v>
      </c>
      <c r="AA22" s="4">
        <v>-5.236218156145122E-3</v>
      </c>
      <c r="AB22" t="s">
        <v>52</v>
      </c>
      <c r="AC22">
        <v>-0.78584844802545428</v>
      </c>
      <c r="AD22">
        <v>0</v>
      </c>
    </row>
    <row r="23" spans="1:30" x14ac:dyDescent="0.2">
      <c r="A23" t="s">
        <v>39</v>
      </c>
      <c r="B23" s="1">
        <v>43052</v>
      </c>
      <c r="C23">
        <v>2719</v>
      </c>
      <c r="D23">
        <v>0.35862885567193198</v>
      </c>
      <c r="E23">
        <v>8.5777491000965794E-2</v>
      </c>
      <c r="F23" s="2">
        <v>43052.740428240744</v>
      </c>
      <c r="G23">
        <v>305248</v>
      </c>
      <c r="H23">
        <v>749550</v>
      </c>
      <c r="I23">
        <v>12309559</v>
      </c>
      <c r="J23" s="11">
        <v>51</v>
      </c>
      <c r="K23" s="13">
        <v>0.74042824074422242</v>
      </c>
      <c r="L23">
        <v>5.1712660948287338E-2</v>
      </c>
      <c r="M23">
        <v>5.8055117061944879</v>
      </c>
      <c r="N23">
        <v>14.255691435744309</v>
      </c>
      <c r="O23">
        <v>234.11550238688449</v>
      </c>
      <c r="P23" s="11">
        <v>9.6996899903003099E-4</v>
      </c>
      <c r="Q23" s="10">
        <v>0.45171056928720482</v>
      </c>
      <c r="R23">
        <v>-0.76133328005337142</v>
      </c>
      <c r="S23">
        <v>2.6230287121719171E-2</v>
      </c>
      <c r="T23">
        <v>0.11456527055071082</v>
      </c>
      <c r="U23">
        <v>-0.15551250001460709</v>
      </c>
      <c r="V23">
        <v>-0.16354176616581872</v>
      </c>
      <c r="W23">
        <v>-0.45422753295830948</v>
      </c>
      <c r="X23" s="11">
        <v>-0.60281905891914978</v>
      </c>
      <c r="Y23" s="10">
        <v>173.5</v>
      </c>
      <c r="Z23">
        <v>173.97</v>
      </c>
      <c r="AA23" s="4">
        <v>2.708933717579244E-3</v>
      </c>
      <c r="AB23" t="s">
        <v>51</v>
      </c>
      <c r="AC23">
        <v>0.25414954717139432</v>
      </c>
      <c r="AD23">
        <v>0</v>
      </c>
    </row>
    <row r="24" spans="1:30" x14ac:dyDescent="0.2">
      <c r="A24" t="s">
        <v>39</v>
      </c>
      <c r="B24" s="1">
        <v>43049</v>
      </c>
      <c r="C24">
        <v>3921</v>
      </c>
      <c r="D24">
        <v>0.35286539300000003</v>
      </c>
      <c r="E24">
        <v>3.9023677999999999E-2</v>
      </c>
      <c r="F24" s="2">
        <v>43049.734027777777</v>
      </c>
      <c r="G24">
        <v>791839</v>
      </c>
      <c r="H24">
        <v>3699189</v>
      </c>
      <c r="I24">
        <v>13159050</v>
      </c>
      <c r="J24" s="11">
        <v>92</v>
      </c>
      <c r="K24" s="13">
        <v>0.73402777777664596</v>
      </c>
      <c r="L24">
        <v>7.4573498925426501E-2</v>
      </c>
      <c r="M24">
        <v>15.059985925940014</v>
      </c>
      <c r="N24">
        <v>70.354875520645123</v>
      </c>
      <c r="O24">
        <v>250.27197169972803</v>
      </c>
      <c r="P24" s="11">
        <v>1.7497479982502521E-3</v>
      </c>
      <c r="Q24" s="10">
        <v>0.35045846976109685</v>
      </c>
      <c r="R24">
        <v>-1.4193494019357937</v>
      </c>
      <c r="S24">
        <v>-0.20654853155715375</v>
      </c>
      <c r="T24">
        <v>0.7347990787542531</v>
      </c>
      <c r="U24">
        <v>5.3335728539575397E-2</v>
      </c>
      <c r="V24">
        <v>0.27431368536609213</v>
      </c>
      <c r="W24">
        <v>-0.41876778729022768</v>
      </c>
      <c r="X24" s="11">
        <v>0.10892739642379148</v>
      </c>
      <c r="Y24">
        <v>175.11</v>
      </c>
      <c r="Z24">
        <v>174.67</v>
      </c>
      <c r="AA24" s="4">
        <v>-2.5127062988979849E-3</v>
      </c>
      <c r="AB24" t="s">
        <v>52</v>
      </c>
      <c r="AC24">
        <v>-0.42934841927217987</v>
      </c>
      <c r="AD24">
        <v>0</v>
      </c>
    </row>
    <row r="25" spans="1:30" x14ac:dyDescent="0.2">
      <c r="A25" t="s">
        <v>39</v>
      </c>
      <c r="B25" s="1">
        <v>43048</v>
      </c>
      <c r="C25">
        <v>5110</v>
      </c>
      <c r="D25">
        <v>0.36107012500000002</v>
      </c>
      <c r="E25">
        <v>-3.6908959999999999E-3</v>
      </c>
      <c r="F25" s="2">
        <v>43048.745833333334</v>
      </c>
      <c r="G25">
        <v>2048398</v>
      </c>
      <c r="H25">
        <v>8139930</v>
      </c>
      <c r="I25">
        <v>28139389</v>
      </c>
      <c r="J25" s="11">
        <v>111</v>
      </c>
      <c r="K25" s="13">
        <v>0.74583333333430346</v>
      </c>
      <c r="L25">
        <v>9.7187089902812912E-2</v>
      </c>
      <c r="M25">
        <v>38.95848152304152</v>
      </c>
      <c r="N25">
        <v>154.81332851518667</v>
      </c>
      <c r="O25">
        <v>535.18303885581702</v>
      </c>
      <c r="P25" s="11">
        <v>2.1111089978888909E-3</v>
      </c>
      <c r="Q25" s="10">
        <v>0.49459861403491595</v>
      </c>
      <c r="R25">
        <v>-2.0205170185911276</v>
      </c>
      <c r="S25">
        <v>0.22280842128838074</v>
      </c>
      <c r="T25">
        <v>1.3483248674015176</v>
      </c>
      <c r="U25">
        <v>0.59265955743039955</v>
      </c>
      <c r="V25">
        <v>0.9335138978976153</v>
      </c>
      <c r="W25">
        <v>0.20654667862129672</v>
      </c>
      <c r="X25" s="11">
        <v>0.43876111963149578</v>
      </c>
      <c r="Y25">
        <v>175.11</v>
      </c>
      <c r="Z25">
        <v>175.88</v>
      </c>
      <c r="AA25" s="4">
        <v>4.3972360230711081E-3</v>
      </c>
      <c r="AB25" t="s">
        <v>51</v>
      </c>
      <c r="AC25">
        <v>0.47514356225177479</v>
      </c>
      <c r="AD25">
        <v>0</v>
      </c>
    </row>
    <row r="26" spans="1:30" x14ac:dyDescent="0.2">
      <c r="A26" t="s">
        <v>39</v>
      </c>
      <c r="B26" s="1">
        <v>43047</v>
      </c>
      <c r="C26">
        <v>5265</v>
      </c>
      <c r="D26">
        <v>0.35407043300000002</v>
      </c>
      <c r="E26">
        <v>2.7059726999999999E-2</v>
      </c>
      <c r="F26" s="2">
        <v>43047.740277777775</v>
      </c>
      <c r="G26">
        <v>514778</v>
      </c>
      <c r="H26">
        <v>2087645</v>
      </c>
      <c r="I26">
        <v>22195279</v>
      </c>
      <c r="J26" s="11">
        <v>126</v>
      </c>
      <c r="K26" s="13">
        <v>0.74027777777519077</v>
      </c>
      <c r="L26">
        <v>0.10013503489986497</v>
      </c>
      <c r="M26">
        <v>9.7905627722094373</v>
      </c>
      <c r="N26">
        <v>39.704920215295083</v>
      </c>
      <c r="O26">
        <v>422.13201087886802</v>
      </c>
      <c r="P26" s="11">
        <v>2.3963939976036062E-3</v>
      </c>
      <c r="Q26" s="10">
        <v>0.37162852619386294</v>
      </c>
      <c r="R26">
        <v>-1.5877308051648462</v>
      </c>
      <c r="S26">
        <v>2.0758090444145776E-2</v>
      </c>
      <c r="T26">
        <v>1.4283051005725236</v>
      </c>
      <c r="U26">
        <v>-6.5580772282368194E-2</v>
      </c>
      <c r="V26">
        <v>3.5090063158919771E-2</v>
      </c>
      <c r="W26">
        <v>-4.1574406620455917E-2</v>
      </c>
      <c r="X26" s="11">
        <v>0.6991561642691575</v>
      </c>
      <c r="Y26">
        <v>174.66</v>
      </c>
      <c r="Z26">
        <v>176.24</v>
      </c>
      <c r="AA26" s="4">
        <v>9.0461467994962363E-3</v>
      </c>
      <c r="AB26" t="s">
        <v>51</v>
      </c>
      <c r="AC26">
        <v>1.0836728848089248</v>
      </c>
      <c r="AD26">
        <v>0</v>
      </c>
    </row>
    <row r="27" spans="1:30" x14ac:dyDescent="0.2">
      <c r="A27" t="s">
        <v>39</v>
      </c>
      <c r="B27" s="1">
        <v>43046</v>
      </c>
      <c r="C27">
        <v>6694</v>
      </c>
      <c r="D27">
        <v>0.37106724099999999</v>
      </c>
      <c r="E27">
        <v>-9.7604099999999997E-4</v>
      </c>
      <c r="F27" s="2">
        <v>43046.740277777775</v>
      </c>
      <c r="G27">
        <v>4442321</v>
      </c>
      <c r="H27">
        <v>15890951</v>
      </c>
      <c r="I27">
        <v>23510008</v>
      </c>
      <c r="J27" s="11">
        <v>110</v>
      </c>
      <c r="K27" s="13">
        <v>0.74027777777519077</v>
      </c>
      <c r="L27">
        <v>0.12731318587268681</v>
      </c>
      <c r="M27">
        <v>84.488503014511494</v>
      </c>
      <c r="N27">
        <v>302.22999676677</v>
      </c>
      <c r="O27">
        <v>447.13684170486317</v>
      </c>
      <c r="P27" s="11">
        <v>2.0920899979079101E-3</v>
      </c>
      <c r="Q27" s="10">
        <v>0.67022723207656587</v>
      </c>
      <c r="R27">
        <v>-1.9823079775758803</v>
      </c>
      <c r="S27">
        <v>2.0758090444145776E-2</v>
      </c>
      <c r="T27">
        <v>2.1656712502587645</v>
      </c>
      <c r="U27">
        <v>1.6201478953674229</v>
      </c>
      <c r="V27">
        <v>2.0841044616202686</v>
      </c>
      <c r="W27">
        <v>1.3305463751862891E-2</v>
      </c>
      <c r="X27" s="11">
        <v>0.42140144998898516</v>
      </c>
      <c r="Y27">
        <v>173.91</v>
      </c>
      <c r="Z27">
        <v>174.81</v>
      </c>
      <c r="AA27" s="4">
        <v>5.175090564084904E-3</v>
      </c>
      <c r="AB27" t="s">
        <v>51</v>
      </c>
      <c r="AC27">
        <v>0.57696253010366327</v>
      </c>
      <c r="AD27">
        <v>0</v>
      </c>
    </row>
    <row r="28" spans="1:30" x14ac:dyDescent="0.2">
      <c r="A28" t="s">
        <v>15</v>
      </c>
      <c r="B28" s="1">
        <v>43063</v>
      </c>
      <c r="C28">
        <v>95</v>
      </c>
      <c r="D28">
        <v>0.20167995746943099</v>
      </c>
      <c r="E28">
        <v>0.15863702817650099</v>
      </c>
      <c r="F28" s="2">
        <v>43063.724432870367</v>
      </c>
      <c r="G28">
        <v>998</v>
      </c>
      <c r="H28">
        <v>983</v>
      </c>
      <c r="I28">
        <v>472958</v>
      </c>
      <c r="J28" s="11">
        <v>5</v>
      </c>
      <c r="K28" s="13">
        <v>0.72443287036730908</v>
      </c>
      <c r="L28">
        <v>7.8279499011206337E-3</v>
      </c>
      <c r="M28">
        <v>8.2234673698088331E-2</v>
      </c>
      <c r="N28">
        <v>8.0998681608437706E-2</v>
      </c>
      <c r="O28">
        <v>38.97148978246539</v>
      </c>
      <c r="P28" s="11">
        <v>4.1199736321687541E-4</v>
      </c>
      <c r="Q28" s="10">
        <v>-2.3055564359636009</v>
      </c>
      <c r="R28">
        <v>0.26409645534390003</v>
      </c>
      <c r="S28">
        <v>-0.55550629029945897</v>
      </c>
      <c r="T28">
        <v>-1.076063939188453</v>
      </c>
      <c r="U28">
        <v>-0.28467124435595542</v>
      </c>
      <c r="V28">
        <v>-0.27417557657552749</v>
      </c>
      <c r="W28">
        <v>-0.88252389657661634</v>
      </c>
      <c r="X28" s="11">
        <v>-1.1121099405266954</v>
      </c>
      <c r="Y28">
        <v>36.409999999999997</v>
      </c>
      <c r="Z28">
        <v>36.49</v>
      </c>
      <c r="AA28" s="4">
        <v>2.1971985718210766E-3</v>
      </c>
      <c r="AB28" t="s">
        <v>51</v>
      </c>
      <c r="AC28">
        <v>0.18716485838019245</v>
      </c>
      <c r="AD28">
        <v>0</v>
      </c>
    </row>
    <row r="29" spans="1:30" x14ac:dyDescent="0.2">
      <c r="A29" t="s">
        <v>15</v>
      </c>
      <c r="B29" s="1">
        <v>43061</v>
      </c>
      <c r="C29">
        <v>324</v>
      </c>
      <c r="D29">
        <v>0.378663954358398</v>
      </c>
      <c r="E29">
        <v>0.25169428800794502</v>
      </c>
      <c r="F29" s="2">
        <v>43061.751597222225</v>
      </c>
      <c r="G29">
        <v>11725</v>
      </c>
      <c r="H29">
        <v>6200</v>
      </c>
      <c r="I29">
        <v>844169</v>
      </c>
      <c r="J29" s="11">
        <v>7</v>
      </c>
      <c r="K29" s="13">
        <v>0.75159722222451819</v>
      </c>
      <c r="L29">
        <v>2.6697429136453527E-2</v>
      </c>
      <c r="M29">
        <v>0.96613381674357279</v>
      </c>
      <c r="N29">
        <v>0.51087673038892556</v>
      </c>
      <c r="O29">
        <v>69.559080421885298</v>
      </c>
      <c r="P29" s="11">
        <v>5.7679630850362561E-4</v>
      </c>
      <c r="Q29" s="10">
        <v>0.80368574839206997</v>
      </c>
      <c r="R29">
        <v>1.5737902171345552</v>
      </c>
      <c r="S29">
        <v>0.43243563945327312</v>
      </c>
      <c r="T29">
        <v>-0.56411905874917634</v>
      </c>
      <c r="U29">
        <v>-0.2647240527746399</v>
      </c>
      <c r="V29">
        <v>-0.27082036829179246</v>
      </c>
      <c r="W29">
        <v>-0.81539114846988681</v>
      </c>
      <c r="X29" s="11">
        <v>-0.96168903246249415</v>
      </c>
      <c r="Y29">
        <v>36.700000000000003</v>
      </c>
      <c r="Z29">
        <v>36.450000000000003</v>
      </c>
      <c r="AA29" s="4">
        <v>-6.8119891008174378E-3</v>
      </c>
      <c r="AB29" t="s">
        <v>52</v>
      </c>
      <c r="AC29">
        <v>-0.99211242502611674</v>
      </c>
      <c r="AD29">
        <v>0</v>
      </c>
    </row>
    <row r="30" spans="1:30" x14ac:dyDescent="0.2">
      <c r="A30" t="s">
        <v>15</v>
      </c>
      <c r="B30" s="1">
        <v>43060</v>
      </c>
      <c r="C30">
        <v>318</v>
      </c>
      <c r="D30">
        <v>0.31648964941417701</v>
      </c>
      <c r="E30">
        <v>0.18281877768021601</v>
      </c>
      <c r="F30" s="2">
        <v>43060.745856481481</v>
      </c>
      <c r="G30">
        <v>8180</v>
      </c>
      <c r="H30">
        <v>12781</v>
      </c>
      <c r="I30">
        <v>1067810</v>
      </c>
      <c r="J30" s="11">
        <v>12</v>
      </c>
      <c r="K30" s="13">
        <v>0.74585648148058681</v>
      </c>
      <c r="L30">
        <v>2.6203032300593277E-2</v>
      </c>
      <c r="M30">
        <v>0.67402768622280818</v>
      </c>
      <c r="N30">
        <v>1.0531476598549769</v>
      </c>
      <c r="O30">
        <v>87.986980883322346</v>
      </c>
      <c r="P30" s="11">
        <v>9.8879367172050102E-4</v>
      </c>
      <c r="Q30" s="10">
        <v>-0.28858798885912168</v>
      </c>
      <c r="R30">
        <v>0.60443192762801201</v>
      </c>
      <c r="S30">
        <v>0.2236502975985383</v>
      </c>
      <c r="T30">
        <v>-0.57753246173011807</v>
      </c>
      <c r="U30">
        <v>-0.27131609101047133</v>
      </c>
      <c r="V30">
        <v>-0.26658793093023203</v>
      </c>
      <c r="W30">
        <v>-0.77494613224101139</v>
      </c>
      <c r="X30" s="11">
        <v>-0.58563676230199091</v>
      </c>
      <c r="Y30">
        <v>36.75</v>
      </c>
      <c r="Z30">
        <v>36.65</v>
      </c>
      <c r="AA30" s="4">
        <v>-2.7210884353741885E-3</v>
      </c>
      <c r="AB30" t="s">
        <v>52</v>
      </c>
      <c r="AC30">
        <v>-0.4566250538305196</v>
      </c>
      <c r="AD30">
        <v>0</v>
      </c>
    </row>
    <row r="31" spans="1:30" x14ac:dyDescent="0.2">
      <c r="A31" t="s">
        <v>15</v>
      </c>
      <c r="B31" s="1">
        <v>43059</v>
      </c>
      <c r="C31">
        <v>299</v>
      </c>
      <c r="D31">
        <v>0.30976384726384698</v>
      </c>
      <c r="E31">
        <v>0.14716137953230299</v>
      </c>
      <c r="F31" s="2">
        <v>43059.700590277775</v>
      </c>
      <c r="G31">
        <v>3526</v>
      </c>
      <c r="H31">
        <v>4488</v>
      </c>
      <c r="I31">
        <v>6691159</v>
      </c>
      <c r="J31" s="11">
        <v>15</v>
      </c>
      <c r="K31" s="13">
        <v>0.70059027777460869</v>
      </c>
      <c r="L31">
        <v>2.463744232036915E-2</v>
      </c>
      <c r="M31">
        <v>0.29054054054054052</v>
      </c>
      <c r="N31">
        <v>0.36980883322346736</v>
      </c>
      <c r="O31">
        <v>551.34797297297303</v>
      </c>
      <c r="P31" s="11">
        <v>1.2359920896506263E-3</v>
      </c>
      <c r="Q31" s="10">
        <v>-0.40674639943313357</v>
      </c>
      <c r="R31">
        <v>0.10258745036104512</v>
      </c>
      <c r="S31">
        <v>-1.4226389596213429</v>
      </c>
      <c r="T31">
        <v>-0.62000823783643366</v>
      </c>
      <c r="U31">
        <v>-0.2799703493883442</v>
      </c>
      <c r="V31">
        <v>-0.27192140654783126</v>
      </c>
      <c r="W31">
        <v>0.24202500259397208</v>
      </c>
      <c r="X31" s="11">
        <v>-0.360005400205689</v>
      </c>
      <c r="Y31">
        <v>35.93</v>
      </c>
      <c r="Z31">
        <v>36.5</v>
      </c>
      <c r="AA31" s="4">
        <v>1.5864180350681888E-2</v>
      </c>
      <c r="AB31" t="s">
        <v>51</v>
      </c>
      <c r="AC31">
        <v>1.9761342671857571</v>
      </c>
      <c r="AD31">
        <v>0</v>
      </c>
    </row>
    <row r="32" spans="1:30" x14ac:dyDescent="0.2">
      <c r="A32" t="s">
        <v>15</v>
      </c>
      <c r="B32" s="1">
        <v>43056</v>
      </c>
      <c r="C32">
        <v>299</v>
      </c>
      <c r="D32">
        <v>0.35142081348603099</v>
      </c>
      <c r="E32">
        <v>0.179707743946874</v>
      </c>
      <c r="F32" s="2">
        <v>43056.729641203703</v>
      </c>
      <c r="G32">
        <v>1623</v>
      </c>
      <c r="H32">
        <v>3688</v>
      </c>
      <c r="I32">
        <v>2477109</v>
      </c>
      <c r="J32" s="11">
        <v>13</v>
      </c>
      <c r="K32" s="13">
        <v>0.72964120370306773</v>
      </c>
      <c r="L32">
        <v>2.463744232036915E-2</v>
      </c>
      <c r="M32">
        <v>0.13373434410019777</v>
      </c>
      <c r="N32">
        <v>0.3038892551087673</v>
      </c>
      <c r="O32">
        <v>204.11247528015821</v>
      </c>
      <c r="P32" s="11">
        <v>1.0711931443638761E-3</v>
      </c>
      <c r="Q32" s="10">
        <v>0.32508020029921797</v>
      </c>
      <c r="R32">
        <v>0.56064704205692895</v>
      </c>
      <c r="S32">
        <v>-0.36608410516606615</v>
      </c>
      <c r="T32">
        <v>-0.62000823783643366</v>
      </c>
      <c r="U32">
        <v>-0.28350903733271293</v>
      </c>
      <c r="V32">
        <v>-0.27243591040579329</v>
      </c>
      <c r="W32">
        <v>-0.52007729814378445</v>
      </c>
      <c r="X32" s="11">
        <v>-0.51042630826989033</v>
      </c>
      <c r="Y32" s="10">
        <v>35.9</v>
      </c>
      <c r="Z32">
        <v>35.9</v>
      </c>
      <c r="AA32" s="4">
        <v>0</v>
      </c>
      <c r="AB32" t="s">
        <v>52</v>
      </c>
      <c r="AC32">
        <v>-0.10044224417254259</v>
      </c>
      <c r="AD32">
        <v>0</v>
      </c>
    </row>
    <row r="33" spans="1:30" x14ac:dyDescent="0.2">
      <c r="A33" t="s">
        <v>15</v>
      </c>
      <c r="B33" s="1">
        <v>43055</v>
      </c>
      <c r="C33">
        <v>367</v>
      </c>
      <c r="D33">
        <v>0.35762754048857598</v>
      </c>
      <c r="E33">
        <v>0.18192706551698301</v>
      </c>
      <c r="F33" s="2">
        <v>43055.706921296296</v>
      </c>
      <c r="G33">
        <v>2756</v>
      </c>
      <c r="H33">
        <v>5985</v>
      </c>
      <c r="I33">
        <v>2446737</v>
      </c>
      <c r="J33" s="11">
        <v>18</v>
      </c>
      <c r="K33" s="13">
        <v>0.70692129629605915</v>
      </c>
      <c r="L33">
        <v>3.0240606460118655E-2</v>
      </c>
      <c r="M33">
        <v>0.22709294660514173</v>
      </c>
      <c r="N33">
        <v>0.49316084377059988</v>
      </c>
      <c r="O33">
        <v>201.60983849703362</v>
      </c>
      <c r="P33" s="11">
        <v>1.4831905075807514E-3</v>
      </c>
      <c r="Q33" s="10">
        <v>0.43411953584546664</v>
      </c>
      <c r="R33">
        <v>0.59188191423180325</v>
      </c>
      <c r="S33">
        <v>-1.1923857701375624</v>
      </c>
      <c r="T33">
        <v>-0.46798967071909386</v>
      </c>
      <c r="U33">
        <v>-0.28140218844097897</v>
      </c>
      <c r="V33">
        <v>-0.27095864120361968</v>
      </c>
      <c r="W33">
        <v>-0.52557001205985254</v>
      </c>
      <c r="X33" s="11">
        <v>-0.13437403810938722</v>
      </c>
      <c r="Y33" s="10">
        <v>36.04</v>
      </c>
      <c r="Z33">
        <v>35.880000000000003</v>
      </c>
      <c r="AA33" s="4">
        <v>-4.4395116537179966E-3</v>
      </c>
      <c r="AB33" t="s">
        <v>52</v>
      </c>
      <c r="AC33">
        <v>-0.68156181153903272</v>
      </c>
      <c r="AD33">
        <v>0</v>
      </c>
    </row>
    <row r="34" spans="1:30" x14ac:dyDescent="0.2">
      <c r="A34" t="s">
        <v>15</v>
      </c>
      <c r="B34" s="1">
        <v>43054</v>
      </c>
      <c r="C34">
        <v>362</v>
      </c>
      <c r="D34">
        <v>0.33900413966021598</v>
      </c>
      <c r="E34">
        <v>0.201432724542185</v>
      </c>
      <c r="F34" s="2">
        <v>43054.729351851849</v>
      </c>
      <c r="G34">
        <v>2867</v>
      </c>
      <c r="H34">
        <v>6509</v>
      </c>
      <c r="I34">
        <v>3860212</v>
      </c>
      <c r="J34" s="11">
        <v>21</v>
      </c>
      <c r="K34" s="13">
        <v>0.72935185184906004</v>
      </c>
      <c r="L34">
        <v>2.9828609096901781E-2</v>
      </c>
      <c r="M34">
        <v>0.23623928806855637</v>
      </c>
      <c r="N34">
        <v>0.53633816743572837</v>
      </c>
      <c r="O34">
        <v>318.07943309162823</v>
      </c>
      <c r="P34" s="11">
        <v>1.7303889255108767E-3</v>
      </c>
      <c r="Q34" s="10">
        <v>0.10694496362677933</v>
      </c>
      <c r="R34">
        <v>0.86640579330577638</v>
      </c>
      <c r="S34">
        <v>-0.37660755996920459</v>
      </c>
      <c r="T34">
        <v>-0.47916750653654527</v>
      </c>
      <c r="U34">
        <v>-0.28119578047365107</v>
      </c>
      <c r="V34">
        <v>-0.27062164117665455</v>
      </c>
      <c r="W34">
        <v>-0.26994595692635859</v>
      </c>
      <c r="X34" s="11">
        <v>9.1257323986914746E-2</v>
      </c>
      <c r="Y34" s="10">
        <v>33.97</v>
      </c>
      <c r="Z34">
        <v>34.11</v>
      </c>
      <c r="AA34" s="4">
        <v>4.1212834854283363E-3</v>
      </c>
      <c r="AB34" t="s">
        <v>51</v>
      </c>
      <c r="AC34">
        <v>0.43902215255700505</v>
      </c>
      <c r="AD34">
        <v>0</v>
      </c>
    </row>
    <row r="35" spans="1:30" x14ac:dyDescent="0.2">
      <c r="A35" t="s">
        <v>15</v>
      </c>
      <c r="B35" s="1">
        <v>43053</v>
      </c>
      <c r="C35">
        <v>322</v>
      </c>
      <c r="D35">
        <v>0.326441488980308</v>
      </c>
      <c r="E35">
        <v>0.17534386679573</v>
      </c>
      <c r="F35" s="2">
        <v>43053.726354166669</v>
      </c>
      <c r="G35">
        <v>1315</v>
      </c>
      <c r="H35">
        <v>2392</v>
      </c>
      <c r="I35">
        <v>5578478</v>
      </c>
      <c r="J35" s="11">
        <v>29</v>
      </c>
      <c r="K35" s="13">
        <v>0.72635416666889796</v>
      </c>
      <c r="L35">
        <v>2.6532630191166775E-2</v>
      </c>
      <c r="M35">
        <v>0.10835530652603824</v>
      </c>
      <c r="N35">
        <v>0.1970995385629532</v>
      </c>
      <c r="O35">
        <v>459.66364535266973</v>
      </c>
      <c r="P35" s="11">
        <v>2.3895847066578773E-3</v>
      </c>
      <c r="Q35" s="10">
        <v>-0.11375478396565</v>
      </c>
      <c r="R35">
        <v>0.49922955896720161</v>
      </c>
      <c r="S35">
        <v>-0.48563055073474837</v>
      </c>
      <c r="T35">
        <v>-0.56859019307615699</v>
      </c>
      <c r="U35">
        <v>-0.28408177295376685</v>
      </c>
      <c r="V35">
        <v>-0.27326940665569183</v>
      </c>
      <c r="W35">
        <v>4.0798925521514921E-2</v>
      </c>
      <c r="X35" s="11">
        <v>0.69294095624371976</v>
      </c>
      <c r="Y35" s="10">
        <v>33.86</v>
      </c>
      <c r="Z35">
        <v>34.04</v>
      </c>
      <c r="AA35" s="4">
        <v>5.3160070880094419E-3</v>
      </c>
      <c r="AB35" t="s">
        <v>51</v>
      </c>
      <c r="AC35">
        <v>0.59540810606002703</v>
      </c>
      <c r="AD35">
        <v>0</v>
      </c>
    </row>
    <row r="36" spans="1:30" x14ac:dyDescent="0.2">
      <c r="A36" t="s">
        <v>15</v>
      </c>
      <c r="B36" s="1">
        <v>43052</v>
      </c>
      <c r="C36">
        <v>196</v>
      </c>
      <c r="D36">
        <v>0.26493727361074298</v>
      </c>
      <c r="E36">
        <v>0.17343312406131201</v>
      </c>
      <c r="F36" s="2">
        <v>43052.761678240742</v>
      </c>
      <c r="G36">
        <v>840</v>
      </c>
      <c r="H36">
        <v>1515</v>
      </c>
      <c r="I36">
        <v>1126647</v>
      </c>
      <c r="J36" s="11">
        <v>18</v>
      </c>
      <c r="K36" s="13">
        <v>0.76167824074218515</v>
      </c>
      <c r="L36">
        <v>1.6150296638101518E-2</v>
      </c>
      <c r="M36">
        <v>6.9215557020435067E-2</v>
      </c>
      <c r="N36">
        <v>0.12483520105471325</v>
      </c>
      <c r="O36">
        <v>92.835118655240606</v>
      </c>
      <c r="P36" s="11">
        <v>1.4831905075807514E-3</v>
      </c>
      <c r="Q36" s="10">
        <v>-1.1942564355512411</v>
      </c>
      <c r="R36">
        <v>0.47233764484694002</v>
      </c>
      <c r="S36">
        <v>0.7990728020319855</v>
      </c>
      <c r="T36">
        <v>-0.85027165567593366</v>
      </c>
      <c r="U36">
        <v>-0.28496505029143115</v>
      </c>
      <c r="V36">
        <v>-0.27383343150998268</v>
      </c>
      <c r="W36">
        <v>-0.76430558144818561</v>
      </c>
      <c r="X36" s="11">
        <v>-0.13437403810938722</v>
      </c>
      <c r="Y36" s="10">
        <v>33.86</v>
      </c>
      <c r="Z36">
        <v>33.950000000000003</v>
      </c>
      <c r="AA36" s="4">
        <v>2.6580035440048259E-3</v>
      </c>
      <c r="AB36" t="s">
        <v>51</v>
      </c>
      <c r="AC36">
        <v>0.24748293094375595</v>
      </c>
      <c r="AD36">
        <v>0</v>
      </c>
    </row>
    <row r="37" spans="1:30" x14ac:dyDescent="0.2">
      <c r="A37" t="s">
        <v>15</v>
      </c>
      <c r="B37" s="1">
        <v>43049</v>
      </c>
      <c r="C37">
        <v>318</v>
      </c>
      <c r="D37">
        <v>0.30267656300000001</v>
      </c>
      <c r="E37">
        <v>2.2111716999999999E-2</v>
      </c>
      <c r="F37" s="2">
        <v>43049.743750000001</v>
      </c>
      <c r="G37">
        <v>5095</v>
      </c>
      <c r="H37">
        <v>5580</v>
      </c>
      <c r="I37">
        <v>4078743</v>
      </c>
      <c r="J37" s="11">
        <v>17</v>
      </c>
      <c r="K37" s="13">
        <v>0.74375000000145519</v>
      </c>
      <c r="L37">
        <v>2.6203032300593277E-2</v>
      </c>
      <c r="M37">
        <v>0.41982531311799604</v>
      </c>
      <c r="N37">
        <v>0.45978905735003295</v>
      </c>
      <c r="O37">
        <v>336.08627224785761</v>
      </c>
      <c r="P37" s="11">
        <v>1.4007910349373763E-3</v>
      </c>
      <c r="Q37" s="10">
        <v>-0.53125530189338099</v>
      </c>
      <c r="R37">
        <v>-1.6573694109223742</v>
      </c>
      <c r="S37">
        <v>0.14703954728794758</v>
      </c>
      <c r="T37">
        <v>-0.57753246173011807</v>
      </c>
      <c r="U37">
        <v>-0.27705274487719622</v>
      </c>
      <c r="V37">
        <v>-0.27121910878171301</v>
      </c>
      <c r="W37">
        <v>-0.23042507371839419</v>
      </c>
      <c r="X37" s="11">
        <v>-0.20958449214148786</v>
      </c>
      <c r="Y37" s="10">
        <v>34.06</v>
      </c>
      <c r="Z37">
        <v>33.99</v>
      </c>
      <c r="AA37" s="4">
        <v>-2.0551967116852693E-3</v>
      </c>
      <c r="AB37" t="s">
        <v>52</v>
      </c>
      <c r="AC37">
        <v>-0.36946170331674005</v>
      </c>
      <c r="AD37">
        <v>0</v>
      </c>
    </row>
    <row r="38" spans="1:30" x14ac:dyDescent="0.2">
      <c r="A38" t="s">
        <v>15</v>
      </c>
      <c r="B38" s="1">
        <v>43048</v>
      </c>
      <c r="C38">
        <v>295</v>
      </c>
      <c r="D38">
        <v>0.33827825500000003</v>
      </c>
      <c r="E38">
        <v>0.20487648899999999</v>
      </c>
      <c r="F38" s="2">
        <v>43048.71875</v>
      </c>
      <c r="G38">
        <v>1423</v>
      </c>
      <c r="H38">
        <v>4078</v>
      </c>
      <c r="I38">
        <v>1407384</v>
      </c>
      <c r="J38" s="11">
        <v>11</v>
      </c>
      <c r="K38" s="13">
        <v>0.71875</v>
      </c>
      <c r="L38">
        <v>2.4307844429795649E-2</v>
      </c>
      <c r="M38">
        <v>0.11725444957152274</v>
      </c>
      <c r="N38">
        <v>0.33602504943968359</v>
      </c>
      <c r="O38">
        <v>115.9676994067238</v>
      </c>
      <c r="P38" s="11">
        <v>9.0639419907712591E-4</v>
      </c>
      <c r="Q38" s="10">
        <v>9.4192673893284201E-2</v>
      </c>
      <c r="R38">
        <v>0.91487355214206922</v>
      </c>
      <c r="S38">
        <v>-0.76218694098187034</v>
      </c>
      <c r="T38">
        <v>-0.62895050649039486</v>
      </c>
      <c r="U38">
        <v>-0.28388094358015054</v>
      </c>
      <c r="V38">
        <v>-0.27218508977503675</v>
      </c>
      <c r="W38">
        <v>-0.71353487070621169</v>
      </c>
      <c r="X38" s="11">
        <v>-0.6608472163340916</v>
      </c>
      <c r="Y38" s="10">
        <v>34.29</v>
      </c>
      <c r="Z38">
        <v>34.049999999999997</v>
      </c>
      <c r="AA38" s="4">
        <v>-6.9991251093613881E-3</v>
      </c>
      <c r="AB38" t="s">
        <v>52</v>
      </c>
      <c r="AC38">
        <v>-1.0166080012980425</v>
      </c>
      <c r="AD38">
        <v>0</v>
      </c>
    </row>
    <row r="39" spans="1:30" x14ac:dyDescent="0.2">
      <c r="A39" t="s">
        <v>15</v>
      </c>
      <c r="B39" s="1">
        <v>43047</v>
      </c>
      <c r="C39">
        <v>365</v>
      </c>
      <c r="D39">
        <v>0.29435063900000003</v>
      </c>
      <c r="E39">
        <v>0.14133755000000001</v>
      </c>
      <c r="F39" s="2">
        <v>43047.739583333336</v>
      </c>
      <c r="G39">
        <v>3305</v>
      </c>
      <c r="H39">
        <v>7341</v>
      </c>
      <c r="I39">
        <v>1959983</v>
      </c>
      <c r="J39" s="11">
        <v>19</v>
      </c>
      <c r="K39" s="13">
        <v>0.73958333333575865</v>
      </c>
      <c r="L39">
        <v>3.0075807514831906E-2</v>
      </c>
      <c r="M39">
        <v>0.27233025708635467</v>
      </c>
      <c r="N39">
        <v>0.60489452867501647</v>
      </c>
      <c r="O39">
        <v>161.50156558998023</v>
      </c>
      <c r="P39" s="11">
        <v>1.5655899802241265E-3</v>
      </c>
      <c r="Q39" s="10">
        <v>-0.67752453854521211</v>
      </c>
      <c r="R39">
        <v>2.0622505100405756E-2</v>
      </c>
      <c r="S39">
        <v>-4.4982007129187934E-3</v>
      </c>
      <c r="T39">
        <v>-0.47246080504607441</v>
      </c>
      <c r="U39">
        <v>-0.28038130579176274</v>
      </c>
      <c r="V39">
        <v>-0.27008655716437402</v>
      </c>
      <c r="W39">
        <v>-0.61359847477228036</v>
      </c>
      <c r="X39" s="11">
        <v>-5.9163584077286557E-2</v>
      </c>
      <c r="Y39" s="10">
        <v>34.31</v>
      </c>
      <c r="Z39">
        <v>34.5</v>
      </c>
      <c r="AA39" s="4">
        <v>5.5377440979305663E-3</v>
      </c>
      <c r="AB39" t="s">
        <v>51</v>
      </c>
      <c r="AC39">
        <v>0.62443285592560938</v>
      </c>
      <c r="AD39">
        <v>0</v>
      </c>
    </row>
    <row r="40" spans="1:30" x14ac:dyDescent="0.2">
      <c r="A40" t="s">
        <v>15</v>
      </c>
      <c r="B40" s="1">
        <v>43046</v>
      </c>
      <c r="C40">
        <v>464</v>
      </c>
      <c r="D40">
        <v>0.25981911600000002</v>
      </c>
      <c r="E40">
        <v>0.15519593400000001</v>
      </c>
      <c r="F40" s="2">
        <v>43046.740972222222</v>
      </c>
      <c r="G40">
        <v>4224</v>
      </c>
      <c r="H40">
        <v>5594</v>
      </c>
      <c r="I40">
        <v>1855143</v>
      </c>
      <c r="J40" s="11">
        <v>22</v>
      </c>
      <c r="K40" s="13">
        <v>0.74097222222189885</v>
      </c>
      <c r="L40">
        <v>3.8233355306526037E-2</v>
      </c>
      <c r="M40">
        <v>0.34805537244561635</v>
      </c>
      <c r="N40">
        <v>0.46094264996704021</v>
      </c>
      <c r="O40">
        <v>152.86280487804879</v>
      </c>
      <c r="P40" s="11">
        <v>1.8127883981542518E-3</v>
      </c>
      <c r="Q40" s="10">
        <v>-1.2841718619696345</v>
      </c>
      <c r="R40">
        <v>0.21566627821574594</v>
      </c>
      <c r="S40">
        <v>4.6014381865830081E-2</v>
      </c>
      <c r="T40">
        <v>-0.2511396558605356</v>
      </c>
      <c r="U40">
        <v>-0.27867239658478699</v>
      </c>
      <c r="V40">
        <v>-0.27121010496419867</v>
      </c>
      <c r="W40">
        <v>-0.63255857377664571</v>
      </c>
      <c r="X40" s="11">
        <v>0.16646777801901541</v>
      </c>
      <c r="Y40" s="10">
        <v>34.32</v>
      </c>
      <c r="Z40">
        <v>34.4</v>
      </c>
      <c r="AA40" s="4">
        <v>2.3310023310022811E-3</v>
      </c>
      <c r="AB40" t="s">
        <v>51</v>
      </c>
      <c r="AC40">
        <v>0.20467939347151778</v>
      </c>
      <c r="AD40">
        <v>0</v>
      </c>
    </row>
    <row r="41" spans="1:30" x14ac:dyDescent="0.2">
      <c r="A41" t="s">
        <v>12</v>
      </c>
      <c r="B41" s="1">
        <v>43063</v>
      </c>
      <c r="C41">
        <v>1816</v>
      </c>
      <c r="D41">
        <v>0.37367530224048401</v>
      </c>
      <c r="E41">
        <v>8.9825105647483097E-2</v>
      </c>
      <c r="F41" s="2">
        <v>43063.722731481481</v>
      </c>
      <c r="G41">
        <v>490903</v>
      </c>
      <c r="H41">
        <v>1349367</v>
      </c>
      <c r="I41">
        <v>12279726</v>
      </c>
      <c r="J41" s="11">
        <v>41</v>
      </c>
      <c r="K41" s="13">
        <v>0.72273148148087785</v>
      </c>
      <c r="L41">
        <v>6.5389601037015702E-2</v>
      </c>
      <c r="M41">
        <v>17.676184646406451</v>
      </c>
      <c r="N41">
        <v>48.587318162177731</v>
      </c>
      <c r="O41">
        <v>442.16210571798933</v>
      </c>
      <c r="P41" s="11">
        <v>1.4763070718709491E-3</v>
      </c>
      <c r="Q41" s="10">
        <v>0.71604546519841816</v>
      </c>
      <c r="R41">
        <v>-0.70436689546093634</v>
      </c>
      <c r="S41">
        <v>-0.61738420399150384</v>
      </c>
      <c r="T41">
        <v>0.48563218613300868</v>
      </c>
      <c r="U41">
        <v>0.11237619430146052</v>
      </c>
      <c r="V41">
        <v>0.10441738809527666</v>
      </c>
      <c r="W41">
        <v>2.3870589045755382E-3</v>
      </c>
      <c r="X41" s="11">
        <v>-0.14065692207001204</v>
      </c>
      <c r="Y41">
        <v>1054.3900000000001</v>
      </c>
      <c r="Z41">
        <v>1056.52</v>
      </c>
      <c r="AA41" s="4">
        <v>2.0201253805516759E-3</v>
      </c>
      <c r="AB41" t="s">
        <v>51</v>
      </c>
      <c r="AC41">
        <v>0.16398647653801374</v>
      </c>
      <c r="AD41">
        <v>0</v>
      </c>
    </row>
    <row r="42" spans="1:30" x14ac:dyDescent="0.2">
      <c r="A42" t="s">
        <v>12</v>
      </c>
      <c r="B42" s="1">
        <v>43061</v>
      </c>
      <c r="C42">
        <v>2564</v>
      </c>
      <c r="D42">
        <v>0.306969277219861</v>
      </c>
      <c r="E42">
        <v>9.1225387725713702E-2</v>
      </c>
      <c r="F42" s="2">
        <v>43061.765081018515</v>
      </c>
      <c r="G42">
        <v>1188935</v>
      </c>
      <c r="H42">
        <v>3334661</v>
      </c>
      <c r="I42">
        <v>15329788</v>
      </c>
      <c r="J42" s="11">
        <v>70</v>
      </c>
      <c r="K42" s="13">
        <v>0.76508101851504762</v>
      </c>
      <c r="L42">
        <v>9.2323203226271064E-2</v>
      </c>
      <c r="M42">
        <v>42.810564597436269</v>
      </c>
      <c r="N42">
        <v>120.07277113639637</v>
      </c>
      <c r="O42">
        <v>551.98718133371744</v>
      </c>
      <c r="P42" s="11">
        <v>2.520524269047962E-3</v>
      </c>
      <c r="Q42" s="10">
        <v>-0.45584120585989218</v>
      </c>
      <c r="R42">
        <v>-0.68465923690825892</v>
      </c>
      <c r="S42">
        <v>0.92282862941607513</v>
      </c>
      <c r="T42">
        <v>1.2163635211429611</v>
      </c>
      <c r="U42">
        <v>0.67959056044885247</v>
      </c>
      <c r="V42">
        <v>0.66236303027466448</v>
      </c>
      <c r="W42">
        <v>0.24342791838343172</v>
      </c>
      <c r="X42" s="11">
        <v>0.81245657475677846</v>
      </c>
      <c r="Y42">
        <v>1051.1600000000001</v>
      </c>
      <c r="Z42">
        <v>1051.92</v>
      </c>
      <c r="AA42" s="4">
        <v>7.230107690551304E-4</v>
      </c>
      <c r="AB42" t="s">
        <v>51</v>
      </c>
      <c r="AC42">
        <v>-5.802171550420003E-3</v>
      </c>
      <c r="AD42">
        <v>0</v>
      </c>
    </row>
    <row r="43" spans="1:30" x14ac:dyDescent="0.2">
      <c r="A43" t="s">
        <v>12</v>
      </c>
      <c r="B43" s="1">
        <v>43060</v>
      </c>
      <c r="C43">
        <v>2874</v>
      </c>
      <c r="D43">
        <v>0.32362398812816301</v>
      </c>
      <c r="E43">
        <v>9.1996285727420302E-2</v>
      </c>
      <c r="F43" s="2">
        <v>43060.751030092593</v>
      </c>
      <c r="G43">
        <v>400795</v>
      </c>
      <c r="H43">
        <v>1129585</v>
      </c>
      <c r="I43">
        <v>21224304</v>
      </c>
      <c r="J43" s="11">
        <v>98</v>
      </c>
      <c r="K43" s="13">
        <v>0.75103009259328246</v>
      </c>
      <c r="L43">
        <v>0.10348552498919775</v>
      </c>
      <c r="M43">
        <v>14.431621777329685</v>
      </c>
      <c r="N43">
        <v>40.673520092179174</v>
      </c>
      <c r="O43">
        <v>764.23390465216767</v>
      </c>
      <c r="P43" s="11">
        <v>3.5287339766671469E-3</v>
      </c>
      <c r="Q43" s="10">
        <v>-0.16325243718817914</v>
      </c>
      <c r="R43">
        <v>-0.67380956966423322</v>
      </c>
      <c r="S43">
        <v>0.41180966813438491</v>
      </c>
      <c r="T43">
        <v>1.5192067214813101</v>
      </c>
      <c r="U43">
        <v>3.9155264451813013E-2</v>
      </c>
      <c r="V43">
        <v>4.2650007984587679E-2</v>
      </c>
      <c r="W43">
        <v>0.7092608105842686</v>
      </c>
      <c r="X43" s="11">
        <v>1.7327040889343694</v>
      </c>
      <c r="Y43">
        <v>1040.04</v>
      </c>
      <c r="Z43">
        <v>1050.3</v>
      </c>
      <c r="AA43" s="4">
        <v>9.8650051921079871E-3</v>
      </c>
      <c r="AB43" t="s">
        <v>51</v>
      </c>
      <c r="AC43">
        <v>1.1908591413086553</v>
      </c>
      <c r="AD43">
        <v>0</v>
      </c>
    </row>
    <row r="44" spans="1:30" x14ac:dyDescent="0.2">
      <c r="A44" t="s">
        <v>12</v>
      </c>
      <c r="B44" s="1">
        <v>43059</v>
      </c>
      <c r="C44">
        <v>2477</v>
      </c>
      <c r="D44">
        <v>0.37737497871228598</v>
      </c>
      <c r="E44">
        <v>5.5387654845999598E-2</v>
      </c>
      <c r="F44" s="2">
        <v>43059.744675925926</v>
      </c>
      <c r="G44">
        <v>2342384</v>
      </c>
      <c r="H44">
        <v>5313399</v>
      </c>
      <c r="I44">
        <v>15768176</v>
      </c>
      <c r="J44" s="11">
        <v>67</v>
      </c>
      <c r="K44" s="13">
        <v>0.74467592592554865</v>
      </c>
      <c r="L44">
        <v>8.9190551634740031E-2</v>
      </c>
      <c r="M44">
        <v>84.343367420423448</v>
      </c>
      <c r="N44">
        <v>191.32215900907389</v>
      </c>
      <c r="O44">
        <v>567.77243266599453</v>
      </c>
      <c r="P44" s="11">
        <v>2.4125018003744777E-3</v>
      </c>
      <c r="Q44" s="10">
        <v>0.78104111653864361</v>
      </c>
      <c r="R44">
        <v>-1.1890417565988032</v>
      </c>
      <c r="S44">
        <v>0.18071460234044681</v>
      </c>
      <c r="T44">
        <v>1.1313720423383276</v>
      </c>
      <c r="U44">
        <v>1.6168725810701747</v>
      </c>
      <c r="V44">
        <v>1.2184661787830253</v>
      </c>
      <c r="W44">
        <v>0.27807292569974745</v>
      </c>
      <c r="X44" s="11">
        <v>0.71385862680917933</v>
      </c>
      <c r="Y44">
        <v>1036</v>
      </c>
      <c r="Z44">
        <v>1034.6600000000001</v>
      </c>
      <c r="AA44" s="4">
        <v>-1.2934362934362144E-3</v>
      </c>
      <c r="AB44" t="s">
        <v>52</v>
      </c>
      <c r="AC44">
        <v>-0.26974941079035875</v>
      </c>
      <c r="AD44">
        <v>0</v>
      </c>
    </row>
    <row r="45" spans="1:30" x14ac:dyDescent="0.2">
      <c r="A45" t="s">
        <v>12</v>
      </c>
      <c r="B45" s="1">
        <v>43056</v>
      </c>
      <c r="C45">
        <v>2338</v>
      </c>
      <c r="D45">
        <v>0.320166052543993</v>
      </c>
      <c r="E45">
        <v>0.149665980509125</v>
      </c>
      <c r="F45" s="2">
        <v>43056.747604166667</v>
      </c>
      <c r="G45">
        <v>542242</v>
      </c>
      <c r="H45">
        <v>1984419</v>
      </c>
      <c r="I45">
        <v>36394247</v>
      </c>
      <c r="J45" s="11">
        <v>64</v>
      </c>
      <c r="K45" s="13">
        <v>0.74760416666686069</v>
      </c>
      <c r="L45">
        <v>8.4185510586201925E-2</v>
      </c>
      <c r="M45">
        <v>19.524773152815786</v>
      </c>
      <c r="N45">
        <v>71.453946420855544</v>
      </c>
      <c r="O45">
        <v>1310.465468817514</v>
      </c>
      <c r="P45" s="11">
        <v>2.3044793317009938E-3</v>
      </c>
      <c r="Q45" s="10">
        <v>-0.22400120192441172</v>
      </c>
      <c r="R45">
        <v>0.13783736295314325</v>
      </c>
      <c r="S45">
        <v>0.28721196417551798</v>
      </c>
      <c r="T45">
        <v>0.99558105896080951</v>
      </c>
      <c r="U45">
        <v>0.15409379226780159</v>
      </c>
      <c r="V45">
        <v>0.28289195959818997</v>
      </c>
      <c r="W45">
        <v>1.9081138499537165</v>
      </c>
      <c r="X45" s="11">
        <v>0.61526067886158053</v>
      </c>
      <c r="Y45" s="10">
        <v>1049.8</v>
      </c>
      <c r="Z45">
        <v>1035.8900000000001</v>
      </c>
      <c r="AA45" s="4">
        <v>-1.3250142884358787E-2</v>
      </c>
      <c r="AB45" t="s">
        <v>52</v>
      </c>
      <c r="AC45">
        <v>-1.8348486161108253</v>
      </c>
      <c r="AD45">
        <v>0</v>
      </c>
    </row>
    <row r="46" spans="1:30" x14ac:dyDescent="0.2">
      <c r="A46" t="s">
        <v>12</v>
      </c>
      <c r="B46" s="1">
        <v>43055</v>
      </c>
      <c r="C46">
        <v>3422</v>
      </c>
      <c r="D46">
        <v>0.46226826826279399</v>
      </c>
      <c r="E46">
        <v>0.22726889730466199</v>
      </c>
      <c r="F46" s="2">
        <v>43055.726273148146</v>
      </c>
      <c r="G46">
        <v>1004648</v>
      </c>
      <c r="H46">
        <v>2782590</v>
      </c>
      <c r="I46">
        <v>57323472</v>
      </c>
      <c r="J46" s="11">
        <v>134</v>
      </c>
      <c r="K46" s="13">
        <v>0.72627314814599231</v>
      </c>
      <c r="L46">
        <v>0.12321762926688751</v>
      </c>
      <c r="M46">
        <v>36.174852369292815</v>
      </c>
      <c r="N46">
        <v>100.1940803687167</v>
      </c>
      <c r="O46">
        <v>2064.0743194584475</v>
      </c>
      <c r="P46" s="11">
        <v>4.8250036007489554E-3</v>
      </c>
      <c r="Q46" s="10">
        <v>2.272440348553697</v>
      </c>
      <c r="R46">
        <v>1.2300257231946647</v>
      </c>
      <c r="S46">
        <v>-0.48857711821722938</v>
      </c>
      <c r="T46">
        <v>2.0545553465955533</v>
      </c>
      <c r="U46">
        <v>0.52984064369116168</v>
      </c>
      <c r="V46">
        <v>0.50720938118107095</v>
      </c>
      <c r="W46">
        <v>3.5621124841540586</v>
      </c>
      <c r="X46" s="11">
        <v>2.915879464305557</v>
      </c>
      <c r="Y46" s="10">
        <v>1038.75</v>
      </c>
      <c r="Z46">
        <v>1048.47</v>
      </c>
      <c r="AA46" s="4">
        <v>9.3574007220216873E-3</v>
      </c>
      <c r="AB46" t="s">
        <v>51</v>
      </c>
      <c r="AC46">
        <v>1.1244151463249259</v>
      </c>
      <c r="AD46">
        <v>0</v>
      </c>
    </row>
    <row r="47" spans="1:30" x14ac:dyDescent="0.2">
      <c r="A47" t="s">
        <v>12</v>
      </c>
      <c r="B47" s="1">
        <v>43054</v>
      </c>
      <c r="C47">
        <v>2535</v>
      </c>
      <c r="D47">
        <v>0.31786948088254802</v>
      </c>
      <c r="E47">
        <v>0.10910790078931</v>
      </c>
      <c r="F47" s="2">
        <v>43054.760821759257</v>
      </c>
      <c r="G47">
        <v>224632</v>
      </c>
      <c r="H47">
        <v>793045</v>
      </c>
      <c r="I47">
        <v>17800991</v>
      </c>
      <c r="J47" s="11">
        <v>99</v>
      </c>
      <c r="K47" s="13">
        <v>0.76082175925694173</v>
      </c>
      <c r="L47">
        <v>9.1278986029094053E-2</v>
      </c>
      <c r="M47">
        <v>8.0884343943540262</v>
      </c>
      <c r="N47">
        <v>28.555559556387728</v>
      </c>
      <c r="O47">
        <v>640.9689975514907</v>
      </c>
      <c r="P47" s="11">
        <v>3.5647414662249746E-3</v>
      </c>
      <c r="Q47" s="10">
        <v>-0.26434720842600667</v>
      </c>
      <c r="R47">
        <v>-0.43297961678024238</v>
      </c>
      <c r="S47">
        <v>0.76792337590995885</v>
      </c>
      <c r="T47">
        <v>1.1880330282080833</v>
      </c>
      <c r="U47">
        <v>-0.10399316482309556</v>
      </c>
      <c r="V47">
        <v>-5.1930959075732475E-2</v>
      </c>
      <c r="W47">
        <v>0.4387226025789423</v>
      </c>
      <c r="X47" s="11">
        <v>1.7655700715835687</v>
      </c>
      <c r="Y47" s="10">
        <v>1035</v>
      </c>
      <c r="Z47">
        <v>1036.4100000000001</v>
      </c>
      <c r="AA47" s="4">
        <v>1.3623188405797893E-3</v>
      </c>
      <c r="AB47" t="s">
        <v>51</v>
      </c>
      <c r="AC47">
        <v>7.7881453793187214E-2</v>
      </c>
      <c r="AD47">
        <v>0</v>
      </c>
    </row>
    <row r="48" spans="1:30" x14ac:dyDescent="0.2">
      <c r="A48" t="s">
        <v>12</v>
      </c>
      <c r="B48" s="1">
        <v>43053</v>
      </c>
      <c r="C48">
        <v>2433</v>
      </c>
      <c r="D48">
        <v>0.315011099687938</v>
      </c>
      <c r="E48">
        <v>0.13579592643674401</v>
      </c>
      <c r="F48" s="2">
        <v>43053.737245370372</v>
      </c>
      <c r="G48">
        <v>634111</v>
      </c>
      <c r="H48">
        <v>2807416</v>
      </c>
      <c r="I48">
        <v>16674638</v>
      </c>
      <c r="J48" s="11">
        <v>112</v>
      </c>
      <c r="K48" s="13">
        <v>0.73724537037196569</v>
      </c>
      <c r="L48">
        <v>8.7606222094195593E-2</v>
      </c>
      <c r="M48">
        <v>22.832745211003889</v>
      </c>
      <c r="N48">
        <v>101.08800230447933</v>
      </c>
      <c r="O48">
        <v>600.41185366556249</v>
      </c>
      <c r="P48" s="11">
        <v>4.032838830476739E-3</v>
      </c>
      <c r="Q48" s="10">
        <v>-0.31456304457771267</v>
      </c>
      <c r="R48">
        <v>-5.737065549915079E-2</v>
      </c>
      <c r="S48">
        <v>-8.9527714918944193E-2</v>
      </c>
      <c r="T48">
        <v>1.0883878461612715</v>
      </c>
      <c r="U48">
        <v>0.22874569447800791</v>
      </c>
      <c r="V48">
        <v>0.51418646291946624</v>
      </c>
      <c r="W48">
        <v>0.34970897098830983</v>
      </c>
      <c r="X48" s="11">
        <v>2.1928278460231647</v>
      </c>
      <c r="Y48" s="10">
        <v>1037.72</v>
      </c>
      <c r="Z48">
        <v>1041.6400000000001</v>
      </c>
      <c r="AA48" s="4">
        <v>3.7775122383688015E-3</v>
      </c>
      <c r="AB48" t="s">
        <v>51</v>
      </c>
      <c r="AC48">
        <v>0.39402346487545098</v>
      </c>
      <c r="AD48">
        <v>0</v>
      </c>
    </row>
    <row r="49" spans="1:30" x14ac:dyDescent="0.2">
      <c r="A49" t="s">
        <v>12</v>
      </c>
      <c r="B49" s="1">
        <v>43052</v>
      </c>
      <c r="C49">
        <v>2148</v>
      </c>
      <c r="D49">
        <v>0.32583183183893299</v>
      </c>
      <c r="E49">
        <v>8.6303538426966794E-2</v>
      </c>
      <c r="F49" s="2">
        <v>43052.73878472222</v>
      </c>
      <c r="G49">
        <v>1090579</v>
      </c>
      <c r="H49">
        <v>2927869</v>
      </c>
      <c r="I49">
        <v>20977216</v>
      </c>
      <c r="J49" s="11">
        <v>83</v>
      </c>
      <c r="K49" s="13">
        <v>0.73878472221986158</v>
      </c>
      <c r="L49">
        <v>7.7344087570214604E-2</v>
      </c>
      <c r="M49">
        <v>39.26901195448653</v>
      </c>
      <c r="N49">
        <v>105.42521244418839</v>
      </c>
      <c r="O49">
        <v>755.33688607230306</v>
      </c>
      <c r="P49" s="11">
        <v>2.9886216332997264E-3</v>
      </c>
      <c r="Q49" s="10">
        <v>-0.12446519697065223</v>
      </c>
      <c r="R49">
        <v>-0.75392965530139111</v>
      </c>
      <c r="S49">
        <v>-3.3542935927241661E-2</v>
      </c>
      <c r="T49">
        <v>0.80996748455988588</v>
      </c>
      <c r="U49">
        <v>0.5996673818599153</v>
      </c>
      <c r="V49">
        <v>0.5480384900939973</v>
      </c>
      <c r="W49">
        <v>0.68973389477504521</v>
      </c>
      <c r="X49" s="11">
        <v>1.2397143491963742</v>
      </c>
      <c r="Y49" s="10">
        <v>1040.8</v>
      </c>
      <c r="Z49">
        <v>1041.2</v>
      </c>
      <c r="AA49" s="4">
        <v>3.8431975403544481E-4</v>
      </c>
      <c r="AB49" t="s">
        <v>51</v>
      </c>
      <c r="AC49">
        <v>-5.0135871171261087E-2</v>
      </c>
      <c r="AD49">
        <v>0</v>
      </c>
    </row>
    <row r="50" spans="1:30" x14ac:dyDescent="0.2">
      <c r="A50" t="s">
        <v>12</v>
      </c>
      <c r="B50" s="1">
        <v>43049</v>
      </c>
      <c r="C50">
        <v>2410</v>
      </c>
      <c r="D50">
        <v>0.32025905700000001</v>
      </c>
      <c r="E50">
        <v>0.20481043299999999</v>
      </c>
      <c r="F50" s="2">
        <v>43049.708333333336</v>
      </c>
      <c r="G50">
        <v>728970</v>
      </c>
      <c r="H50">
        <v>1882366</v>
      </c>
      <c r="I50">
        <v>14133192</v>
      </c>
      <c r="J50" s="11">
        <v>99</v>
      </c>
      <c r="K50" s="13">
        <v>0.70833333333575865</v>
      </c>
      <c r="L50">
        <v>8.6778049834365545E-2</v>
      </c>
      <c r="M50">
        <v>26.248379662969899</v>
      </c>
      <c r="N50">
        <v>67.779274089010514</v>
      </c>
      <c r="O50">
        <v>508.90076335877865</v>
      </c>
      <c r="P50" s="11">
        <v>3.5647414662249746E-3</v>
      </c>
      <c r="Q50" s="10">
        <v>-0.2223673063008911</v>
      </c>
      <c r="R50">
        <v>0.91394387581928094</v>
      </c>
      <c r="S50">
        <v>-1.1410313109840362</v>
      </c>
      <c r="T50">
        <v>1.0659188345232649</v>
      </c>
      <c r="U50">
        <v>0.30582724311528453</v>
      </c>
      <c r="V50">
        <v>0.25421105560042784</v>
      </c>
      <c r="W50">
        <v>0.1488631100979079</v>
      </c>
      <c r="X50" s="11">
        <v>1.7655700715835687</v>
      </c>
      <c r="Y50" s="10">
        <v>1043.8699999999999</v>
      </c>
      <c r="Z50">
        <v>1044.1500000000001</v>
      </c>
      <c r="AA50" s="4">
        <v>2.6823263433205295E-4</v>
      </c>
      <c r="AB50" t="s">
        <v>51</v>
      </c>
      <c r="AC50">
        <v>-6.5331348070698944E-2</v>
      </c>
      <c r="AD50">
        <v>0</v>
      </c>
    </row>
    <row r="51" spans="1:30" x14ac:dyDescent="0.2">
      <c r="A51" t="s">
        <v>12</v>
      </c>
      <c r="B51" s="1">
        <v>43048</v>
      </c>
      <c r="C51">
        <v>2731</v>
      </c>
      <c r="D51">
        <v>0.27931995100000001</v>
      </c>
      <c r="E51">
        <v>0.118267686</v>
      </c>
      <c r="F51" s="2">
        <v>43048.746527777781</v>
      </c>
      <c r="G51">
        <v>528803</v>
      </c>
      <c r="H51">
        <v>1260719</v>
      </c>
      <c r="I51">
        <v>22383865</v>
      </c>
      <c r="J51" s="11">
        <v>107</v>
      </c>
      <c r="K51" s="13">
        <v>0.74652777778101154</v>
      </c>
      <c r="L51">
        <v>9.8336453982428351E-2</v>
      </c>
      <c r="M51">
        <v>19.040868500648134</v>
      </c>
      <c r="N51">
        <v>45.395326227855392</v>
      </c>
      <c r="O51">
        <v>805.98678525133232</v>
      </c>
      <c r="P51" s="11">
        <v>3.8528013826875989E-3</v>
      </c>
      <c r="Q51" s="10">
        <v>-0.94158258905250047</v>
      </c>
      <c r="R51">
        <v>-0.30406422026510266</v>
      </c>
      <c r="S51">
        <v>0.24806471271006506</v>
      </c>
      <c r="T51">
        <v>1.3795080839058784</v>
      </c>
      <c r="U51">
        <v>0.14317338479843797</v>
      </c>
      <c r="V51">
        <v>7.9503815955372772E-2</v>
      </c>
      <c r="W51">
        <v>0.8008988100931842</v>
      </c>
      <c r="X51" s="11">
        <v>2.0284979327771664</v>
      </c>
      <c r="Y51" s="10">
        <v>1048</v>
      </c>
      <c r="Z51">
        <v>1047.72</v>
      </c>
      <c r="AA51" s="4">
        <v>-2.6717557251905791E-4</v>
      </c>
      <c r="AB51" t="s">
        <v>52</v>
      </c>
      <c r="AC51">
        <v>-0.1354147738612847</v>
      </c>
      <c r="AD51">
        <v>0</v>
      </c>
    </row>
    <row r="52" spans="1:30" x14ac:dyDescent="0.2">
      <c r="A52" t="s">
        <v>12</v>
      </c>
      <c r="B52" s="1">
        <v>43047</v>
      </c>
      <c r="C52">
        <v>2420</v>
      </c>
      <c r="D52">
        <v>0.35751104500000003</v>
      </c>
      <c r="E52">
        <v>0.190866551</v>
      </c>
      <c r="F52" s="2">
        <v>43047.742361111108</v>
      </c>
      <c r="G52">
        <v>741334</v>
      </c>
      <c r="H52">
        <v>1855603</v>
      </c>
      <c r="I52">
        <v>17160497</v>
      </c>
      <c r="J52" s="11">
        <v>81</v>
      </c>
      <c r="K52" s="13">
        <v>0.74236111110803904</v>
      </c>
      <c r="L52">
        <v>8.7138124729943825E-2</v>
      </c>
      <c r="M52">
        <v>26.693576263862884</v>
      </c>
      <c r="N52">
        <v>66.815605645974358</v>
      </c>
      <c r="O52">
        <v>617.90641653463922</v>
      </c>
      <c r="P52" s="11">
        <v>2.9166066541840702E-3</v>
      </c>
      <c r="Q52" s="10">
        <v>0.4320729514438571</v>
      </c>
      <c r="R52">
        <v>0.71769679844322654</v>
      </c>
      <c r="S52">
        <v>9.652696444457895E-2</v>
      </c>
      <c r="T52">
        <v>1.0756879700180504</v>
      </c>
      <c r="U52">
        <v>0.31587411549799238</v>
      </c>
      <c r="V52">
        <v>0.24668960073195645</v>
      </c>
      <c r="W52">
        <v>0.38810552520443309</v>
      </c>
      <c r="X52" s="11">
        <v>1.1739823838979748</v>
      </c>
      <c r="Y52" s="10">
        <v>1050.05</v>
      </c>
      <c r="Z52">
        <v>1058.29</v>
      </c>
      <c r="AA52" s="4">
        <v>7.8472453692681396E-3</v>
      </c>
      <c r="AB52" t="s">
        <v>51</v>
      </c>
      <c r="AC52">
        <v>0.92674006543773502</v>
      </c>
      <c r="AD52">
        <v>0</v>
      </c>
    </row>
    <row r="53" spans="1:30" x14ac:dyDescent="0.2">
      <c r="A53" t="s">
        <v>12</v>
      </c>
      <c r="B53" s="1">
        <v>43046</v>
      </c>
      <c r="C53">
        <v>2662</v>
      </c>
      <c r="D53">
        <v>0.36730168600000002</v>
      </c>
      <c r="E53">
        <v>0.18164086300000001</v>
      </c>
      <c r="F53" s="2">
        <v>43046.752083333333</v>
      </c>
      <c r="G53">
        <v>889832</v>
      </c>
      <c r="H53">
        <v>2736449</v>
      </c>
      <c r="I53">
        <v>34626861</v>
      </c>
      <c r="J53" s="11">
        <v>119</v>
      </c>
      <c r="K53" s="13">
        <v>0.75208333333284827</v>
      </c>
      <c r="L53">
        <v>9.5851937202938206E-2</v>
      </c>
      <c r="M53">
        <v>32.040616448221229</v>
      </c>
      <c r="N53">
        <v>98.532658793028943</v>
      </c>
      <c r="O53">
        <v>1246.8263358778627</v>
      </c>
      <c r="P53" s="11">
        <v>4.2848912573815352E-3</v>
      </c>
      <c r="Q53" s="10">
        <v>0.60407423147020867</v>
      </c>
      <c r="R53">
        <v>0.58785388190224219</v>
      </c>
      <c r="S53">
        <v>0.45011504328968027</v>
      </c>
      <c r="T53">
        <v>1.3121010489918583</v>
      </c>
      <c r="U53">
        <v>0.43654222089166395</v>
      </c>
      <c r="V53">
        <v>0.494241946697413</v>
      </c>
      <c r="W53">
        <v>1.7684405447976583</v>
      </c>
      <c r="X53" s="11">
        <v>2.4228897245675625</v>
      </c>
      <c r="Y53" s="10">
        <v>1049.6500000000001</v>
      </c>
      <c r="Z53">
        <v>1052.3900000000001</v>
      </c>
      <c r="AA53" s="4">
        <v>2.6103939408374304E-3</v>
      </c>
      <c r="AB53" t="s">
        <v>51</v>
      </c>
      <c r="AC53">
        <v>0.24125096802685342</v>
      </c>
      <c r="AD53">
        <v>0</v>
      </c>
    </row>
    <row r="54" spans="1:30" x14ac:dyDescent="0.2">
      <c r="A54" t="s">
        <v>12</v>
      </c>
      <c r="B54" s="1">
        <v>43045</v>
      </c>
      <c r="C54">
        <v>3190</v>
      </c>
      <c r="D54">
        <v>0.42111298200000002</v>
      </c>
      <c r="E54">
        <v>0.176021184</v>
      </c>
      <c r="F54" s="2">
        <v>43045.75277777778</v>
      </c>
      <c r="G54">
        <v>1322624</v>
      </c>
      <c r="H54">
        <v>3717511</v>
      </c>
      <c r="I54">
        <v>15641992</v>
      </c>
      <c r="J54" s="11">
        <v>87</v>
      </c>
      <c r="K54" s="13">
        <v>0.75277777777955635</v>
      </c>
      <c r="L54">
        <v>0.11486389168947141</v>
      </c>
      <c r="M54">
        <v>47.624369868932739</v>
      </c>
      <c r="N54">
        <v>133.85823851361084</v>
      </c>
      <c r="O54">
        <v>563.22886360362952</v>
      </c>
      <c r="P54" s="11">
        <v>3.1326515915310383E-3</v>
      </c>
      <c r="Q54" s="10">
        <v>1.5494272264249727</v>
      </c>
      <c r="R54">
        <v>0.50876216414806219</v>
      </c>
      <c r="S54">
        <v>0.47537133471136456</v>
      </c>
      <c r="T54">
        <v>1.8279114031165307</v>
      </c>
      <c r="U54">
        <v>0.78822500900691095</v>
      </c>
      <c r="V54">
        <v>0.76995892746086403</v>
      </c>
      <c r="W54">
        <v>0.26810083339064678</v>
      </c>
      <c r="X54" s="11">
        <v>1.3711782797931729</v>
      </c>
      <c r="Y54" s="10">
        <v>1049.0999999999999</v>
      </c>
      <c r="Z54">
        <v>1042.68</v>
      </c>
      <c r="AA54" s="4">
        <v>-6.1195310265940769E-3</v>
      </c>
      <c r="AB54" t="s">
        <v>52</v>
      </c>
      <c r="AC54">
        <v>-0.90147161407676146</v>
      </c>
      <c r="AD54">
        <v>0</v>
      </c>
    </row>
    <row r="55" spans="1:30" x14ac:dyDescent="0.2">
      <c r="A55" t="s">
        <v>40</v>
      </c>
      <c r="B55" s="1">
        <v>43063</v>
      </c>
      <c r="C55">
        <v>141</v>
      </c>
      <c r="D55">
        <v>0.38372206595610803</v>
      </c>
      <c r="E55">
        <v>0.137601199221877</v>
      </c>
      <c r="F55" s="2">
        <v>43063.760659722226</v>
      </c>
      <c r="G55">
        <v>1157</v>
      </c>
      <c r="H55">
        <v>6672</v>
      </c>
      <c r="I55">
        <v>7026958</v>
      </c>
      <c r="J55" s="11">
        <v>15</v>
      </c>
      <c r="K55" s="13">
        <v>0.76065972222568234</v>
      </c>
      <c r="L55">
        <v>1.0796324655436448E-2</v>
      </c>
      <c r="M55">
        <v>8.8591117917304743E-2</v>
      </c>
      <c r="N55">
        <v>0.51087289433384375</v>
      </c>
      <c r="O55">
        <v>538.05191424196016</v>
      </c>
      <c r="P55" s="11">
        <v>1.1485451761102604E-3</v>
      </c>
      <c r="Q55" s="10">
        <v>0.89254629075311243</v>
      </c>
      <c r="R55">
        <v>-3.196313211729214E-2</v>
      </c>
      <c r="S55">
        <v>0.76203024147423626</v>
      </c>
      <c r="T55">
        <v>-0.99552942947863232</v>
      </c>
      <c r="U55">
        <v>-0.28452779675606321</v>
      </c>
      <c r="V55">
        <v>-0.27082039823229259</v>
      </c>
      <c r="W55">
        <v>0.2128432022971215</v>
      </c>
      <c r="X55" s="11">
        <v>-0.4398229264602766</v>
      </c>
      <c r="Y55">
        <v>21.44</v>
      </c>
      <c r="Z55">
        <v>21.24</v>
      </c>
      <c r="AA55" s="4">
        <v>-9.3283582089553566E-3</v>
      </c>
      <c r="AB55" t="s">
        <v>52</v>
      </c>
      <c r="AC55">
        <v>-1.3214980515354768</v>
      </c>
      <c r="AD55">
        <v>0</v>
      </c>
    </row>
    <row r="56" spans="1:30" x14ac:dyDescent="0.2">
      <c r="A56" t="s">
        <v>40</v>
      </c>
      <c r="B56" s="1">
        <v>43061</v>
      </c>
      <c r="C56">
        <v>290</v>
      </c>
      <c r="D56">
        <v>0.36806955018161802</v>
      </c>
      <c r="E56">
        <v>0.25542281497238301</v>
      </c>
      <c r="F56" s="2">
        <v>43061.759328703702</v>
      </c>
      <c r="G56">
        <v>21797</v>
      </c>
      <c r="H56">
        <v>114500</v>
      </c>
      <c r="I56">
        <v>2855366</v>
      </c>
      <c r="J56" s="11">
        <v>6</v>
      </c>
      <c r="K56" s="13">
        <v>0.75932870370161254</v>
      </c>
      <c r="L56">
        <v>2.22052067381317E-2</v>
      </c>
      <c r="M56">
        <v>1.668989280245023</v>
      </c>
      <c r="N56">
        <v>8.7672281776416536</v>
      </c>
      <c r="O56">
        <v>218.63445635528331</v>
      </c>
      <c r="P56" s="11">
        <v>4.5941807044410412E-4</v>
      </c>
      <c r="Q56" s="10">
        <v>0.61756401442973952</v>
      </c>
      <c r="R56">
        <v>1.6262657415035056</v>
      </c>
      <c r="S56">
        <v>0.7136223495385714</v>
      </c>
      <c r="T56">
        <v>-0.68599683979091353</v>
      </c>
      <c r="U56">
        <v>-0.24886252298954284</v>
      </c>
      <c r="V56">
        <v>-0.20637935101296898</v>
      </c>
      <c r="W56">
        <v>-0.48820487939006085</v>
      </c>
      <c r="X56" s="11">
        <v>-1.0688264969964298</v>
      </c>
      <c r="Y56">
        <v>21</v>
      </c>
      <c r="Z56">
        <v>21.34</v>
      </c>
      <c r="AA56" s="4">
        <v>1.6190476190476182E-2</v>
      </c>
      <c r="AB56" t="s">
        <v>51</v>
      </c>
      <c r="AC56">
        <v>2.0188454732923895</v>
      </c>
      <c r="AD56">
        <v>0</v>
      </c>
    </row>
    <row r="57" spans="1:30" x14ac:dyDescent="0.2">
      <c r="A57" t="s">
        <v>40</v>
      </c>
      <c r="B57" s="1">
        <v>43060</v>
      </c>
      <c r="C57">
        <v>200</v>
      </c>
      <c r="D57">
        <v>0.25722311207311199</v>
      </c>
      <c r="E57">
        <v>9.5851686507936407E-2</v>
      </c>
      <c r="F57" s="2">
        <v>43060.70480324074</v>
      </c>
      <c r="G57">
        <v>3745</v>
      </c>
      <c r="H57">
        <v>21556</v>
      </c>
      <c r="I57">
        <v>1410950</v>
      </c>
      <c r="J57" s="11">
        <v>8</v>
      </c>
      <c r="K57" s="13">
        <v>0.70480324074014788</v>
      </c>
      <c r="L57">
        <v>1.5313935681470138E-2</v>
      </c>
      <c r="M57">
        <v>0.28675344563552835</v>
      </c>
      <c r="N57">
        <v>1.6505359877488515</v>
      </c>
      <c r="O57">
        <v>108.03598774885145</v>
      </c>
      <c r="P57" s="11">
        <v>6.1255742725880549E-4</v>
      </c>
      <c r="Q57" s="10">
        <v>-1.3297782730695997</v>
      </c>
      <c r="R57">
        <v>-0.61954841518159731</v>
      </c>
      <c r="S57">
        <v>-1.2694174587355418</v>
      </c>
      <c r="T57">
        <v>-0.87296283356201887</v>
      </c>
      <c r="U57">
        <v>-0.2800558137857263</v>
      </c>
      <c r="V57">
        <v>-0.26192530097729005</v>
      </c>
      <c r="W57">
        <v>-0.73094315915430264</v>
      </c>
      <c r="X57" s="11">
        <v>-0.92904792576617357</v>
      </c>
      <c r="Y57">
        <v>22.34</v>
      </c>
      <c r="Z57">
        <v>22.46</v>
      </c>
      <c r="AA57" s="4">
        <v>5.3715308863026409E-3</v>
      </c>
      <c r="AB57" t="s">
        <v>51</v>
      </c>
      <c r="AC57">
        <v>0.6026760148210426</v>
      </c>
      <c r="AD57">
        <v>0</v>
      </c>
    </row>
    <row r="58" spans="1:30" x14ac:dyDescent="0.2">
      <c r="A58" t="s">
        <v>40</v>
      </c>
      <c r="B58" s="1">
        <v>43059</v>
      </c>
      <c r="C58">
        <v>246</v>
      </c>
      <c r="D58">
        <v>0.24415211933504599</v>
      </c>
      <c r="E58">
        <v>0.11304873649385799</v>
      </c>
      <c r="F58" s="2">
        <v>43059.778553240743</v>
      </c>
      <c r="G58">
        <v>10958</v>
      </c>
      <c r="H58">
        <v>72731</v>
      </c>
      <c r="I58">
        <v>1953753</v>
      </c>
      <c r="J58" s="11">
        <v>15</v>
      </c>
      <c r="K58" s="13">
        <v>0.77855324074334931</v>
      </c>
      <c r="L58">
        <v>1.8836140888208269E-2</v>
      </c>
      <c r="M58">
        <v>0.83905053598774881</v>
      </c>
      <c r="N58">
        <v>5.5689892802450229</v>
      </c>
      <c r="O58">
        <v>149.59823889739664</v>
      </c>
      <c r="P58" s="11">
        <v>1.1485451761102604E-3</v>
      </c>
      <c r="Q58" s="10">
        <v>-1.5594085375397708</v>
      </c>
      <c r="R58">
        <v>-0.37751604577205772</v>
      </c>
      <c r="S58">
        <v>1.4128006816207281</v>
      </c>
      <c r="T58">
        <v>-0.77740243674567622</v>
      </c>
      <c r="U58">
        <v>-0.26759197562303677</v>
      </c>
      <c r="V58">
        <v>-0.23134168084662932</v>
      </c>
      <c r="W58">
        <v>-0.63972354758058037</v>
      </c>
      <c r="X58" s="11">
        <v>-0.4398229264602766</v>
      </c>
      <c r="Y58">
        <v>21.81</v>
      </c>
      <c r="Z58">
        <v>22.12</v>
      </c>
      <c r="AA58" s="4">
        <v>1.4213663457129861E-2</v>
      </c>
      <c r="AB58" t="s">
        <v>51</v>
      </c>
      <c r="AC58">
        <v>1.7600862560697663</v>
      </c>
      <c r="AD58">
        <v>0</v>
      </c>
    </row>
    <row r="59" spans="1:30" x14ac:dyDescent="0.2">
      <c r="A59" t="s">
        <v>40</v>
      </c>
      <c r="B59" s="1">
        <v>43056</v>
      </c>
      <c r="C59">
        <v>214</v>
      </c>
      <c r="D59">
        <v>0.40578389030491802</v>
      </c>
      <c r="E59">
        <v>0.25743090956291798</v>
      </c>
      <c r="F59" s="2">
        <v>43056.736562500002</v>
      </c>
      <c r="G59">
        <v>4319</v>
      </c>
      <c r="H59">
        <v>29574</v>
      </c>
      <c r="I59">
        <v>1169765</v>
      </c>
      <c r="J59" s="11">
        <v>12</v>
      </c>
      <c r="K59" s="13">
        <v>0.73656250000203727</v>
      </c>
      <c r="L59">
        <v>1.6385911179173047E-2</v>
      </c>
      <c r="M59">
        <v>0.33070444104134761</v>
      </c>
      <c r="N59">
        <v>2.2644716692189895</v>
      </c>
      <c r="O59">
        <v>89.568529862174586</v>
      </c>
      <c r="P59" s="11">
        <v>9.1883614088820824E-4</v>
      </c>
      <c r="Q59" s="10">
        <v>1.2801268411697657</v>
      </c>
      <c r="R59">
        <v>1.654527791805362</v>
      </c>
      <c r="S59">
        <v>-0.11436306805323986</v>
      </c>
      <c r="T59">
        <v>-0.84387923453095814</v>
      </c>
      <c r="U59">
        <v>-0.2790639597575294</v>
      </c>
      <c r="V59">
        <v>-0.25713351854040412</v>
      </c>
      <c r="W59">
        <v>-0.77147499486156346</v>
      </c>
      <c r="X59" s="11">
        <v>-0.64949078330566112</v>
      </c>
      <c r="Y59" s="10">
        <v>21.51</v>
      </c>
      <c r="Z59">
        <v>21.75</v>
      </c>
      <c r="AA59" s="4">
        <v>1.1157601115760038E-2</v>
      </c>
      <c r="AB59" t="s">
        <v>51</v>
      </c>
      <c r="AC59">
        <v>1.3600563058894251</v>
      </c>
      <c r="AD59">
        <v>0</v>
      </c>
    </row>
    <row r="60" spans="1:30" x14ac:dyDescent="0.2">
      <c r="A60" t="s">
        <v>40</v>
      </c>
      <c r="B60" s="1">
        <v>43055</v>
      </c>
      <c r="C60">
        <v>288</v>
      </c>
      <c r="D60">
        <v>0.44602469803858702</v>
      </c>
      <c r="E60">
        <v>0.243771851489509</v>
      </c>
      <c r="F60" s="2">
        <v>43055.759837962964</v>
      </c>
      <c r="G60">
        <v>6622</v>
      </c>
      <c r="H60">
        <v>45587</v>
      </c>
      <c r="I60">
        <v>3736873</v>
      </c>
      <c r="J60" s="11">
        <v>13</v>
      </c>
      <c r="K60" s="13">
        <v>0.75983796296350192</v>
      </c>
      <c r="L60">
        <v>2.2052067381316997E-2</v>
      </c>
      <c r="M60">
        <v>0.50704441041347625</v>
      </c>
      <c r="N60">
        <v>3.490581929555896</v>
      </c>
      <c r="O60">
        <v>286.13116385911178</v>
      </c>
      <c r="P60" s="11">
        <v>9.954058192955589E-4</v>
      </c>
      <c r="Q60" s="10">
        <v>1.9870744699803191</v>
      </c>
      <c r="R60">
        <v>1.4622893443904805</v>
      </c>
      <c r="S60">
        <v>0.7321436299497559</v>
      </c>
      <c r="T60">
        <v>-0.69015163965249371</v>
      </c>
      <c r="U60">
        <v>-0.2750844478639104</v>
      </c>
      <c r="V60">
        <v>-0.24756369911388201</v>
      </c>
      <c r="W60">
        <v>-0.34006508255858192</v>
      </c>
      <c r="X60" s="11">
        <v>-0.57960149769053304</v>
      </c>
      <c r="Y60" s="10">
        <v>21.43</v>
      </c>
      <c r="Z60">
        <v>21.57</v>
      </c>
      <c r="AA60" s="4">
        <v>6.5328978068129057E-3</v>
      </c>
      <c r="AB60" t="s">
        <v>51</v>
      </c>
      <c r="AC60">
        <v>0.7546956726217986</v>
      </c>
      <c r="AD60">
        <v>0</v>
      </c>
    </row>
    <row r="61" spans="1:30" x14ac:dyDescent="0.2">
      <c r="A61" t="s">
        <v>40</v>
      </c>
      <c r="B61" s="1">
        <v>43054</v>
      </c>
      <c r="C61">
        <v>426</v>
      </c>
      <c r="D61">
        <v>0.34212611527752401</v>
      </c>
      <c r="E61">
        <v>0.34384883321392901</v>
      </c>
      <c r="F61" s="2">
        <v>43054.753252314818</v>
      </c>
      <c r="G61">
        <v>38938</v>
      </c>
      <c r="H61">
        <v>237253</v>
      </c>
      <c r="I61">
        <v>3061210</v>
      </c>
      <c r="J61" s="11">
        <v>20</v>
      </c>
      <c r="K61" s="13">
        <v>0.75325231481838273</v>
      </c>
      <c r="L61">
        <v>3.2618683001531396E-2</v>
      </c>
      <c r="M61">
        <v>2.9814701378254211</v>
      </c>
      <c r="N61">
        <v>18.166385911179173</v>
      </c>
      <c r="O61">
        <v>234.395865237366</v>
      </c>
      <c r="P61" s="11">
        <v>1.5313935681470138E-3</v>
      </c>
      <c r="Q61" s="10">
        <v>0.16179160772169018</v>
      </c>
      <c r="R61">
        <v>2.8707791161795884</v>
      </c>
      <c r="S61">
        <v>0.49262980052500283</v>
      </c>
      <c r="T61">
        <v>-0.40347044920346542</v>
      </c>
      <c r="U61">
        <v>-0.21924341167016656</v>
      </c>
      <c r="V61">
        <v>-0.1330187037848499</v>
      </c>
      <c r="W61">
        <v>-0.45361220078515024</v>
      </c>
      <c r="X61" s="11">
        <v>-9.0376498384636031E-2</v>
      </c>
      <c r="Y61" s="10">
        <v>21.31</v>
      </c>
      <c r="Z61">
        <v>21.36</v>
      </c>
      <c r="AA61" s="4">
        <v>2.3463162834350404E-3</v>
      </c>
      <c r="AB61" t="s">
        <v>51</v>
      </c>
      <c r="AC61">
        <v>0.20668394669866003</v>
      </c>
      <c r="AD61">
        <v>0</v>
      </c>
    </row>
    <row r="62" spans="1:30" x14ac:dyDescent="0.2">
      <c r="A62" t="s">
        <v>40</v>
      </c>
      <c r="B62" s="1">
        <v>43053</v>
      </c>
      <c r="C62">
        <v>197</v>
      </c>
      <c r="D62">
        <v>0.37370244321386398</v>
      </c>
      <c r="E62">
        <v>0.20890202789314399</v>
      </c>
      <c r="F62" s="2">
        <v>43053.709513888891</v>
      </c>
      <c r="G62">
        <v>4483</v>
      </c>
      <c r="H62">
        <v>15135</v>
      </c>
      <c r="I62">
        <v>1241254</v>
      </c>
      <c r="J62" s="11">
        <v>11</v>
      </c>
      <c r="K62" s="13">
        <v>0.70951388889079681</v>
      </c>
      <c r="L62">
        <v>1.5084226646248085E-2</v>
      </c>
      <c r="M62">
        <v>0.34326186830015315</v>
      </c>
      <c r="N62">
        <v>1.1588820826952526</v>
      </c>
      <c r="O62">
        <v>95.042419601837679</v>
      </c>
      <c r="P62" s="11">
        <v>8.4226646248085758E-4</v>
      </c>
      <c r="Q62" s="10">
        <v>0.71652227587532036</v>
      </c>
      <c r="R62">
        <v>0.97152924118498762</v>
      </c>
      <c r="S62">
        <v>-1.0980956157259447</v>
      </c>
      <c r="T62">
        <v>-0.87919503335438898</v>
      </c>
      <c r="U62">
        <v>-0.27878057289233033</v>
      </c>
      <c r="V62">
        <v>-0.26576267127253134</v>
      </c>
      <c r="W62">
        <v>-0.75946106197653174</v>
      </c>
      <c r="X62" s="11">
        <v>-0.71938006892078921</v>
      </c>
      <c r="Y62" s="10">
        <v>21.1</v>
      </c>
      <c r="Z62">
        <v>21.36</v>
      </c>
      <c r="AA62" s="4">
        <v>1.2322274881516493E-2</v>
      </c>
      <c r="AB62" t="s">
        <v>51</v>
      </c>
      <c r="AC62">
        <v>1.5125088204160337</v>
      </c>
      <c r="AD62">
        <v>0</v>
      </c>
    </row>
    <row r="63" spans="1:30" x14ac:dyDescent="0.2">
      <c r="A63" t="s">
        <v>40</v>
      </c>
      <c r="B63" s="1">
        <v>43052</v>
      </c>
      <c r="C63">
        <v>254</v>
      </c>
      <c r="D63">
        <v>0.40687138894569902</v>
      </c>
      <c r="E63">
        <v>0.22447224281623801</v>
      </c>
      <c r="F63" s="2">
        <v>43052.745057870372</v>
      </c>
      <c r="G63">
        <v>11191</v>
      </c>
      <c r="H63">
        <v>72188</v>
      </c>
      <c r="I63">
        <v>2380535</v>
      </c>
      <c r="J63" s="11">
        <v>11</v>
      </c>
      <c r="K63" s="13">
        <v>0.74505787037196569</v>
      </c>
      <c r="L63">
        <v>1.9448698315467076E-2</v>
      </c>
      <c r="M63">
        <v>0.85689127105666152</v>
      </c>
      <c r="N63">
        <v>5.5274119448698311</v>
      </c>
      <c r="O63">
        <v>182.27679938744257</v>
      </c>
      <c r="P63" s="11">
        <v>8.4226646248085758E-4</v>
      </c>
      <c r="Q63" s="10">
        <v>1.2992319394203553</v>
      </c>
      <c r="R63">
        <v>1.1906654310045968</v>
      </c>
      <c r="S63">
        <v>0.19460556264883516</v>
      </c>
      <c r="T63">
        <v>-0.76078323729935571</v>
      </c>
      <c r="U63">
        <v>-0.26718935891821122</v>
      </c>
      <c r="V63">
        <v>-0.23166619292735133</v>
      </c>
      <c r="W63">
        <v>-0.56800160008460787</v>
      </c>
      <c r="X63" s="11">
        <v>-0.71938006892078921</v>
      </c>
      <c r="Y63" s="10">
        <v>21.23</v>
      </c>
      <c r="Z63">
        <v>21.17</v>
      </c>
      <c r="AA63" s="4">
        <v>-2.8261893546867038E-3</v>
      </c>
      <c r="AB63" t="s">
        <v>52</v>
      </c>
      <c r="AC63">
        <v>-0.47038246805186967</v>
      </c>
      <c r="AD63">
        <v>0</v>
      </c>
    </row>
    <row r="64" spans="1:30" x14ac:dyDescent="0.2">
      <c r="A64" t="s">
        <v>40</v>
      </c>
      <c r="B64" s="1">
        <v>43049</v>
      </c>
      <c r="C64">
        <v>149</v>
      </c>
      <c r="D64">
        <v>0.26605036500000001</v>
      </c>
      <c r="E64">
        <v>0.11571340200000001</v>
      </c>
      <c r="F64" s="2">
        <v>43049.734722222223</v>
      </c>
      <c r="G64">
        <v>1681</v>
      </c>
      <c r="H64">
        <v>8373</v>
      </c>
      <c r="I64">
        <v>1152106</v>
      </c>
      <c r="J64" s="11">
        <v>6</v>
      </c>
      <c r="K64" s="13">
        <v>0.73472222222335404</v>
      </c>
      <c r="L64">
        <v>1.1408882082695252E-2</v>
      </c>
      <c r="M64">
        <v>0.12871362940275652</v>
      </c>
      <c r="N64">
        <v>0.64111791730474732</v>
      </c>
      <c r="O64">
        <v>88.216385911179174</v>
      </c>
      <c r="P64" s="11">
        <v>4.5941807044410412E-4</v>
      </c>
      <c r="Q64" s="10">
        <v>-1.1747017257280008</v>
      </c>
      <c r="R64">
        <v>-0.34001337486842015</v>
      </c>
      <c r="S64">
        <v>-0.18129224013546946</v>
      </c>
      <c r="T64">
        <v>-0.97891023003231203</v>
      </c>
      <c r="U64">
        <v>-0.28362234116237828</v>
      </c>
      <c r="V64">
        <v>-0.26980383276395348</v>
      </c>
      <c r="W64">
        <v>-0.77444264080453051</v>
      </c>
      <c r="X64" s="11">
        <v>-1.0688264969964298</v>
      </c>
      <c r="Y64">
        <v>21.25</v>
      </c>
      <c r="Z64">
        <v>21.23</v>
      </c>
      <c r="AA64" s="4">
        <v>-9.4117647058821526E-4</v>
      </c>
      <c r="AB64" t="s">
        <v>52</v>
      </c>
      <c r="AC64">
        <v>-0.22363959245423851</v>
      </c>
      <c r="AD64">
        <v>0</v>
      </c>
    </row>
    <row r="65" spans="1:30" x14ac:dyDescent="0.2">
      <c r="A65" t="s">
        <v>40</v>
      </c>
      <c r="B65" s="1">
        <v>43048</v>
      </c>
      <c r="C65">
        <v>174</v>
      </c>
      <c r="D65">
        <v>0.39285810799999998</v>
      </c>
      <c r="E65">
        <v>0.18937959500000001</v>
      </c>
      <c r="F65" s="2">
        <v>43048.734027777777</v>
      </c>
      <c r="G65">
        <v>3130</v>
      </c>
      <c r="H65">
        <v>15164</v>
      </c>
      <c r="I65">
        <v>2813064</v>
      </c>
      <c r="J65" s="11">
        <v>13</v>
      </c>
      <c r="K65" s="13">
        <v>0.73402777777664596</v>
      </c>
      <c r="L65">
        <v>1.332312404287902E-2</v>
      </c>
      <c r="M65">
        <v>0.23966309341500766</v>
      </c>
      <c r="N65">
        <v>1.1611026033690659</v>
      </c>
      <c r="O65">
        <v>215.39540581929555</v>
      </c>
      <c r="P65" s="11">
        <v>9.954058192955589E-4</v>
      </c>
      <c r="Q65" s="10">
        <v>1.0530476231913035</v>
      </c>
      <c r="R65">
        <v>0.69676928563246232</v>
      </c>
      <c r="S65">
        <v>-0.20654853155715375</v>
      </c>
      <c r="T65">
        <v>-0.92697523176256047</v>
      </c>
      <c r="U65">
        <v>-0.28111851453022291</v>
      </c>
      <c r="V65">
        <v>-0.26574534005643385</v>
      </c>
      <c r="W65">
        <v>-0.49531385264332517</v>
      </c>
      <c r="X65" s="11">
        <v>-0.57960149769053304</v>
      </c>
      <c r="Y65">
        <v>21.27</v>
      </c>
      <c r="Z65">
        <v>21.34</v>
      </c>
      <c r="AA65" s="4">
        <v>3.2910202162670563E-3</v>
      </c>
      <c r="AB65" t="s">
        <v>51</v>
      </c>
      <c r="AC65">
        <v>0.33034302984961855</v>
      </c>
      <c r="AD65">
        <v>0</v>
      </c>
    </row>
    <row r="66" spans="1:30" x14ac:dyDescent="0.2">
      <c r="A66" t="s">
        <v>40</v>
      </c>
      <c r="B66" s="1">
        <v>43047</v>
      </c>
      <c r="C66">
        <v>248</v>
      </c>
      <c r="D66">
        <v>0.33815197600000002</v>
      </c>
      <c r="E66">
        <v>0.15984231500000001</v>
      </c>
      <c r="F66" s="2">
        <v>43047.722916666666</v>
      </c>
      <c r="G66">
        <v>11475</v>
      </c>
      <c r="H66">
        <v>40377</v>
      </c>
      <c r="I66">
        <v>2381225</v>
      </c>
      <c r="J66" s="11">
        <v>11</v>
      </c>
      <c r="K66" s="13">
        <v>0.72291666666569654</v>
      </c>
      <c r="L66">
        <v>1.8989280245022971E-2</v>
      </c>
      <c r="M66">
        <v>0.87863705972434913</v>
      </c>
      <c r="N66">
        <v>3.0916539050535987</v>
      </c>
      <c r="O66">
        <v>182.32963246554365</v>
      </c>
      <c r="P66" s="11">
        <v>8.4226646248085758E-4</v>
      </c>
      <c r="Q66" s="10">
        <v>9.1974213463527979E-2</v>
      </c>
      <c r="R66">
        <v>0.28105973834583242</v>
      </c>
      <c r="S66">
        <v>-0.61064919298100395</v>
      </c>
      <c r="T66">
        <v>-0.77324763688409603</v>
      </c>
      <c r="U66">
        <v>-0.2666986158101835</v>
      </c>
      <c r="V66">
        <v>-0.25067734173001766</v>
      </c>
      <c r="W66">
        <v>-0.56788564359213112</v>
      </c>
      <c r="X66" s="11">
        <v>-0.71938006892078921</v>
      </c>
      <c r="Y66">
        <v>21.34</v>
      </c>
      <c r="Z66">
        <v>21.42</v>
      </c>
      <c r="AA66" s="4">
        <v>3.7488284910966187E-3</v>
      </c>
      <c r="AB66" t="s">
        <v>51</v>
      </c>
      <c r="AC66">
        <v>0.39026884317256599</v>
      </c>
      <c r="AD66">
        <v>0</v>
      </c>
    </row>
    <row r="67" spans="1:30" x14ac:dyDescent="0.2">
      <c r="A67" t="s">
        <v>40</v>
      </c>
      <c r="B67" s="1">
        <v>43046</v>
      </c>
      <c r="C67">
        <v>215</v>
      </c>
      <c r="D67">
        <v>0.41402049600000002</v>
      </c>
      <c r="E67">
        <v>0.13221032599999999</v>
      </c>
      <c r="F67" s="2">
        <v>43046.722916666666</v>
      </c>
      <c r="G67">
        <v>2613</v>
      </c>
      <c r="H67">
        <v>11326</v>
      </c>
      <c r="I67">
        <v>1977224</v>
      </c>
      <c r="J67" s="11">
        <v>22</v>
      </c>
      <c r="K67" s="13">
        <v>0.72291666666569654</v>
      </c>
      <c r="L67">
        <v>1.6462480857580397E-2</v>
      </c>
      <c r="M67">
        <v>0.20007656967840734</v>
      </c>
      <c r="N67">
        <v>0.86722817764165394</v>
      </c>
      <c r="O67">
        <v>151.39540581929555</v>
      </c>
      <c r="P67" s="11">
        <v>1.6845329249617152E-3</v>
      </c>
      <c r="Q67" s="10">
        <v>1.4248269402364606</v>
      </c>
      <c r="R67">
        <v>-0.10783462287561879</v>
      </c>
      <c r="S67">
        <v>-0.61064919298100395</v>
      </c>
      <c r="T67">
        <v>-0.84180183460016811</v>
      </c>
      <c r="U67">
        <v>-0.28201187434307612</v>
      </c>
      <c r="V67">
        <v>-0.26803903686271568</v>
      </c>
      <c r="W67">
        <v>-0.63577917825460606</v>
      </c>
      <c r="X67" s="11">
        <v>4.9402072845620162E-2</v>
      </c>
      <c r="Y67">
        <v>21.47</v>
      </c>
      <c r="Z67">
        <v>21.38</v>
      </c>
      <c r="AA67" s="4">
        <v>-4.1918956683744697E-3</v>
      </c>
      <c r="AB67" t="s">
        <v>52</v>
      </c>
      <c r="AC67">
        <v>-0.64914957670339524</v>
      </c>
      <c r="AD67">
        <v>0</v>
      </c>
    </row>
    <row r="68" spans="1:30" x14ac:dyDescent="0.2">
      <c r="A68" t="s">
        <v>40</v>
      </c>
      <c r="B68" s="1">
        <v>43045</v>
      </c>
      <c r="C68">
        <v>241</v>
      </c>
      <c r="D68">
        <v>0.366882351</v>
      </c>
      <c r="E68">
        <v>0.12040777499999999</v>
      </c>
      <c r="F68" s="2">
        <v>43045.738888888889</v>
      </c>
      <c r="G68">
        <v>4486</v>
      </c>
      <c r="H68">
        <v>13463</v>
      </c>
      <c r="I68">
        <v>1753527</v>
      </c>
      <c r="J68" s="11">
        <v>22</v>
      </c>
      <c r="K68" s="13">
        <v>0.73888888888905058</v>
      </c>
      <c r="L68">
        <v>1.8453292496171517E-2</v>
      </c>
      <c r="M68">
        <v>0.34349157733537516</v>
      </c>
      <c r="N68">
        <v>1.0308575803981623</v>
      </c>
      <c r="O68">
        <v>134.26699846860643</v>
      </c>
      <c r="P68" s="11">
        <v>1.6845329249617152E-3</v>
      </c>
      <c r="Q68" s="10">
        <v>0.59670738421681091</v>
      </c>
      <c r="R68">
        <v>-0.2739444722942978</v>
      </c>
      <c r="S68">
        <v>-2.9754492134603096E-2</v>
      </c>
      <c r="T68">
        <v>-0.78778943639962651</v>
      </c>
      <c r="U68">
        <v>-0.27877538898625964</v>
      </c>
      <c r="V68">
        <v>-0.26676190552477297</v>
      </c>
      <c r="W68">
        <v>-0.6733721050626873</v>
      </c>
      <c r="X68" s="11">
        <v>4.9402072845620162E-2</v>
      </c>
      <c r="Y68">
        <v>21.47</v>
      </c>
      <c r="Z68">
        <v>21.44</v>
      </c>
      <c r="AA68" s="4">
        <v>-1.3972985561247128E-3</v>
      </c>
      <c r="AB68" t="s">
        <v>52</v>
      </c>
      <c r="AC68">
        <v>-0.28334468834947901</v>
      </c>
      <c r="AD68">
        <v>0</v>
      </c>
    </row>
    <row r="69" spans="1:30" x14ac:dyDescent="0.2">
      <c r="A69" t="s">
        <v>50</v>
      </c>
      <c r="B69" s="1">
        <v>43063</v>
      </c>
      <c r="C69">
        <v>236</v>
      </c>
      <c r="D69">
        <v>0.32464632824802298</v>
      </c>
      <c r="E69">
        <v>0.14854561046298301</v>
      </c>
      <c r="F69" s="2">
        <v>43063.741620370369</v>
      </c>
      <c r="G69">
        <v>6271</v>
      </c>
      <c r="H69">
        <v>13422</v>
      </c>
      <c r="I69">
        <v>1285873</v>
      </c>
      <c r="J69" s="11">
        <v>13</v>
      </c>
      <c r="K69" s="13">
        <v>0.74162037036876427</v>
      </c>
      <c r="L69">
        <v>1.2321829478410692E-2</v>
      </c>
      <c r="M69">
        <v>0.32741607058946381</v>
      </c>
      <c r="N69">
        <v>0.70077794601367926</v>
      </c>
      <c r="O69">
        <v>67.136897613950822</v>
      </c>
      <c r="P69" s="11">
        <v>6.7874484414974154E-4</v>
      </c>
      <c r="Q69" s="10">
        <v>-0.14529203916743585</v>
      </c>
      <c r="R69">
        <v>0.12206920404767914</v>
      </c>
      <c r="S69">
        <v>6.958692040257955E-2</v>
      </c>
      <c r="T69">
        <v>-0.95414119748414661</v>
      </c>
      <c r="U69">
        <v>-0.27913816930497626</v>
      </c>
      <c r="V69">
        <v>-0.26933818483636113</v>
      </c>
      <c r="W69">
        <v>-0.82070728435748941</v>
      </c>
      <c r="X69" s="11">
        <v>-0.86863509160734409</v>
      </c>
      <c r="Y69">
        <v>151.94999999999999</v>
      </c>
      <c r="Z69">
        <v>151.84</v>
      </c>
      <c r="AA69" s="4">
        <v>-7.2392234287584881E-4</v>
      </c>
      <c r="AB69" t="s">
        <v>52</v>
      </c>
      <c r="AC69">
        <v>-0.19520163923948289</v>
      </c>
      <c r="AD69">
        <v>0</v>
      </c>
    </row>
    <row r="70" spans="1:30" x14ac:dyDescent="0.2">
      <c r="A70" t="s">
        <v>50</v>
      </c>
      <c r="B70" s="1">
        <v>43061</v>
      </c>
      <c r="C70">
        <v>368</v>
      </c>
      <c r="D70">
        <v>0.31183932688688099</v>
      </c>
      <c r="E70">
        <v>0.148486061605966</v>
      </c>
      <c r="F70" s="2">
        <v>43061.733842592592</v>
      </c>
      <c r="G70">
        <v>17787</v>
      </c>
      <c r="H70">
        <v>56773</v>
      </c>
      <c r="I70">
        <v>1854873</v>
      </c>
      <c r="J70" s="11">
        <v>15</v>
      </c>
      <c r="K70" s="13">
        <v>0.73384259259182727</v>
      </c>
      <c r="L70">
        <v>1.9213700203623452E-2</v>
      </c>
      <c r="M70">
        <v>0.92867958022241948</v>
      </c>
      <c r="N70">
        <v>2.9641831566856367</v>
      </c>
      <c r="O70">
        <v>96.845037330966434</v>
      </c>
      <c r="P70" s="11">
        <v>7.8316712786508644E-4</v>
      </c>
      <c r="Q70" s="10">
        <v>-0.370284522030984</v>
      </c>
      <c r="R70">
        <v>0.1212311096668839</v>
      </c>
      <c r="S70">
        <v>-0.21328354256765361</v>
      </c>
      <c r="T70">
        <v>-0.76715893419966907</v>
      </c>
      <c r="U70">
        <v>-0.26556929268385082</v>
      </c>
      <c r="V70">
        <v>-0.25167225391981518</v>
      </c>
      <c r="W70">
        <v>-0.755504729378489</v>
      </c>
      <c r="X70" s="11">
        <v>-0.77332322713352031</v>
      </c>
      <c r="Y70">
        <v>152</v>
      </c>
      <c r="Z70">
        <v>151.77000000000001</v>
      </c>
      <c r="AA70" s="4">
        <v>-1.5131578947367747E-3</v>
      </c>
      <c r="AB70" t="s">
        <v>52</v>
      </c>
      <c r="AC70">
        <v>-0.29851034934582377</v>
      </c>
      <c r="AD70">
        <v>0</v>
      </c>
    </row>
    <row r="71" spans="1:30" x14ac:dyDescent="0.2">
      <c r="A71" t="s">
        <v>50</v>
      </c>
      <c r="B71" s="1">
        <v>43060</v>
      </c>
      <c r="C71">
        <v>968</v>
      </c>
      <c r="D71">
        <v>0.36795073856928101</v>
      </c>
      <c r="E71">
        <v>4.2762498993774697E-2</v>
      </c>
      <c r="F71" s="2">
        <v>43060.753703703704</v>
      </c>
      <c r="G71">
        <v>80810</v>
      </c>
      <c r="H71">
        <v>290851</v>
      </c>
      <c r="I71">
        <v>6654111</v>
      </c>
      <c r="J71" s="11">
        <v>22</v>
      </c>
      <c r="K71" s="13">
        <v>0.75370370370364981</v>
      </c>
      <c r="L71">
        <v>5.054038531822691E-2</v>
      </c>
      <c r="M71">
        <v>4.2191823735185086</v>
      </c>
      <c r="N71">
        <v>15.185662820445883</v>
      </c>
      <c r="O71">
        <v>347.41873335769856</v>
      </c>
      <c r="P71" s="11">
        <v>1.1486451208687935E-3</v>
      </c>
      <c r="Q71" s="10">
        <v>0.61547674053174239</v>
      </c>
      <c r="R71">
        <v>-1.366728998746745</v>
      </c>
      <c r="S71">
        <v>0.50904638976386385</v>
      </c>
      <c r="T71">
        <v>8.2760444366138275E-2</v>
      </c>
      <c r="U71">
        <v>-0.19131162411028443</v>
      </c>
      <c r="V71">
        <v>-0.15628331763038164</v>
      </c>
      <c r="W71">
        <v>-0.20555291997197253</v>
      </c>
      <c r="X71" s="11">
        <v>-0.43973170147513707</v>
      </c>
      <c r="Y71">
        <v>151.30000000000001</v>
      </c>
      <c r="Z71">
        <v>151.94999999999999</v>
      </c>
      <c r="AA71" s="4">
        <v>4.2961004626568223E-3</v>
      </c>
      <c r="AB71" t="s">
        <v>51</v>
      </c>
      <c r="AC71">
        <v>0.46190520233799981</v>
      </c>
      <c r="AD71">
        <v>0</v>
      </c>
    </row>
    <row r="72" spans="1:30" x14ac:dyDescent="0.2">
      <c r="A72" t="s">
        <v>50</v>
      </c>
      <c r="B72" s="1">
        <v>43059</v>
      </c>
      <c r="C72">
        <v>477</v>
      </c>
      <c r="D72">
        <v>0.332622254288921</v>
      </c>
      <c r="E72">
        <v>0.15356777285432899</v>
      </c>
      <c r="F72" s="2">
        <v>43059.747013888889</v>
      </c>
      <c r="G72">
        <v>22228</v>
      </c>
      <c r="H72">
        <v>34803</v>
      </c>
      <c r="I72">
        <v>3700888</v>
      </c>
      <c r="J72" s="11">
        <v>13</v>
      </c>
      <c r="K72" s="13">
        <v>0.74701388888934162</v>
      </c>
      <c r="L72">
        <v>2.4904714666109749E-2</v>
      </c>
      <c r="M72">
        <v>1.1605492612123427</v>
      </c>
      <c r="N72">
        <v>1.8171043700725735</v>
      </c>
      <c r="O72">
        <v>193.22758836735758</v>
      </c>
      <c r="P72" s="11">
        <v>6.7874484414974154E-4</v>
      </c>
      <c r="Q72" s="10">
        <v>-5.1715415994039666E-3</v>
      </c>
      <c r="R72">
        <v>0.19275143525198693</v>
      </c>
      <c r="S72">
        <v>0.26574411654647223</v>
      </c>
      <c r="T72">
        <v>-0.61275691376021402</v>
      </c>
      <c r="U72">
        <v>-0.26033662673435287</v>
      </c>
      <c r="V72">
        <v>-0.26062523083468486</v>
      </c>
      <c r="W72">
        <v>-0.54396712915079237</v>
      </c>
      <c r="X72" s="11">
        <v>-0.86863509160734409</v>
      </c>
      <c r="Y72">
        <v>150.63999999999999</v>
      </c>
      <c r="Z72">
        <v>150.51</v>
      </c>
      <c r="AA72" s="4">
        <v>-8.6298459904404854E-4</v>
      </c>
      <c r="AB72" t="s">
        <v>52</v>
      </c>
      <c r="AC72">
        <v>-0.21340449677084991</v>
      </c>
      <c r="AD72">
        <v>0</v>
      </c>
    </row>
    <row r="73" spans="1:30" x14ac:dyDescent="0.2">
      <c r="A73" t="s">
        <v>50</v>
      </c>
      <c r="B73" s="1">
        <v>43056</v>
      </c>
      <c r="C73">
        <v>583</v>
      </c>
      <c r="D73">
        <v>0.25294275454867199</v>
      </c>
      <c r="E73">
        <v>9.4732494016370405E-2</v>
      </c>
      <c r="F73" s="2">
        <v>43056.729398148149</v>
      </c>
      <c r="G73">
        <v>29610</v>
      </c>
      <c r="H73">
        <v>38617</v>
      </c>
      <c r="I73">
        <v>3553195</v>
      </c>
      <c r="J73" s="11">
        <v>25</v>
      </c>
      <c r="K73" s="13">
        <v>0.72939814814890269</v>
      </c>
      <c r="L73">
        <v>3.0439095703023025E-2</v>
      </c>
      <c r="M73">
        <v>1.5459719104056806</v>
      </c>
      <c r="N73">
        <v>2.0162376651177363</v>
      </c>
      <c r="O73">
        <v>185.51636819297238</v>
      </c>
      <c r="P73" s="11">
        <v>1.3052785464418106E-3</v>
      </c>
      <c r="Q73" s="10">
        <v>-1.4049752875627373</v>
      </c>
      <c r="R73">
        <v>-0.63530000110946538</v>
      </c>
      <c r="S73">
        <v>-0.37492380708426976</v>
      </c>
      <c r="T73">
        <v>-0.46260449021358813</v>
      </c>
      <c r="U73">
        <v>-0.25163868932404126</v>
      </c>
      <c r="V73">
        <v>-0.25907099078218992</v>
      </c>
      <c r="W73">
        <v>-0.56089148934853139</v>
      </c>
      <c r="X73" s="11">
        <v>-0.29676390476440151</v>
      </c>
      <c r="Y73">
        <v>149.34</v>
      </c>
      <c r="Z73">
        <v>148.83000000000001</v>
      </c>
      <c r="AA73" s="4">
        <v>-3.4150261149055237E-3</v>
      </c>
      <c r="AB73" t="s">
        <v>52</v>
      </c>
      <c r="AC73">
        <v>-0.54745954094597371</v>
      </c>
      <c r="AD73">
        <v>0</v>
      </c>
    </row>
    <row r="74" spans="1:30" x14ac:dyDescent="0.2">
      <c r="A74" t="s">
        <v>50</v>
      </c>
      <c r="B74" s="1">
        <v>43055</v>
      </c>
      <c r="C74">
        <v>842</v>
      </c>
      <c r="D74">
        <v>0.31953576027210201</v>
      </c>
      <c r="E74">
        <v>0.13884565739969501</v>
      </c>
      <c r="F74" s="2">
        <v>43055.703946759262</v>
      </c>
      <c r="G74">
        <v>22132</v>
      </c>
      <c r="H74">
        <v>63415</v>
      </c>
      <c r="I74">
        <v>5736899</v>
      </c>
      <c r="J74" s="11">
        <v>40</v>
      </c>
      <c r="K74" s="13">
        <v>0.70394675926218042</v>
      </c>
      <c r="L74">
        <v>4.3961781444160186E-2</v>
      </c>
      <c r="M74">
        <v>1.1555369915940061</v>
      </c>
      <c r="N74">
        <v>3.3109695609042968</v>
      </c>
      <c r="O74">
        <v>299.53004751213911</v>
      </c>
      <c r="P74" s="11">
        <v>2.0884456743068972E-3</v>
      </c>
      <c r="Q74" s="10">
        <v>-0.23507413142473424</v>
      </c>
      <c r="R74">
        <v>-1.4448548996643558E-2</v>
      </c>
      <c r="S74">
        <v>-1.3005668845929486</v>
      </c>
      <c r="T74">
        <v>-9.5722625132681219E-2</v>
      </c>
      <c r="U74">
        <v>-0.26044973998162868</v>
      </c>
      <c r="V74">
        <v>-0.24896557787663975</v>
      </c>
      <c r="W74">
        <v>-0.31065760513436075</v>
      </c>
      <c r="X74" s="11">
        <v>0.41807507878927685</v>
      </c>
      <c r="Y74">
        <v>147.72999999999999</v>
      </c>
      <c r="Z74">
        <v>147.5</v>
      </c>
      <c r="AA74" s="4">
        <v>-1.5568943342583754E-3</v>
      </c>
      <c r="AB74" t="s">
        <v>52</v>
      </c>
      <c r="AC74">
        <v>-0.30423532605393933</v>
      </c>
      <c r="AD74">
        <v>0</v>
      </c>
    </row>
    <row r="75" spans="1:30" x14ac:dyDescent="0.2">
      <c r="A75" t="s">
        <v>50</v>
      </c>
      <c r="B75" s="1">
        <v>43054</v>
      </c>
      <c r="C75">
        <v>776</v>
      </c>
      <c r="D75">
        <v>0.33620311508842399</v>
      </c>
      <c r="E75">
        <v>0.14503842005422601</v>
      </c>
      <c r="F75" s="2">
        <v>43054.712233796294</v>
      </c>
      <c r="G75">
        <v>30481</v>
      </c>
      <c r="H75">
        <v>102526</v>
      </c>
      <c r="I75">
        <v>9061562</v>
      </c>
      <c r="J75" s="11">
        <v>64</v>
      </c>
      <c r="K75" s="13">
        <v>0.71223379629373085</v>
      </c>
      <c r="L75">
        <v>4.0515846081553807E-2</v>
      </c>
      <c r="M75">
        <v>1.5914478149637132</v>
      </c>
      <c r="N75">
        <v>5.3529995300997228</v>
      </c>
      <c r="O75">
        <v>473.11449903409385</v>
      </c>
      <c r="P75" s="11">
        <v>3.3415130788910351E-3</v>
      </c>
      <c r="Q75" s="10">
        <v>5.7736764517703029E-2</v>
      </c>
      <c r="R75">
        <v>7.2708784365420651E-2</v>
      </c>
      <c r="S75">
        <v>-0.99917514147615072</v>
      </c>
      <c r="T75">
        <v>-0.18921375677492</v>
      </c>
      <c r="U75">
        <v>-0.25061242225761193</v>
      </c>
      <c r="V75">
        <v>-0.2330274859277337</v>
      </c>
      <c r="W75">
        <v>7.0320465241998295E-2</v>
      </c>
      <c r="X75" s="11">
        <v>1.5618174524751618</v>
      </c>
      <c r="Y75">
        <v>148</v>
      </c>
      <c r="Z75">
        <v>146.21</v>
      </c>
      <c r="AA75" s="4">
        <v>-1.209459459459454E-2</v>
      </c>
      <c r="AB75" t="s">
        <v>52</v>
      </c>
      <c r="AC75">
        <v>-1.683590600681018</v>
      </c>
      <c r="AD75">
        <v>0</v>
      </c>
    </row>
    <row r="76" spans="1:30" x14ac:dyDescent="0.2">
      <c r="A76" t="s">
        <v>50</v>
      </c>
      <c r="B76" s="1">
        <v>43053</v>
      </c>
      <c r="C76">
        <v>873</v>
      </c>
      <c r="D76">
        <v>0.32986882612741603</v>
      </c>
      <c r="E76">
        <v>0.16821274539702299</v>
      </c>
      <c r="F76" s="2">
        <v>43053.768171296295</v>
      </c>
      <c r="G76">
        <v>54434</v>
      </c>
      <c r="H76">
        <v>192187</v>
      </c>
      <c r="I76">
        <v>8192859</v>
      </c>
      <c r="J76" s="11">
        <v>39</v>
      </c>
      <c r="K76" s="13">
        <v>0.768171296294895</v>
      </c>
      <c r="L76">
        <v>4.558032684174803E-2</v>
      </c>
      <c r="M76">
        <v>2.8420612958805411</v>
      </c>
      <c r="N76">
        <v>10.034302720200492</v>
      </c>
      <c r="O76">
        <v>427.75852346890827</v>
      </c>
      <c r="P76" s="11">
        <v>2.0362345324492245E-3</v>
      </c>
      <c r="Q76" s="10">
        <v>-5.3543570380712648E-2</v>
      </c>
      <c r="R76">
        <v>0.39886570527781362</v>
      </c>
      <c r="S76">
        <v>1.0352191259514887</v>
      </c>
      <c r="T76">
        <v>-5.1810123906781219E-2</v>
      </c>
      <c r="U76">
        <v>-0.22238948879930887</v>
      </c>
      <c r="V76">
        <v>-0.19648980440000829</v>
      </c>
      <c r="W76">
        <v>-2.9225501573331307E-2</v>
      </c>
      <c r="X76" s="11">
        <v>0.37041914655236474</v>
      </c>
      <c r="Y76">
        <v>147.94999999999999</v>
      </c>
      <c r="Z76">
        <v>147.49</v>
      </c>
      <c r="AA76" s="4">
        <v>-3.1091584994929339E-3</v>
      </c>
      <c r="AB76" t="s">
        <v>52</v>
      </c>
      <c r="AC76">
        <v>-0.50742233185539143</v>
      </c>
      <c r="AD76">
        <v>0</v>
      </c>
    </row>
    <row r="77" spans="1:30" x14ac:dyDescent="0.2">
      <c r="A77" t="s">
        <v>50</v>
      </c>
      <c r="B77" s="1">
        <v>43052</v>
      </c>
      <c r="C77">
        <v>737</v>
      </c>
      <c r="D77">
        <v>0.26978012852894101</v>
      </c>
      <c r="E77">
        <v>0.124953725934475</v>
      </c>
      <c r="F77" s="2">
        <v>43052.699652777781</v>
      </c>
      <c r="G77">
        <v>38104</v>
      </c>
      <c r="H77">
        <v>108406</v>
      </c>
      <c r="I77">
        <v>7342441</v>
      </c>
      <c r="J77" s="11">
        <v>31</v>
      </c>
      <c r="K77" s="13">
        <v>0.69965277778101154</v>
      </c>
      <c r="L77">
        <v>3.8479611549104578E-2</v>
      </c>
      <c r="M77">
        <v>1.9894533493447502</v>
      </c>
      <c r="N77">
        <v>5.6600010442228372</v>
      </c>
      <c r="O77">
        <v>383.35722863259019</v>
      </c>
      <c r="P77" s="11">
        <v>1.6185453975878453E-3</v>
      </c>
      <c r="Q77" s="10">
        <v>-1.1091775071223493</v>
      </c>
      <c r="R77">
        <v>-0.20996447125974632</v>
      </c>
      <c r="S77">
        <v>-1.4567349526966111</v>
      </c>
      <c r="T77">
        <v>-0.24445851638169758</v>
      </c>
      <c r="U77">
        <v>-0.24163052346611844</v>
      </c>
      <c r="V77">
        <v>-0.23063133188770485</v>
      </c>
      <c r="W77">
        <v>-0.12667616308498605</v>
      </c>
      <c r="X77" s="11">
        <v>-1.0828311342930106E-2</v>
      </c>
      <c r="Y77">
        <v>148.88</v>
      </c>
      <c r="Z77">
        <v>147.91999999999999</v>
      </c>
      <c r="AA77" s="4">
        <v>-6.4481461579796347E-3</v>
      </c>
      <c r="AB77" t="s">
        <v>52</v>
      </c>
      <c r="AC77">
        <v>-0.94448640891820057</v>
      </c>
      <c r="AD77">
        <v>0</v>
      </c>
    </row>
    <row r="78" spans="1:30" x14ac:dyDescent="0.2">
      <c r="A78" t="s">
        <v>50</v>
      </c>
      <c r="B78" s="1">
        <v>43049</v>
      </c>
      <c r="C78">
        <v>876</v>
      </c>
      <c r="D78">
        <v>0.359802261992616</v>
      </c>
      <c r="E78">
        <v>0.128572656811098</v>
      </c>
      <c r="F78" s="2">
        <v>43049.723194444443</v>
      </c>
      <c r="G78">
        <v>34389</v>
      </c>
      <c r="H78">
        <v>76109</v>
      </c>
      <c r="I78">
        <v>4745671</v>
      </c>
      <c r="J78" s="11">
        <v>29</v>
      </c>
      <c r="K78" s="13">
        <v>0.72319444444292458</v>
      </c>
      <c r="L78">
        <v>4.5736960267321047E-2</v>
      </c>
      <c r="M78">
        <v>1.7954889573434971</v>
      </c>
      <c r="N78">
        <v>3.9737377956455906</v>
      </c>
      <c r="O78">
        <v>247.77690179084217</v>
      </c>
      <c r="P78" s="11">
        <v>1.5141231138725004E-3</v>
      </c>
      <c r="Q78" s="10">
        <v>0.47232488750688667</v>
      </c>
      <c r="R78">
        <v>-0.15903140916389474</v>
      </c>
      <c r="S78">
        <v>-0.60054667646525417</v>
      </c>
      <c r="T78">
        <v>-4.7560527013952171E-2</v>
      </c>
      <c r="U78">
        <v>-0.24600777048309316</v>
      </c>
      <c r="V78">
        <v>-0.24379265621267276</v>
      </c>
      <c r="W78">
        <v>-0.42424389365233017</v>
      </c>
      <c r="X78" s="11">
        <v>-0.10614017581675392</v>
      </c>
      <c r="Y78">
        <v>150.65</v>
      </c>
      <c r="Z78">
        <v>149.13999999999999</v>
      </c>
      <c r="AA78" s="4">
        <v>-1.0023232658480048E-2</v>
      </c>
      <c r="AB78" t="s">
        <v>52</v>
      </c>
      <c r="AC78">
        <v>-1.412455159203758</v>
      </c>
      <c r="AD78">
        <v>0</v>
      </c>
    </row>
    <row r="79" spans="1:30" x14ac:dyDescent="0.2">
      <c r="A79" t="s">
        <v>50</v>
      </c>
      <c r="B79" s="1">
        <v>43048</v>
      </c>
      <c r="C79">
        <v>541</v>
      </c>
      <c r="D79">
        <v>0.28567040886819101</v>
      </c>
      <c r="E79">
        <v>0.11711642434378</v>
      </c>
      <c r="F79" s="2">
        <v>43048.768541666665</v>
      </c>
      <c r="G79">
        <v>24076</v>
      </c>
      <c r="H79">
        <v>45933</v>
      </c>
      <c r="I79">
        <v>4434956</v>
      </c>
      <c r="J79" s="11">
        <v>9</v>
      </c>
      <c r="K79" s="13">
        <v>0.76854166666453239</v>
      </c>
      <c r="L79">
        <v>2.8246227745000782E-2</v>
      </c>
      <c r="M79">
        <v>1.2570354513653215</v>
      </c>
      <c r="N79">
        <v>2.3982143789484676</v>
      </c>
      <c r="O79">
        <v>231.55411684853547</v>
      </c>
      <c r="P79" s="11">
        <v>4.6990027671905184E-4</v>
      </c>
      <c r="Q79" s="10">
        <v>-0.83001819995047244</v>
      </c>
      <c r="R79">
        <v>-0.32026714964504793</v>
      </c>
      <c r="S79">
        <v>1.0486891479724882</v>
      </c>
      <c r="T79">
        <v>-0.52209884671319462</v>
      </c>
      <c r="U79">
        <v>-0.25815919672429383</v>
      </c>
      <c r="V79">
        <v>-0.25608965354463026</v>
      </c>
      <c r="W79">
        <v>-0.45984918692175042</v>
      </c>
      <c r="X79" s="11">
        <v>-1.0592588205549915</v>
      </c>
      <c r="Y79">
        <v>149.93</v>
      </c>
      <c r="Z79">
        <v>149.86000000000001</v>
      </c>
      <c r="AA79" s="4">
        <v>-4.6688454612147789E-4</v>
      </c>
      <c r="AB79" t="s">
        <v>52</v>
      </c>
      <c r="AC79">
        <v>-0.16155611583565496</v>
      </c>
      <c r="AD79">
        <v>0</v>
      </c>
    </row>
    <row r="80" spans="1:30" x14ac:dyDescent="0.2">
      <c r="A80" t="s">
        <v>50</v>
      </c>
      <c r="B80" s="1">
        <v>43047</v>
      </c>
      <c r="C80">
        <v>746</v>
      </c>
      <c r="D80">
        <v>0.28359333410606902</v>
      </c>
      <c r="E80">
        <v>0.17067057556124199</v>
      </c>
      <c r="F80" s="2">
        <v>43047.748159722221</v>
      </c>
      <c r="G80">
        <v>68578</v>
      </c>
      <c r="H80">
        <v>164477</v>
      </c>
      <c r="I80">
        <v>6822925</v>
      </c>
      <c r="J80" s="11">
        <v>58</v>
      </c>
      <c r="K80" s="13">
        <v>0.74815972222131677</v>
      </c>
      <c r="L80">
        <v>3.8949511825823631E-2</v>
      </c>
      <c r="M80">
        <v>3.5805356863154598</v>
      </c>
      <c r="N80">
        <v>8.5875319793243872</v>
      </c>
      <c r="O80">
        <v>356.23270505925967</v>
      </c>
      <c r="P80" s="11">
        <v>3.0282462277450009E-3</v>
      </c>
      <c r="Q80" s="10">
        <v>-0.86650810064189931</v>
      </c>
      <c r="R80">
        <v>0.43345736249455469</v>
      </c>
      <c r="S80">
        <v>0.30741699720701748</v>
      </c>
      <c r="T80">
        <v>-0.23170972570321044</v>
      </c>
      <c r="U80">
        <v>-0.20572413703400852</v>
      </c>
      <c r="V80">
        <v>-0.20778188406823941</v>
      </c>
      <c r="W80">
        <v>-0.18620827301902881</v>
      </c>
      <c r="X80" s="11">
        <v>1.2758818590536907</v>
      </c>
      <c r="Y80">
        <v>151.6</v>
      </c>
      <c r="Z80">
        <v>150.28</v>
      </c>
      <c r="AA80" s="4">
        <v>-8.7071240105540456E-3</v>
      </c>
      <c r="AB80" t="s">
        <v>52</v>
      </c>
      <c r="AC80">
        <v>-1.2401802452614694</v>
      </c>
      <c r="AD80">
        <v>0</v>
      </c>
    </row>
    <row r="81" spans="1:30" x14ac:dyDescent="0.2">
      <c r="A81" t="s">
        <v>50</v>
      </c>
      <c r="B81" s="1">
        <v>43046</v>
      </c>
      <c r="C81">
        <v>685</v>
      </c>
      <c r="D81">
        <v>0.25448582628509597</v>
      </c>
      <c r="E81">
        <v>0.121506406610421</v>
      </c>
      <c r="F81" s="2">
        <v>43046.725451388891</v>
      </c>
      <c r="G81">
        <v>23090</v>
      </c>
      <c r="H81">
        <v>81799</v>
      </c>
      <c r="I81">
        <v>4028826</v>
      </c>
      <c r="J81" s="11">
        <v>36</v>
      </c>
      <c r="K81" s="13">
        <v>0.72545138889108784</v>
      </c>
      <c r="L81">
        <v>3.5764632172505612E-2</v>
      </c>
      <c r="M81">
        <v>1.2055552654936563</v>
      </c>
      <c r="N81">
        <v>4.2708191928157468</v>
      </c>
      <c r="O81">
        <v>210.34960580587898</v>
      </c>
      <c r="P81" s="11">
        <v>1.8796011068762074E-3</v>
      </c>
      <c r="Q81" s="10">
        <v>-1.3778667137893337</v>
      </c>
      <c r="R81">
        <v>-0.25848226150837239</v>
      </c>
      <c r="S81">
        <v>-0.51846372947709007</v>
      </c>
      <c r="T81">
        <v>-0.31811819585740087</v>
      </c>
      <c r="U81">
        <v>-0.25932096403485566</v>
      </c>
      <c r="V81">
        <v>-0.24147392891883535</v>
      </c>
      <c r="W81">
        <v>-0.50638822673479333</v>
      </c>
      <c r="X81" s="11">
        <v>0.22745134984162921</v>
      </c>
      <c r="Y81">
        <v>151.37</v>
      </c>
      <c r="Z81">
        <v>150.5</v>
      </c>
      <c r="AA81" s="4">
        <v>-5.747506110854228E-3</v>
      </c>
      <c r="AB81" t="s">
        <v>52</v>
      </c>
      <c r="AC81">
        <v>-0.85277460076827272</v>
      </c>
      <c r="AD81">
        <v>0</v>
      </c>
    </row>
    <row r="82" spans="1:30" x14ac:dyDescent="0.2">
      <c r="A82" t="s">
        <v>13</v>
      </c>
      <c r="B82" s="1">
        <v>43063</v>
      </c>
      <c r="C82">
        <v>161</v>
      </c>
      <c r="D82">
        <v>0.34089533310030201</v>
      </c>
      <c r="E82">
        <v>1.2450980804047501E-2</v>
      </c>
      <c r="F82" s="2">
        <v>43063.710532407407</v>
      </c>
      <c r="G82">
        <v>7272</v>
      </c>
      <c r="H82">
        <v>37586</v>
      </c>
      <c r="I82">
        <v>958798</v>
      </c>
      <c r="J82" s="11">
        <v>6</v>
      </c>
      <c r="K82" s="13">
        <v>0.71053240740729962</v>
      </c>
      <c r="L82">
        <v>9.9696575639358475E-3</v>
      </c>
      <c r="M82">
        <v>0.45030652052758685</v>
      </c>
      <c r="N82">
        <v>2.3274506161372219</v>
      </c>
      <c r="O82">
        <v>59.371973496810945</v>
      </c>
      <c r="P82" s="11">
        <v>3.7154003343860303E-4</v>
      </c>
      <c r="Q82" s="10">
        <v>0.1401693145627638</v>
      </c>
      <c r="R82">
        <v>-1.7933352232949074</v>
      </c>
      <c r="S82">
        <v>-1.0610530551681956</v>
      </c>
      <c r="T82">
        <v>-1.0179576046308596</v>
      </c>
      <c r="U82">
        <v>-0.27636486720629594</v>
      </c>
      <c r="V82">
        <v>-0.25664196637810971</v>
      </c>
      <c r="W82">
        <v>-0.83774951239594164</v>
      </c>
      <c r="X82" s="11">
        <v>-1.1490375329485496</v>
      </c>
      <c r="Y82">
        <v>44.55</v>
      </c>
      <c r="Z82">
        <v>44.75</v>
      </c>
      <c r="AA82" s="4">
        <v>4.4893378226712197E-3</v>
      </c>
      <c r="AB82" t="s">
        <v>51</v>
      </c>
      <c r="AC82">
        <v>0.48719942832715007</v>
      </c>
      <c r="AD82">
        <v>0</v>
      </c>
    </row>
    <row r="83" spans="1:30" x14ac:dyDescent="0.2">
      <c r="A83" t="s">
        <v>13</v>
      </c>
      <c r="B83" s="1">
        <v>43061</v>
      </c>
      <c r="C83">
        <v>353</v>
      </c>
      <c r="D83">
        <v>0.26455032246108701</v>
      </c>
      <c r="E83">
        <v>8.1223015259842393E-2</v>
      </c>
      <c r="F83" s="2">
        <v>43061.751064814816</v>
      </c>
      <c r="G83">
        <v>30238</v>
      </c>
      <c r="H83">
        <v>39646</v>
      </c>
      <c r="I83">
        <v>555789</v>
      </c>
      <c r="J83" s="11">
        <v>1</v>
      </c>
      <c r="K83" s="13">
        <v>0.75106481481634546</v>
      </c>
      <c r="L83">
        <v>2.1858938633971144E-2</v>
      </c>
      <c r="M83">
        <v>1.8724379218527463</v>
      </c>
      <c r="N83">
        <v>2.4550126942844757</v>
      </c>
      <c r="O83">
        <v>34.416310607467956</v>
      </c>
      <c r="P83" s="11">
        <v>6.1923338906433838E-5</v>
      </c>
      <c r="Q83" s="10">
        <v>-1.2010543656406496</v>
      </c>
      <c r="R83">
        <v>-0.8254332597559827</v>
      </c>
      <c r="S83">
        <v>0.41307248273193109</v>
      </c>
      <c r="T83">
        <v>-0.69539138539408385</v>
      </c>
      <c r="U83">
        <v>-0.24427124234057085</v>
      </c>
      <c r="V83">
        <v>-0.25564634135723618</v>
      </c>
      <c r="W83">
        <v>-0.89252147042089347</v>
      </c>
      <c r="X83" s="11">
        <v>-1.4316414310640904</v>
      </c>
      <c r="Y83">
        <v>44.94</v>
      </c>
      <c r="Z83">
        <v>44.65</v>
      </c>
      <c r="AA83" s="4">
        <v>-6.4530485091232569E-3</v>
      </c>
      <c r="AB83" t="s">
        <v>52</v>
      </c>
      <c r="AC83">
        <v>-0.94512811287076803</v>
      </c>
      <c r="AD83">
        <v>0</v>
      </c>
    </row>
    <row r="84" spans="1:30" x14ac:dyDescent="0.2">
      <c r="A84" t="s">
        <v>13</v>
      </c>
      <c r="B84" s="1">
        <v>43060</v>
      </c>
      <c r="C84">
        <v>403</v>
      </c>
      <c r="D84">
        <v>0.26216989999248003</v>
      </c>
      <c r="E84">
        <v>0.10343633964601601</v>
      </c>
      <c r="F84" s="2">
        <v>43060.738495370373</v>
      </c>
      <c r="G84">
        <v>18630</v>
      </c>
      <c r="H84">
        <v>45357</v>
      </c>
      <c r="I84">
        <v>2299905</v>
      </c>
      <c r="J84" s="11">
        <v>12</v>
      </c>
      <c r="K84" s="13">
        <v>0.73849537037312984</v>
      </c>
      <c r="L84">
        <v>2.4955105579292834E-2</v>
      </c>
      <c r="M84">
        <v>1.1536318038268623</v>
      </c>
      <c r="N84">
        <v>2.8086568827791196</v>
      </c>
      <c r="O84">
        <v>142.41779676760171</v>
      </c>
      <c r="P84" s="11">
        <v>7.4308006687720605E-4</v>
      </c>
      <c r="Q84" s="10">
        <v>-1.2428734571183055</v>
      </c>
      <c r="R84">
        <v>-0.51280152710127358</v>
      </c>
      <c r="S84">
        <v>-4.4066390465760344E-2</v>
      </c>
      <c r="T84">
        <v>-0.61138976580117366</v>
      </c>
      <c r="U84">
        <v>-0.26049273487045577</v>
      </c>
      <c r="V84">
        <v>-0.25288614014645538</v>
      </c>
      <c r="W84">
        <v>-0.65548297167112102</v>
      </c>
      <c r="X84" s="11">
        <v>-0.80991285520990086</v>
      </c>
      <c r="Y84">
        <v>44.72</v>
      </c>
      <c r="Z84">
        <v>44.94</v>
      </c>
      <c r="AA84" s="4">
        <v>4.9194991055455922E-3</v>
      </c>
      <c r="AB84" t="s">
        <v>51</v>
      </c>
      <c r="AC84">
        <v>0.54350632829719991</v>
      </c>
      <c r="AD84">
        <v>0</v>
      </c>
    </row>
    <row r="85" spans="1:30" x14ac:dyDescent="0.2">
      <c r="A85" t="s">
        <v>13</v>
      </c>
      <c r="B85" s="1">
        <v>43059</v>
      </c>
      <c r="C85">
        <v>241</v>
      </c>
      <c r="D85">
        <v>0.319062064030943</v>
      </c>
      <c r="E85">
        <v>0.20532675600102901</v>
      </c>
      <c r="F85" s="2">
        <v>43059.736458333333</v>
      </c>
      <c r="G85">
        <v>63122</v>
      </c>
      <c r="H85">
        <v>88914</v>
      </c>
      <c r="I85">
        <v>2116230</v>
      </c>
      <c r="J85" s="11">
        <v>6</v>
      </c>
      <c r="K85" s="13">
        <v>0.73645833333284827</v>
      </c>
      <c r="L85">
        <v>1.4923524676450554E-2</v>
      </c>
      <c r="M85">
        <v>3.9087249984519166</v>
      </c>
      <c r="N85">
        <v>5.505851755526658</v>
      </c>
      <c r="O85">
        <v>131.04402749396249</v>
      </c>
      <c r="P85" s="11">
        <v>3.7154003343860303E-4</v>
      </c>
      <c r="Q85" s="10">
        <v>-0.24339599307026083</v>
      </c>
      <c r="R85">
        <v>0.92121063839902595</v>
      </c>
      <c r="S85">
        <v>-0.11815151184587842</v>
      </c>
      <c r="T85">
        <v>-0.88355501328220298</v>
      </c>
      <c r="U85">
        <v>-0.19831779985670325</v>
      </c>
      <c r="V85">
        <v>-0.23183447071238442</v>
      </c>
      <c r="W85">
        <v>-0.68044578736564165</v>
      </c>
      <c r="X85" s="11">
        <v>-1.1490375329485496</v>
      </c>
      <c r="Y85">
        <v>44.73</v>
      </c>
      <c r="Z85">
        <v>44.62</v>
      </c>
      <c r="AA85" s="4">
        <v>-2.4591996422982211E-3</v>
      </c>
      <c r="AB85" t="s">
        <v>52</v>
      </c>
      <c r="AC85">
        <v>-0.4223445486756377</v>
      </c>
      <c r="AD85">
        <v>0</v>
      </c>
    </row>
    <row r="86" spans="1:30" x14ac:dyDescent="0.2">
      <c r="A86" t="s">
        <v>13</v>
      </c>
      <c r="B86" s="1">
        <v>43056</v>
      </c>
      <c r="C86">
        <v>421</v>
      </c>
      <c r="D86">
        <v>0.33495790960161498</v>
      </c>
      <c r="E86">
        <v>0.134256053065435</v>
      </c>
      <c r="F86" s="2">
        <v>43056.742685185185</v>
      </c>
      <c r="G86">
        <v>153945</v>
      </c>
      <c r="H86">
        <v>1052019</v>
      </c>
      <c r="I86">
        <v>1930630</v>
      </c>
      <c r="J86" s="11">
        <v>10</v>
      </c>
      <c r="K86" s="13">
        <v>0.74268518518510973</v>
      </c>
      <c r="L86">
        <v>2.6069725679608646E-2</v>
      </c>
      <c r="M86">
        <v>9.5327884079509566</v>
      </c>
      <c r="N86">
        <v>65.144529073007618</v>
      </c>
      <c r="O86">
        <v>119.55105579292835</v>
      </c>
      <c r="P86" s="11">
        <v>6.1923338906433832E-4</v>
      </c>
      <c r="Q86" s="10">
        <v>3.5861083688737277E-2</v>
      </c>
      <c r="R86">
        <v>-7.9042930741339792E-2</v>
      </c>
      <c r="S86">
        <v>0.10831323384526356</v>
      </c>
      <c r="T86">
        <v>-0.58114918274772587</v>
      </c>
      <c r="U86">
        <v>-7.1398036241805171E-2</v>
      </c>
      <c r="V86">
        <v>0.23364680876739943</v>
      </c>
      <c r="W86">
        <v>-0.70567022505668842</v>
      </c>
      <c r="X86" s="11">
        <v>-0.92295441445611726</v>
      </c>
      <c r="Y86" s="10">
        <v>45.5</v>
      </c>
      <c r="Z86">
        <v>44.63</v>
      </c>
      <c r="AA86" s="4">
        <v>-1.9120879120879064E-2</v>
      </c>
      <c r="AB86" t="s">
        <v>52</v>
      </c>
      <c r="AC86">
        <v>-2.603311448961438</v>
      </c>
      <c r="AD86">
        <v>0</v>
      </c>
    </row>
    <row r="87" spans="1:30" x14ac:dyDescent="0.2">
      <c r="A87" t="s">
        <v>13</v>
      </c>
      <c r="B87" s="1">
        <v>43055</v>
      </c>
      <c r="C87">
        <v>446</v>
      </c>
      <c r="D87">
        <v>0.34287173194684401</v>
      </c>
      <c r="E87">
        <v>0.13379202552969299</v>
      </c>
      <c r="F87" s="2">
        <v>43055.7190162037</v>
      </c>
      <c r="G87">
        <v>143948</v>
      </c>
      <c r="H87">
        <v>945268</v>
      </c>
      <c r="I87">
        <v>8676720</v>
      </c>
      <c r="J87" s="11">
        <v>12</v>
      </c>
      <c r="K87" s="13">
        <v>0.71901620370044839</v>
      </c>
      <c r="L87">
        <v>2.7617809152269489E-2</v>
      </c>
      <c r="M87">
        <v>8.913740788903338</v>
      </c>
      <c r="N87">
        <v>58.534150721406895</v>
      </c>
      <c r="O87">
        <v>537.29147315623254</v>
      </c>
      <c r="P87" s="11">
        <v>7.4308006687720605E-4</v>
      </c>
      <c r="Q87" s="10">
        <v>0.17489054797820902</v>
      </c>
      <c r="R87">
        <v>-8.5573683634356426E-2</v>
      </c>
      <c r="S87">
        <v>-0.75250536275350921</v>
      </c>
      <c r="T87">
        <v>-0.53914837295127072</v>
      </c>
      <c r="U87">
        <v>-8.5368251681265828E-2</v>
      </c>
      <c r="V87">
        <v>0.18205265022212511</v>
      </c>
      <c r="W87">
        <v>0.21117420847345078</v>
      </c>
      <c r="X87" s="11">
        <v>-0.80991285520990086</v>
      </c>
      <c r="Y87" s="10">
        <v>45.63</v>
      </c>
      <c r="Z87">
        <v>45.65</v>
      </c>
      <c r="AA87" s="4">
        <v>4.3830813061573572E-4</v>
      </c>
      <c r="AB87" t="s">
        <v>51</v>
      </c>
      <c r="AC87">
        <v>-4.3068944786490142E-2</v>
      </c>
      <c r="AD87">
        <v>0</v>
      </c>
    </row>
    <row r="88" spans="1:30" x14ac:dyDescent="0.2">
      <c r="A88" t="s">
        <v>13</v>
      </c>
      <c r="B88" s="1">
        <v>43054</v>
      </c>
      <c r="C88">
        <v>610</v>
      </c>
      <c r="D88">
        <v>0.27855584533863198</v>
      </c>
      <c r="E88">
        <v>0.131670244600572</v>
      </c>
      <c r="F88" s="2">
        <v>43054.754745370374</v>
      </c>
      <c r="G88">
        <v>188118</v>
      </c>
      <c r="H88">
        <v>1258555</v>
      </c>
      <c r="I88">
        <v>8185081</v>
      </c>
      <c r="J88" s="11">
        <v>25</v>
      </c>
      <c r="K88" s="13">
        <v>0.75474537037371192</v>
      </c>
      <c r="L88">
        <v>3.7773236732924639E-2</v>
      </c>
      <c r="M88">
        <v>11.648894668400521</v>
      </c>
      <c r="N88">
        <v>77.933927797386829</v>
      </c>
      <c r="O88">
        <v>506.84754473961237</v>
      </c>
      <c r="P88" s="11">
        <v>1.5480834726608458E-3</v>
      </c>
      <c r="Q88" s="10">
        <v>-0.95500634259740969</v>
      </c>
      <c r="R88">
        <v>-0.11543576265741788</v>
      </c>
      <c r="S88">
        <v>0.54693082689639028</v>
      </c>
      <c r="T88">
        <v>-0.2636230606865248</v>
      </c>
      <c r="U88">
        <v>-2.3643292597442904E-2</v>
      </c>
      <c r="V88">
        <v>0.3334683666854214</v>
      </c>
      <c r="W88">
        <v>0.14435676600584016</v>
      </c>
      <c r="X88" s="11">
        <v>-7.5142720109495215E-2</v>
      </c>
      <c r="Y88" s="10">
        <v>45.39</v>
      </c>
      <c r="Z88">
        <v>45.46</v>
      </c>
      <c r="AA88" s="4">
        <v>1.5421899096717401E-3</v>
      </c>
      <c r="AB88" t="s">
        <v>51</v>
      </c>
      <c r="AC88">
        <v>0.1014260699594549</v>
      </c>
      <c r="AD88">
        <v>0</v>
      </c>
    </row>
    <row r="89" spans="1:30" x14ac:dyDescent="0.2">
      <c r="A89" t="s">
        <v>13</v>
      </c>
      <c r="B89" s="1">
        <v>43053</v>
      </c>
      <c r="C89">
        <v>413</v>
      </c>
      <c r="D89">
        <v>0.31788697536881499</v>
      </c>
      <c r="E89">
        <v>0.146377659478446</v>
      </c>
      <c r="F89" s="2">
        <v>43053.745844907404</v>
      </c>
      <c r="G89">
        <v>140431</v>
      </c>
      <c r="H89">
        <v>602175</v>
      </c>
      <c r="I89">
        <v>2336647</v>
      </c>
      <c r="J89" s="11">
        <v>11</v>
      </c>
      <c r="K89" s="13">
        <v>0.74584490740380716</v>
      </c>
      <c r="L89">
        <v>2.5574338968357174E-2</v>
      </c>
      <c r="M89">
        <v>8.6959564059694099</v>
      </c>
      <c r="N89">
        <v>37.288686605981795</v>
      </c>
      <c r="O89">
        <v>144.69298408570191</v>
      </c>
      <c r="P89" s="11">
        <v>6.8115672797077213E-4</v>
      </c>
      <c r="Q89" s="10">
        <v>-0.26403986654396605</v>
      </c>
      <c r="R89">
        <v>9.1557324743915092E-2</v>
      </c>
      <c r="S89">
        <v>0.22322935931114965</v>
      </c>
      <c r="T89">
        <v>-0.59458944188259155</v>
      </c>
      <c r="U89">
        <v>-9.0283050891087097E-2</v>
      </c>
      <c r="V89">
        <v>1.6231302995646735E-2</v>
      </c>
      <c r="W89">
        <v>-0.65048945717950235</v>
      </c>
      <c r="X89" s="11">
        <v>-0.86643363483300917</v>
      </c>
      <c r="Y89" s="10">
        <v>45.7</v>
      </c>
      <c r="Z89">
        <v>45.86</v>
      </c>
      <c r="AA89" s="4">
        <v>3.501094091903645E-3</v>
      </c>
      <c r="AB89" t="s">
        <v>51</v>
      </c>
      <c r="AC89">
        <v>0.35784110829766097</v>
      </c>
      <c r="AD89">
        <v>0</v>
      </c>
    </row>
    <row r="90" spans="1:30" x14ac:dyDescent="0.2">
      <c r="A90" t="s">
        <v>13</v>
      </c>
      <c r="B90" s="1">
        <v>43052</v>
      </c>
      <c r="C90">
        <v>339</v>
      </c>
      <c r="D90">
        <v>0.41337372886045498</v>
      </c>
      <c r="E90">
        <v>0.267777362755238</v>
      </c>
      <c r="F90" s="2">
        <v>43052.757037037038</v>
      </c>
      <c r="G90">
        <v>36275</v>
      </c>
      <c r="H90">
        <v>144295</v>
      </c>
      <c r="I90">
        <v>2048015</v>
      </c>
      <c r="J90" s="11">
        <v>10</v>
      </c>
      <c r="K90" s="13">
        <v>0.75703703703766223</v>
      </c>
      <c r="L90">
        <v>2.099201188928107E-2</v>
      </c>
      <c r="M90">
        <v>2.2462691188308872</v>
      </c>
      <c r="N90">
        <v>8.9352281875038706</v>
      </c>
      <c r="O90">
        <v>126.81992693046008</v>
      </c>
      <c r="P90" s="11">
        <v>6.1923338906433832E-4</v>
      </c>
      <c r="Q90" s="10">
        <v>1.4134645814408793</v>
      </c>
      <c r="R90">
        <v>1.8001444285641179</v>
      </c>
      <c r="S90">
        <v>0.63027658821748089</v>
      </c>
      <c r="T90">
        <v>-0.7189118388800988</v>
      </c>
      <c r="U90">
        <v>-0.2358348923747787</v>
      </c>
      <c r="V90">
        <v>-0.20506810698374639</v>
      </c>
      <c r="W90">
        <v>-0.68971671956981595</v>
      </c>
      <c r="X90" s="11">
        <v>-0.92295441445611726</v>
      </c>
      <c r="Y90" s="10">
        <v>45.26</v>
      </c>
      <c r="Z90">
        <v>45.75</v>
      </c>
      <c r="AA90" s="4">
        <v>1.0826336721166637E-2</v>
      </c>
      <c r="AB90" t="s">
        <v>51</v>
      </c>
      <c r="AC90">
        <v>1.3166947299582477</v>
      </c>
      <c r="AD90">
        <v>0</v>
      </c>
    </row>
    <row r="91" spans="1:30" x14ac:dyDescent="0.2">
      <c r="A91" t="s">
        <v>13</v>
      </c>
      <c r="B91" s="1">
        <v>43049</v>
      </c>
      <c r="C91">
        <v>330</v>
      </c>
      <c r="D91">
        <v>0.31613144100000001</v>
      </c>
      <c r="E91">
        <v>0.15310684999999999</v>
      </c>
      <c r="F91" s="2">
        <v>43049.739583333336</v>
      </c>
      <c r="G91">
        <v>19854</v>
      </c>
      <c r="H91">
        <v>73869</v>
      </c>
      <c r="I91">
        <v>4077966</v>
      </c>
      <c r="J91" s="11">
        <v>14</v>
      </c>
      <c r="K91" s="13">
        <v>0.73958333333575865</v>
      </c>
      <c r="L91">
        <v>2.0434701839123166E-2</v>
      </c>
      <c r="M91">
        <v>1.2294259706483373</v>
      </c>
      <c r="N91">
        <v>4.5742151216793605</v>
      </c>
      <c r="O91">
        <v>252.52127066691435</v>
      </c>
      <c r="P91" s="11">
        <v>8.6692674469007367E-4</v>
      </c>
      <c r="Q91" s="10">
        <v>-0.29488096862976726</v>
      </c>
      <c r="R91">
        <v>0.1862643778415832</v>
      </c>
      <c r="S91">
        <v>-4.4982007129187934E-3</v>
      </c>
      <c r="T91">
        <v>-0.73403213040682269</v>
      </c>
      <c r="U91">
        <v>-0.25878226736041277</v>
      </c>
      <c r="V91">
        <v>-0.23910591655657934</v>
      </c>
      <c r="W91">
        <v>-0.41383109179299421</v>
      </c>
      <c r="X91" s="11">
        <v>-0.69687129596368469</v>
      </c>
      <c r="Y91" s="10">
        <v>46.04</v>
      </c>
      <c r="Z91">
        <v>45.58</v>
      </c>
      <c r="AA91" s="4">
        <v>-9.9913119026933291E-3</v>
      </c>
      <c r="AB91" t="s">
        <v>52</v>
      </c>
      <c r="AC91">
        <v>-1.4082768222064319</v>
      </c>
      <c r="AD91">
        <v>0</v>
      </c>
    </row>
    <row r="92" spans="1:30" x14ac:dyDescent="0.2">
      <c r="A92" t="s">
        <v>13</v>
      </c>
      <c r="B92" s="1">
        <v>43048</v>
      </c>
      <c r="C92">
        <v>459</v>
      </c>
      <c r="D92">
        <v>0.40097507799999998</v>
      </c>
      <c r="E92">
        <v>0.16450478199999999</v>
      </c>
      <c r="F92" s="2">
        <v>43048.753472222219</v>
      </c>
      <c r="G92">
        <v>33208</v>
      </c>
      <c r="H92">
        <v>125272</v>
      </c>
      <c r="I92">
        <v>11336102</v>
      </c>
      <c r="J92" s="11">
        <v>45</v>
      </c>
      <c r="K92" s="13">
        <v>0.75347222221898846</v>
      </c>
      <c r="L92">
        <v>2.842281255805313E-2</v>
      </c>
      <c r="M92">
        <v>2.0563502384048546</v>
      </c>
      <c r="N92">
        <v>7.7572605114867796</v>
      </c>
      <c r="O92">
        <v>701.96928602390244</v>
      </c>
      <c r="P92" s="11">
        <v>2.7865502507895224E-3</v>
      </c>
      <c r="Q92" s="10">
        <v>1.1956459709333458</v>
      </c>
      <c r="R92">
        <v>0.34667959385753971</v>
      </c>
      <c r="S92">
        <v>0.50062762586842913</v>
      </c>
      <c r="T92">
        <v>-0.51730795185711398</v>
      </c>
      <c r="U92">
        <v>-0.24012084323531946</v>
      </c>
      <c r="V92">
        <v>-0.21426217240708437</v>
      </c>
      <c r="W92">
        <v>0.57260424918299513</v>
      </c>
      <c r="X92" s="11">
        <v>1.0552728723526674</v>
      </c>
      <c r="Y92" s="10">
        <v>46.05</v>
      </c>
      <c r="Z92">
        <v>46.3</v>
      </c>
      <c r="AA92" s="4">
        <v>5.4288816503800224E-3</v>
      </c>
      <c r="AB92" t="s">
        <v>51</v>
      </c>
      <c r="AC92">
        <v>0.61018306825582169</v>
      </c>
      <c r="AD92">
        <v>0</v>
      </c>
    </row>
    <row r="93" spans="1:30" x14ac:dyDescent="0.2">
      <c r="A93" t="s">
        <v>13</v>
      </c>
      <c r="B93" s="1">
        <v>43047</v>
      </c>
      <c r="C93">
        <v>504</v>
      </c>
      <c r="D93">
        <v>0.47423859499999999</v>
      </c>
      <c r="E93">
        <v>0.24211280900000001</v>
      </c>
      <c r="F93" s="2">
        <v>43047.759722222225</v>
      </c>
      <c r="G93">
        <v>61916</v>
      </c>
      <c r="H93">
        <v>90765</v>
      </c>
      <c r="I93">
        <v>10820240</v>
      </c>
      <c r="J93" s="11">
        <v>36</v>
      </c>
      <c r="K93" s="13">
        <v>0.75972222222480923</v>
      </c>
      <c r="L93">
        <v>3.1209362808842653E-2</v>
      </c>
      <c r="M93">
        <v>3.8340454517307574</v>
      </c>
      <c r="N93">
        <v>5.6204718558424673</v>
      </c>
      <c r="O93">
        <v>670.0253885689516</v>
      </c>
      <c r="P93" s="11">
        <v>2.229240200631618E-3</v>
      </c>
      <c r="Q93" s="10">
        <v>2.4827341915342633</v>
      </c>
      <c r="R93">
        <v>1.4389398754399521</v>
      </c>
      <c r="S93">
        <v>0.72793424813434837</v>
      </c>
      <c r="T93">
        <v>-0.44170649422349473</v>
      </c>
      <c r="U93">
        <v>-0.20000311343277502</v>
      </c>
      <c r="V93">
        <v>-0.23093985813294904</v>
      </c>
      <c r="W93">
        <v>0.50249471860013517</v>
      </c>
      <c r="X93" s="11">
        <v>0.54658585574469432</v>
      </c>
      <c r="Y93" s="10">
        <v>46.62</v>
      </c>
      <c r="Z93">
        <v>46.7</v>
      </c>
      <c r="AA93" s="4">
        <v>1.716001716001832E-3</v>
      </c>
      <c r="AB93" t="s">
        <v>51</v>
      </c>
      <c r="AC93">
        <v>0.12417754570186933</v>
      </c>
      <c r="AD93">
        <v>0</v>
      </c>
    </row>
    <row r="94" spans="1:30" x14ac:dyDescent="0.2">
      <c r="A94" t="s">
        <v>13</v>
      </c>
      <c r="B94" s="1">
        <v>43046</v>
      </c>
      <c r="C94">
        <v>937</v>
      </c>
      <c r="D94">
        <v>0.488971349</v>
      </c>
      <c r="E94">
        <v>0.33080688200000002</v>
      </c>
      <c r="F94" s="2">
        <v>43046.78125</v>
      </c>
      <c r="G94">
        <v>178084</v>
      </c>
      <c r="H94">
        <v>285854</v>
      </c>
      <c r="I94">
        <v>9479257</v>
      </c>
      <c r="J94" s="11">
        <v>69</v>
      </c>
      <c r="K94" s="13">
        <v>0.78125</v>
      </c>
      <c r="L94">
        <v>5.8022168555328504E-2</v>
      </c>
      <c r="M94">
        <v>11.027555885813364</v>
      </c>
      <c r="N94">
        <v>17.701034119759736</v>
      </c>
      <c r="O94">
        <v>586.98724379218527</v>
      </c>
      <c r="P94" s="11">
        <v>4.2727103845439348E-3</v>
      </c>
      <c r="Q94" s="10">
        <v>2.7415581588632008</v>
      </c>
      <c r="R94">
        <v>2.6872258697440081</v>
      </c>
      <c r="S94">
        <v>1.5108792795603645</v>
      </c>
      <c r="T94">
        <v>0.28574753145110876</v>
      </c>
      <c r="U94">
        <v>-3.76652133456222E-2</v>
      </c>
      <c r="V94">
        <v>-0.13665078546441184</v>
      </c>
      <c r="W94">
        <v>0.32024503040911689</v>
      </c>
      <c r="X94" s="11">
        <v>2.4117715833072628</v>
      </c>
      <c r="Y94" s="10">
        <v>46.7</v>
      </c>
      <c r="Z94">
        <v>46.78</v>
      </c>
      <c r="AA94" s="4">
        <v>1.7130620985010339E-3</v>
      </c>
      <c r="AB94" t="s">
        <v>51</v>
      </c>
      <c r="AC94">
        <v>0.12379275805324223</v>
      </c>
      <c r="AD94">
        <v>0</v>
      </c>
    </row>
    <row r="95" spans="1:30" x14ac:dyDescent="0.2">
      <c r="A95" t="s">
        <v>13</v>
      </c>
      <c r="B95" s="1">
        <v>43045</v>
      </c>
      <c r="C95">
        <v>484</v>
      </c>
      <c r="D95">
        <v>0.29815142900000002</v>
      </c>
      <c r="E95">
        <v>0.131109791</v>
      </c>
      <c r="F95" s="2">
        <v>43045.750694444447</v>
      </c>
      <c r="G95">
        <v>29272</v>
      </c>
      <c r="H95">
        <v>146553</v>
      </c>
      <c r="I95">
        <v>5138084</v>
      </c>
      <c r="J95" s="11">
        <v>30</v>
      </c>
      <c r="K95" s="13">
        <v>0.75069444444670808</v>
      </c>
      <c r="L95">
        <v>2.9970896030713977E-2</v>
      </c>
      <c r="M95">
        <v>1.8126199764691313</v>
      </c>
      <c r="N95">
        <v>9.0750510867545984</v>
      </c>
      <c r="O95">
        <v>318.16731686172517</v>
      </c>
      <c r="P95" s="11">
        <v>1.857700167193015E-3</v>
      </c>
      <c r="Q95" s="10">
        <v>-0.61075253198186685</v>
      </c>
      <c r="R95">
        <v>-0.12332362208688961</v>
      </c>
      <c r="S95">
        <v>0.39960246071093142</v>
      </c>
      <c r="T95">
        <v>-0.47530714206065883</v>
      </c>
      <c r="U95">
        <v>-0.2456211701303597</v>
      </c>
      <c r="V95">
        <v>-0.203976785965721</v>
      </c>
      <c r="W95">
        <v>-0.26975307220163025</v>
      </c>
      <c r="X95" s="11">
        <v>0.20746117800604547</v>
      </c>
      <c r="Y95" s="10">
        <v>46.6</v>
      </c>
      <c r="Z95">
        <v>46.7</v>
      </c>
      <c r="AA95" s="4">
        <v>2.1459227467811462E-3</v>
      </c>
      <c r="AB95" t="s">
        <v>51</v>
      </c>
      <c r="AC95">
        <v>0.18045299734957446</v>
      </c>
      <c r="AD95">
        <v>0</v>
      </c>
    </row>
    <row r="96" spans="1:30" x14ac:dyDescent="0.2">
      <c r="A96" t="s">
        <v>11</v>
      </c>
      <c r="B96" s="1">
        <v>43063</v>
      </c>
      <c r="C96">
        <v>548</v>
      </c>
      <c r="D96">
        <v>0.37080262093948202</v>
      </c>
      <c r="E96">
        <v>0.114630307819461</v>
      </c>
      <c r="F96" s="2">
        <v>43063.729687500003</v>
      </c>
      <c r="G96">
        <v>11333</v>
      </c>
      <c r="H96">
        <v>36638</v>
      </c>
      <c r="I96">
        <v>3946175</v>
      </c>
      <c r="J96" s="11">
        <v>17</v>
      </c>
      <c r="K96" s="13">
        <v>0.72968750000291038</v>
      </c>
      <c r="L96">
        <v>2.2332708452196592E-2</v>
      </c>
      <c r="M96">
        <v>0.4618550819137664</v>
      </c>
      <c r="N96">
        <v>1.493112723123319</v>
      </c>
      <c r="O96">
        <v>160.81893389844322</v>
      </c>
      <c r="P96" s="11">
        <v>6.9280299942945636E-4</v>
      </c>
      <c r="Q96" s="10">
        <v>0.66557840580158123</v>
      </c>
      <c r="R96">
        <v>-0.35525691088326833</v>
      </c>
      <c r="S96">
        <v>-0.36440035228113132</v>
      </c>
      <c r="T96">
        <v>-0.68253761079213282</v>
      </c>
      <c r="U96">
        <v>-0.27610424769074238</v>
      </c>
      <c r="V96">
        <v>-0.26315399326111943</v>
      </c>
      <c r="W96">
        <v>-0.61509669481641038</v>
      </c>
      <c r="X96" s="11">
        <v>-0.85580345315721462</v>
      </c>
      <c r="Y96">
        <v>83.01</v>
      </c>
      <c r="Z96">
        <v>83.26</v>
      </c>
      <c r="AA96" s="4">
        <v>3.0116853391157689E-3</v>
      </c>
      <c r="AB96" t="s">
        <v>51</v>
      </c>
      <c r="AC96">
        <v>0.29377888144275888</v>
      </c>
      <c r="AD96">
        <v>0</v>
      </c>
    </row>
    <row r="97" spans="1:30" x14ac:dyDescent="0.2">
      <c r="A97" t="s">
        <v>11</v>
      </c>
      <c r="B97" s="1">
        <v>43061</v>
      </c>
      <c r="C97">
        <v>792</v>
      </c>
      <c r="D97">
        <v>0.35925041358753401</v>
      </c>
      <c r="E97">
        <v>0.146838140258821</v>
      </c>
      <c r="F97" s="2">
        <v>43061.733472222222</v>
      </c>
      <c r="G97">
        <v>15749</v>
      </c>
      <c r="H97">
        <v>53083</v>
      </c>
      <c r="I97">
        <v>4305186</v>
      </c>
      <c r="J97" s="11">
        <v>39</v>
      </c>
      <c r="K97" s="13">
        <v>0.73347222222218988</v>
      </c>
      <c r="L97">
        <v>3.2276469149889964E-2</v>
      </c>
      <c r="M97">
        <v>0.64182084929497107</v>
      </c>
      <c r="N97">
        <v>2.1632977422772841</v>
      </c>
      <c r="O97">
        <v>175.44975140598257</v>
      </c>
      <c r="P97" s="11">
        <v>1.5893715869263999E-3</v>
      </c>
      <c r="Q97" s="10">
        <v>0.46263005424166909</v>
      </c>
      <c r="R97">
        <v>9.8038160377524053E-2</v>
      </c>
      <c r="S97">
        <v>-0.22675356458865331</v>
      </c>
      <c r="T97">
        <v>-0.41275499951766736</v>
      </c>
      <c r="U97">
        <v>-0.27204291143051862</v>
      </c>
      <c r="V97">
        <v>-0.25792318342032949</v>
      </c>
      <c r="W97">
        <v>-0.58298540504835183</v>
      </c>
      <c r="X97" s="11">
        <v>-3.7456825765470707E-2</v>
      </c>
      <c r="Y97">
        <v>83.83</v>
      </c>
      <c r="Z97">
        <v>83.11</v>
      </c>
      <c r="AA97" s="4">
        <v>-8.5888106882977319E-3</v>
      </c>
      <c r="AB97" t="s">
        <v>52</v>
      </c>
      <c r="AC97">
        <v>-1.22469336472007</v>
      </c>
      <c r="AD97">
        <v>0</v>
      </c>
    </row>
    <row r="98" spans="1:30" x14ac:dyDescent="0.2">
      <c r="A98" t="s">
        <v>11</v>
      </c>
      <c r="B98" s="1">
        <v>43060</v>
      </c>
      <c r="C98">
        <v>941</v>
      </c>
      <c r="D98">
        <v>0.337955822073782</v>
      </c>
      <c r="E98">
        <v>0.11256584362982899</v>
      </c>
      <c r="F98" s="2">
        <v>43060.745763888888</v>
      </c>
      <c r="G98">
        <v>28422</v>
      </c>
      <c r="H98">
        <v>100981</v>
      </c>
      <c r="I98">
        <v>7014840</v>
      </c>
      <c r="J98" s="11">
        <v>41</v>
      </c>
      <c r="K98" s="13">
        <v>0.74576388888817746</v>
      </c>
      <c r="L98">
        <v>3.8348683674301082E-2</v>
      </c>
      <c r="M98">
        <v>1.1582851088108241</v>
      </c>
      <c r="N98">
        <v>4.1152905697285842</v>
      </c>
      <c r="O98">
        <v>285.87659955986635</v>
      </c>
      <c r="P98" s="11">
        <v>1.6708778221533947E-3</v>
      </c>
      <c r="Q98" s="10">
        <v>8.8528195333387724E-2</v>
      </c>
      <c r="R98">
        <v>-0.38431231048883052</v>
      </c>
      <c r="S98">
        <v>0.22028279209328835</v>
      </c>
      <c r="T98">
        <v>-0.24801070000989944</v>
      </c>
      <c r="U98">
        <v>-0.26038772247539721</v>
      </c>
      <c r="V98">
        <v>-0.24268783348088571</v>
      </c>
      <c r="W98">
        <v>-0.34062379282705874</v>
      </c>
      <c r="X98" s="11">
        <v>3.6938322179233277E-2</v>
      </c>
      <c r="Y98">
        <v>82.74</v>
      </c>
      <c r="Z98">
        <v>83.72</v>
      </c>
      <c r="AA98" s="4">
        <v>1.1844331641286005E-2</v>
      </c>
      <c r="AB98" t="s">
        <v>51</v>
      </c>
      <c r="AC98">
        <v>1.4499473968513774</v>
      </c>
      <c r="AD98">
        <v>0</v>
      </c>
    </row>
    <row r="99" spans="1:30" x14ac:dyDescent="0.2">
      <c r="A99" t="s">
        <v>11</v>
      </c>
      <c r="B99" s="1">
        <v>43059</v>
      </c>
      <c r="C99">
        <v>1018</v>
      </c>
      <c r="D99">
        <v>0.36676904316577702</v>
      </c>
      <c r="E99">
        <v>0.12940455858401501</v>
      </c>
      <c r="F99" s="2">
        <v>43059.72996527778</v>
      </c>
      <c r="G99">
        <v>32243</v>
      </c>
      <c r="H99">
        <v>92556</v>
      </c>
      <c r="I99">
        <v>23663076</v>
      </c>
      <c r="J99" s="11">
        <v>50</v>
      </c>
      <c r="K99" s="13">
        <v>0.72996527778013842</v>
      </c>
      <c r="L99">
        <v>4.1486673730540387E-2</v>
      </c>
      <c r="M99">
        <v>1.3140027712119977</v>
      </c>
      <c r="N99">
        <v>3.7719455538348683</v>
      </c>
      <c r="O99">
        <v>964.34411932512842</v>
      </c>
      <c r="P99" s="11">
        <v>2.0376558806748718E-3</v>
      </c>
      <c r="Q99" s="10">
        <v>0.59471680029862151</v>
      </c>
      <c r="R99">
        <v>-0.14732317098467604</v>
      </c>
      <c r="S99">
        <v>-0.35429783576538154</v>
      </c>
      <c r="T99">
        <v>-0.16287438415689179</v>
      </c>
      <c r="U99">
        <v>-0.25687359977378604</v>
      </c>
      <c r="V99">
        <v>-0.24536764940722533</v>
      </c>
      <c r="W99">
        <v>1.1484568490558427</v>
      </c>
      <c r="X99" s="11">
        <v>0.37171648793040141</v>
      </c>
      <c r="Y99">
        <v>82.4</v>
      </c>
      <c r="Z99">
        <v>82.53</v>
      </c>
      <c r="AA99" s="4">
        <v>1.577669902912566E-3</v>
      </c>
      <c r="AB99" t="s">
        <v>51</v>
      </c>
      <c r="AC99">
        <v>0.10607030111154737</v>
      </c>
      <c r="AD99">
        <v>0</v>
      </c>
    </row>
    <row r="100" spans="1:30" x14ac:dyDescent="0.2">
      <c r="A100" t="s">
        <v>11</v>
      </c>
      <c r="B100" s="1">
        <v>43056</v>
      </c>
      <c r="C100">
        <v>1119</v>
      </c>
      <c r="D100">
        <v>0.32740121436502101</v>
      </c>
      <c r="E100">
        <v>0.12829454239348601</v>
      </c>
      <c r="F100" s="2">
        <v>43056.744074074071</v>
      </c>
      <c r="G100">
        <v>55477</v>
      </c>
      <c r="H100">
        <v>208999</v>
      </c>
      <c r="I100">
        <v>10033166</v>
      </c>
      <c r="J100" s="11">
        <v>48</v>
      </c>
      <c r="K100" s="13">
        <v>0.74407407407124992</v>
      </c>
      <c r="L100">
        <v>4.5602738609503625E-2</v>
      </c>
      <c r="M100">
        <v>2.2608607058439971</v>
      </c>
      <c r="N100">
        <v>8.5173608281033495</v>
      </c>
      <c r="O100">
        <v>408.88279403374361</v>
      </c>
      <c r="P100" s="11">
        <v>1.9561496454478769E-3</v>
      </c>
      <c r="Q100" s="10">
        <v>-9.6894397128422502E-2</v>
      </c>
      <c r="R100">
        <v>-0.16294560907124464</v>
      </c>
      <c r="S100">
        <v>0.15882581642401244</v>
      </c>
      <c r="T100">
        <v>-5.1202073752297524E-2</v>
      </c>
      <c r="U100">
        <v>-0.23550560007495466</v>
      </c>
      <c r="V100">
        <v>-0.20832957155431592</v>
      </c>
      <c r="W100">
        <v>-7.0653399718031987E-2</v>
      </c>
      <c r="X100" s="11">
        <v>0.29732133998569743</v>
      </c>
      <c r="Y100">
        <v>83.12</v>
      </c>
      <c r="Z100">
        <v>82.24</v>
      </c>
      <c r="AA100" s="4">
        <v>-1.0587102983638229E-2</v>
      </c>
      <c r="AB100" t="s">
        <v>52</v>
      </c>
      <c r="AC100">
        <v>-1.4862641960901242</v>
      </c>
      <c r="AD100">
        <v>0</v>
      </c>
    </row>
    <row r="101" spans="1:30" x14ac:dyDescent="0.2">
      <c r="A101" t="s">
        <v>11</v>
      </c>
      <c r="B101" s="1">
        <v>43055</v>
      </c>
      <c r="C101">
        <v>1383</v>
      </c>
      <c r="D101">
        <v>0.32992824648102997</v>
      </c>
      <c r="E101">
        <v>0.12153969629116999</v>
      </c>
      <c r="F101" s="2">
        <v>43055.729386574072</v>
      </c>
      <c r="G101">
        <v>77378</v>
      </c>
      <c r="H101">
        <v>139887</v>
      </c>
      <c r="I101">
        <v>16320737</v>
      </c>
      <c r="J101" s="11">
        <v>61</v>
      </c>
      <c r="K101" s="13">
        <v>0.72938657407212304</v>
      </c>
      <c r="L101">
        <v>5.6361561659466951E-2</v>
      </c>
      <c r="M101">
        <v>3.1533947346972044</v>
      </c>
      <c r="N101">
        <v>5.7008313635993151</v>
      </c>
      <c r="O101">
        <v>665.12091449995921</v>
      </c>
      <c r="P101" s="11">
        <v>2.4859401744233432E-3</v>
      </c>
      <c r="Q101" s="10">
        <v>-5.2499677863234215E-2</v>
      </c>
      <c r="R101">
        <v>-0.25801374043556274</v>
      </c>
      <c r="S101">
        <v>-0.37534474537165841</v>
      </c>
      <c r="T101">
        <v>0.2406938663151571</v>
      </c>
      <c r="U101">
        <v>-0.21536354268474611</v>
      </c>
      <c r="V101">
        <v>-0.2303126502844266</v>
      </c>
      <c r="W101">
        <v>0.49173052255243049</v>
      </c>
      <c r="X101" s="11">
        <v>0.78088980162627308</v>
      </c>
      <c r="Y101">
        <v>83.1</v>
      </c>
      <c r="Z101">
        <v>82.94</v>
      </c>
      <c r="AA101" s="4">
        <v>-1.9253910950661444E-3</v>
      </c>
      <c r="AB101" t="s">
        <v>52</v>
      </c>
      <c r="AC101">
        <v>-0.35247051382222139</v>
      </c>
      <c r="AD101">
        <v>0</v>
      </c>
    </row>
    <row r="102" spans="1:30" x14ac:dyDescent="0.2">
      <c r="A102" t="s">
        <v>11</v>
      </c>
      <c r="B102" s="1">
        <v>43054</v>
      </c>
      <c r="C102">
        <v>1290</v>
      </c>
      <c r="D102">
        <v>0.33967383879399299</v>
      </c>
      <c r="E102">
        <v>0.13435415926755501</v>
      </c>
      <c r="F102" s="2">
        <v>43054.726817129631</v>
      </c>
      <c r="G102">
        <v>51985</v>
      </c>
      <c r="H102">
        <v>91291</v>
      </c>
      <c r="I102">
        <v>21426368</v>
      </c>
      <c r="J102" s="11">
        <v>56</v>
      </c>
      <c r="K102" s="13">
        <v>0.72681712963094469</v>
      </c>
      <c r="L102">
        <v>5.257152172141169E-2</v>
      </c>
      <c r="M102">
        <v>2.1185508191376639</v>
      </c>
      <c r="N102">
        <v>3.7203928600537943</v>
      </c>
      <c r="O102">
        <v>873.19129513407779</v>
      </c>
      <c r="P102" s="11">
        <v>2.2821745863558563E-3</v>
      </c>
      <c r="Q102" s="10">
        <v>0.11871019005497593</v>
      </c>
      <c r="R102">
        <v>-7.7662177846377342E-2</v>
      </c>
      <c r="S102">
        <v>-0.46879302320849875</v>
      </c>
      <c r="T102">
        <v>0.13786688742775838</v>
      </c>
      <c r="U102">
        <v>-0.238717145867686</v>
      </c>
      <c r="V102">
        <v>-0.24577001939497839</v>
      </c>
      <c r="W102">
        <v>0.94839730014359647</v>
      </c>
      <c r="X102" s="11">
        <v>0.59490193176451334</v>
      </c>
      <c r="Y102">
        <v>83.47</v>
      </c>
      <c r="Z102">
        <v>82.69</v>
      </c>
      <c r="AA102" s="4">
        <v>-9.3446747334371763E-3</v>
      </c>
      <c r="AB102" t="s">
        <v>52</v>
      </c>
      <c r="AC102">
        <v>-1.3236338386191437</v>
      </c>
      <c r="AD102">
        <v>0</v>
      </c>
    </row>
    <row r="103" spans="1:30" x14ac:dyDescent="0.2">
      <c r="A103" t="s">
        <v>11</v>
      </c>
      <c r="B103" s="1">
        <v>43053</v>
      </c>
      <c r="C103">
        <v>1319</v>
      </c>
      <c r="D103">
        <v>0.32942345786356397</v>
      </c>
      <c r="E103">
        <v>0.15065525990909301</v>
      </c>
      <c r="F103" s="2">
        <v>43053.723819444444</v>
      </c>
      <c r="G103">
        <v>58492</v>
      </c>
      <c r="H103">
        <v>123810</v>
      </c>
      <c r="I103">
        <v>18230009</v>
      </c>
      <c r="J103" s="11">
        <v>68</v>
      </c>
      <c r="K103" s="13">
        <v>0.72381944444350665</v>
      </c>
      <c r="L103">
        <v>5.3753362132203115E-2</v>
      </c>
      <c r="M103">
        <v>2.3837313554486919</v>
      </c>
      <c r="N103">
        <v>5.0456434917271169</v>
      </c>
      <c r="O103">
        <v>742.92970087211677</v>
      </c>
      <c r="P103" s="11">
        <v>2.7712119977178254E-3</v>
      </c>
      <c r="Q103" s="10">
        <v>-6.1367768149343631E-2</v>
      </c>
      <c r="R103">
        <v>0.15176054381139056</v>
      </c>
      <c r="S103">
        <v>-0.57781601423866225</v>
      </c>
      <c r="T103">
        <v>0.16993121417759238</v>
      </c>
      <c r="U103">
        <v>-0.23273274481576658</v>
      </c>
      <c r="V103">
        <v>-0.2354264070378701</v>
      </c>
      <c r="W103">
        <v>0.6625029680709259</v>
      </c>
      <c r="X103" s="11">
        <v>1.0412728194327372</v>
      </c>
      <c r="Y103">
        <v>83.5</v>
      </c>
      <c r="Z103">
        <v>82.98</v>
      </c>
      <c r="AA103" s="4">
        <v>-6.2275449101795929E-3</v>
      </c>
      <c r="AB103" t="s">
        <v>52</v>
      </c>
      <c r="AC103">
        <v>-0.91561032711431412</v>
      </c>
      <c r="AD103">
        <v>0</v>
      </c>
    </row>
    <row r="104" spans="1:30" x14ac:dyDescent="0.2">
      <c r="A104" t="s">
        <v>11</v>
      </c>
      <c r="B104" s="1">
        <v>43052</v>
      </c>
      <c r="C104">
        <v>1091</v>
      </c>
      <c r="D104">
        <v>0.334180077145248</v>
      </c>
      <c r="E104">
        <v>0.166883398219901</v>
      </c>
      <c r="F104" s="2">
        <v>43052.734351851854</v>
      </c>
      <c r="G104">
        <v>59474</v>
      </c>
      <c r="H104">
        <v>155924</v>
      </c>
      <c r="I104">
        <v>28632901</v>
      </c>
      <c r="J104" s="11">
        <v>41</v>
      </c>
      <c r="K104" s="13">
        <v>0.73435185185371665</v>
      </c>
      <c r="L104">
        <v>4.44616513163257E-2</v>
      </c>
      <c r="M104">
        <v>2.4237509169451461</v>
      </c>
      <c r="N104">
        <v>6.3543891107669737</v>
      </c>
      <c r="O104">
        <v>1166.8799820686284</v>
      </c>
      <c r="P104" s="11">
        <v>1.6708778221533947E-3</v>
      </c>
      <c r="Q104" s="10">
        <v>2.2196178792197645E-2</v>
      </c>
      <c r="R104">
        <v>0.3801563890107727</v>
      </c>
      <c r="S104">
        <v>-0.19476226215646916</v>
      </c>
      <c r="T104">
        <v>-8.2160734062482019E-2</v>
      </c>
      <c r="U104">
        <v>-0.23182961252239254</v>
      </c>
      <c r="V104">
        <v>-0.22521161669265113</v>
      </c>
      <c r="W104">
        <v>1.5929766288718965</v>
      </c>
      <c r="X104" s="11">
        <v>3.6938322179233277E-2</v>
      </c>
      <c r="Y104">
        <v>83.66</v>
      </c>
      <c r="Z104">
        <v>83.46</v>
      </c>
      <c r="AA104" s="4">
        <v>-2.390628735357433E-3</v>
      </c>
      <c r="AB104" t="s">
        <v>52</v>
      </c>
      <c r="AC104">
        <v>-0.41336881015223792</v>
      </c>
      <c r="AD104">
        <v>0</v>
      </c>
    </row>
    <row r="105" spans="1:30" x14ac:dyDescent="0.2">
      <c r="A105" t="s">
        <v>11</v>
      </c>
      <c r="B105" s="1">
        <v>43049</v>
      </c>
      <c r="C105">
        <v>1067</v>
      </c>
      <c r="D105">
        <v>0.318429238</v>
      </c>
      <c r="E105">
        <v>0.12303083500000001</v>
      </c>
      <c r="F105" s="2">
        <v>43049.724999999999</v>
      </c>
      <c r="G105">
        <v>54681</v>
      </c>
      <c r="H105">
        <v>159766</v>
      </c>
      <c r="I105">
        <v>16890622</v>
      </c>
      <c r="J105" s="11">
        <v>54</v>
      </c>
      <c r="K105" s="13">
        <v>0.72499999999854481</v>
      </c>
      <c r="L105">
        <v>4.348357649360176E-2</v>
      </c>
      <c r="M105">
        <v>2.228421224223653</v>
      </c>
      <c r="N105">
        <v>6.5109625886380309</v>
      </c>
      <c r="O105">
        <v>688.34550493112727</v>
      </c>
      <c r="P105" s="11">
        <v>2.2006683511288615E-3</v>
      </c>
      <c r="Q105" s="10">
        <v>-0.25451343546817862</v>
      </c>
      <c r="R105">
        <v>-0.23702735991612106</v>
      </c>
      <c r="S105">
        <v>-0.53488031898057076</v>
      </c>
      <c r="T105">
        <v>-0.10869672861406884</v>
      </c>
      <c r="U105">
        <v>-0.2362376706508465</v>
      </c>
      <c r="V105">
        <v>-0.22398955701443193</v>
      </c>
      <c r="W105">
        <v>0.54270317344465957</v>
      </c>
      <c r="X105" s="11">
        <v>0.52050678381980942</v>
      </c>
      <c r="Y105" s="10">
        <v>83.79</v>
      </c>
      <c r="Z105" s="10">
        <v>83.87</v>
      </c>
      <c r="AA105" s="4">
        <v>9.5476787206108472E-4</v>
      </c>
      <c r="AB105" t="s">
        <v>51</v>
      </c>
      <c r="AC105">
        <v>2.4534180268848411E-2</v>
      </c>
      <c r="AD105">
        <v>0</v>
      </c>
    </row>
    <row r="106" spans="1:30" x14ac:dyDescent="0.2">
      <c r="A106" t="s">
        <v>11</v>
      </c>
      <c r="B106" s="1">
        <v>43048</v>
      </c>
      <c r="C106">
        <v>1350</v>
      </c>
      <c r="D106">
        <v>0.34686815799999998</v>
      </c>
      <c r="E106">
        <v>0.12900209800000001</v>
      </c>
      <c r="F106" s="2">
        <v>43048.738194444442</v>
      </c>
      <c r="G106">
        <v>132180</v>
      </c>
      <c r="H106">
        <v>472977</v>
      </c>
      <c r="I106">
        <v>12224187</v>
      </c>
      <c r="J106" s="11">
        <v>49</v>
      </c>
      <c r="K106" s="13">
        <v>0.7381944444423425</v>
      </c>
      <c r="L106">
        <v>5.5016708778221533E-2</v>
      </c>
      <c r="M106">
        <v>5.3867470861520905</v>
      </c>
      <c r="N106">
        <v>19.275287309479175</v>
      </c>
      <c r="O106">
        <v>498.17373054038632</v>
      </c>
      <c r="P106" s="11">
        <v>1.9969027630613741E-3</v>
      </c>
      <c r="Q106" s="10">
        <v>0.24509947471482302</v>
      </c>
      <c r="R106">
        <v>-0.15298742670428148</v>
      </c>
      <c r="S106">
        <v>-5.5010783556287406E-2</v>
      </c>
      <c r="T106">
        <v>0.20420687380672523</v>
      </c>
      <c r="U106">
        <v>-0.16496287471989476</v>
      </c>
      <c r="V106">
        <v>-0.12436370228389761</v>
      </c>
      <c r="W106">
        <v>0.12531973263418331</v>
      </c>
      <c r="X106" s="11">
        <v>0.33451891395804922</v>
      </c>
      <c r="Y106" s="10">
        <v>84.11</v>
      </c>
      <c r="Z106">
        <v>84.09</v>
      </c>
      <c r="AA106" s="4">
        <v>-2.3778385447623376E-4</v>
      </c>
      <c r="AB106" t="s">
        <v>52</v>
      </c>
      <c r="AC106">
        <v>-0.13156748077919547</v>
      </c>
      <c r="AD106">
        <v>0</v>
      </c>
    </row>
    <row r="107" spans="1:30" x14ac:dyDescent="0.2">
      <c r="A107" t="s">
        <v>11</v>
      </c>
      <c r="B107" s="1">
        <v>43047</v>
      </c>
      <c r="C107">
        <v>2589</v>
      </c>
      <c r="D107">
        <v>0.29645387000000001</v>
      </c>
      <c r="E107">
        <v>0.133648924</v>
      </c>
      <c r="F107" s="2">
        <v>43047.727777777778</v>
      </c>
      <c r="G107">
        <v>886006</v>
      </c>
      <c r="H107">
        <v>5678150</v>
      </c>
      <c r="I107">
        <v>10942134</v>
      </c>
      <c r="J107" s="11">
        <v>69</v>
      </c>
      <c r="K107" s="13">
        <v>0.72777777777810115</v>
      </c>
      <c r="L107">
        <v>0.10550982150134486</v>
      </c>
      <c r="M107">
        <v>36.107506724264404</v>
      </c>
      <c r="N107">
        <v>231.40231477708045</v>
      </c>
      <c r="O107">
        <v>445.92607384464912</v>
      </c>
      <c r="P107" s="11">
        <v>2.8119651153313227E-3</v>
      </c>
      <c r="Q107" s="10">
        <v>-0.64057512693966956</v>
      </c>
      <c r="R107">
        <v>-8.7587703616043885E-2</v>
      </c>
      <c r="S107">
        <v>-0.43385515355845328</v>
      </c>
      <c r="T107">
        <v>1.5741275925323925</v>
      </c>
      <c r="U107">
        <v>0.5283208362627706</v>
      </c>
      <c r="V107">
        <v>1.5312927374493797</v>
      </c>
      <c r="W107">
        <v>1.0648105912415389E-2</v>
      </c>
      <c r="X107" s="11">
        <v>1.078470393405089</v>
      </c>
      <c r="Y107" s="17">
        <v>84.14</v>
      </c>
      <c r="Z107" s="10">
        <v>84.56</v>
      </c>
      <c r="AA107" s="4">
        <v>4.9916805324459433E-3</v>
      </c>
      <c r="AB107" t="s">
        <v>51</v>
      </c>
      <c r="AC107">
        <v>0.5529546737108445</v>
      </c>
      <c r="AD107">
        <v>0</v>
      </c>
    </row>
    <row r="108" spans="1:30" x14ac:dyDescent="0.2">
      <c r="A108" t="s">
        <v>11</v>
      </c>
      <c r="B108" s="1">
        <v>43046</v>
      </c>
      <c r="C108">
        <v>1884</v>
      </c>
      <c r="D108">
        <v>0.33530866999999998</v>
      </c>
      <c r="E108">
        <v>0.12027892799999999</v>
      </c>
      <c r="F108" s="2">
        <v>43046.737500000003</v>
      </c>
      <c r="G108">
        <v>67370</v>
      </c>
      <c r="H108">
        <v>455760</v>
      </c>
      <c r="I108">
        <v>15655615</v>
      </c>
      <c r="J108" s="11">
        <v>62</v>
      </c>
      <c r="K108" s="13">
        <v>0.73750000000291038</v>
      </c>
      <c r="L108">
        <v>7.6778873583829163E-2</v>
      </c>
      <c r="M108">
        <v>2.7455375336213219</v>
      </c>
      <c r="N108">
        <v>18.573640883527588</v>
      </c>
      <c r="O108">
        <v>638.01511940663465</v>
      </c>
      <c r="P108" s="11">
        <v>2.5266932920368409E-3</v>
      </c>
      <c r="Q108" s="10">
        <v>4.2023217251266287E-2</v>
      </c>
      <c r="R108">
        <v>-0.27575787312332606</v>
      </c>
      <c r="S108">
        <v>-8.0267074713351969E-2</v>
      </c>
      <c r="T108">
        <v>0.79463275257953103</v>
      </c>
      <c r="U108">
        <v>-0.22456776670927503</v>
      </c>
      <c r="V108">
        <v>-0.12984006914488147</v>
      </c>
      <c r="W108">
        <v>0.43223951733779775</v>
      </c>
      <c r="X108" s="11">
        <v>0.81808737559862532</v>
      </c>
      <c r="Y108" s="10">
        <v>84.77</v>
      </c>
      <c r="Z108" s="10">
        <v>84.27</v>
      </c>
      <c r="AA108" s="4">
        <v>-5.8983130824584173E-3</v>
      </c>
      <c r="AB108" t="s">
        <v>52</v>
      </c>
      <c r="AC108">
        <v>-0.87251480846005414</v>
      </c>
      <c r="AD108">
        <v>0</v>
      </c>
    </row>
    <row r="109" spans="1:30" x14ac:dyDescent="0.2">
      <c r="A109" t="s">
        <v>11</v>
      </c>
      <c r="B109" s="1">
        <v>43045</v>
      </c>
      <c r="C109">
        <v>1246</v>
      </c>
      <c r="D109">
        <v>0.33793314600000002</v>
      </c>
      <c r="E109">
        <v>0.14200795399999999</v>
      </c>
      <c r="F109" s="2">
        <v>43045.759722222225</v>
      </c>
      <c r="G109">
        <v>55237</v>
      </c>
      <c r="H109">
        <v>305135</v>
      </c>
      <c r="I109">
        <v>24069567</v>
      </c>
      <c r="J109" s="11">
        <v>81</v>
      </c>
      <c r="K109" s="13">
        <v>0.75972222222480923</v>
      </c>
      <c r="L109">
        <v>5.0778384546417803E-2</v>
      </c>
      <c r="M109">
        <v>2.2510799576167577</v>
      </c>
      <c r="N109">
        <v>12.435202542994539</v>
      </c>
      <c r="O109">
        <v>980.90989485695661</v>
      </c>
      <c r="P109" s="11">
        <v>3.3010025266932922E-3</v>
      </c>
      <c r="Q109" s="10">
        <v>8.812982369291264E-2</v>
      </c>
      <c r="R109">
        <v>3.0057813407031814E-2</v>
      </c>
      <c r="S109">
        <v>0.72793424813434837</v>
      </c>
      <c r="T109">
        <v>8.9217564083182599E-2</v>
      </c>
      <c r="U109">
        <v>-0.23572632487170597</v>
      </c>
      <c r="V109">
        <v>-0.17775072480124962</v>
      </c>
      <c r="W109">
        <v>1.1848149280258684</v>
      </c>
      <c r="X109" s="11">
        <v>1.5248412810733134</v>
      </c>
      <c r="Y109" s="10">
        <v>84.2</v>
      </c>
      <c r="Z109">
        <v>84.47</v>
      </c>
      <c r="AA109" s="4">
        <v>3.2066508313538717E-3</v>
      </c>
      <c r="AB109" t="s">
        <v>51</v>
      </c>
      <c r="AC109">
        <v>0.31929931507106485</v>
      </c>
      <c r="AD109">
        <v>0</v>
      </c>
    </row>
    <row r="110" spans="1:30" x14ac:dyDescent="0.2">
      <c r="A110" t="s">
        <v>10</v>
      </c>
      <c r="B110" s="1">
        <v>43063</v>
      </c>
      <c r="C110">
        <v>105</v>
      </c>
      <c r="D110">
        <v>0.27017717996289398</v>
      </c>
      <c r="E110">
        <v>0.12185358688930099</v>
      </c>
      <c r="F110" s="2">
        <v>43063.674814814818</v>
      </c>
      <c r="G110">
        <v>1885</v>
      </c>
      <c r="H110">
        <v>3672</v>
      </c>
      <c r="I110">
        <v>374143</v>
      </c>
      <c r="J110" s="11">
        <v>0</v>
      </c>
      <c r="K110" s="13">
        <v>0.67481481481809169</v>
      </c>
      <c r="L110">
        <v>1.1429193425492545E-2</v>
      </c>
      <c r="M110">
        <v>0.20518123435288996</v>
      </c>
      <c r="N110">
        <v>0.39969522150865355</v>
      </c>
      <c r="O110">
        <v>40.725263959943398</v>
      </c>
      <c r="P110" s="11">
        <v>0</v>
      </c>
      <c r="Q110" s="10">
        <v>-1.102202135961645</v>
      </c>
      <c r="R110">
        <v>-0.25359602430034078</v>
      </c>
      <c r="S110">
        <v>-2.3600683062660868</v>
      </c>
      <c r="T110">
        <v>-0.97835916617780705</v>
      </c>
      <c r="U110">
        <v>-0.28189667599152046</v>
      </c>
      <c r="V110">
        <v>-0.27168814258417956</v>
      </c>
      <c r="W110">
        <v>-0.87867476437523973</v>
      </c>
      <c r="X110" s="11">
        <v>-1.4881622106871986</v>
      </c>
      <c r="Y110">
        <v>48.88</v>
      </c>
      <c r="Z110">
        <v>49.01</v>
      </c>
      <c r="AA110" s="4">
        <v>2.6595744680850131E-3</v>
      </c>
      <c r="AB110" t="s">
        <v>51</v>
      </c>
      <c r="AC110">
        <v>0.2476885604798513</v>
      </c>
      <c r="AD110">
        <v>0</v>
      </c>
    </row>
    <row r="111" spans="1:30" x14ac:dyDescent="0.2">
      <c r="A111" t="s">
        <v>10</v>
      </c>
      <c r="B111" s="1">
        <v>43061</v>
      </c>
      <c r="C111">
        <v>281</v>
      </c>
      <c r="D111">
        <v>0.40731635110638598</v>
      </c>
      <c r="E111">
        <v>0.208087946059476</v>
      </c>
      <c r="F111" s="2">
        <v>43061.767523148148</v>
      </c>
      <c r="G111">
        <v>8302</v>
      </c>
      <c r="H111">
        <v>5476</v>
      </c>
      <c r="I111">
        <v>1376942</v>
      </c>
      <c r="J111" s="11">
        <v>3</v>
      </c>
      <c r="K111" s="13">
        <v>0.76752314814802958</v>
      </c>
      <c r="L111">
        <v>3.0586698595841951E-2</v>
      </c>
      <c r="M111">
        <v>0.9036682268422771</v>
      </c>
      <c r="N111">
        <v>0.596059649504735</v>
      </c>
      <c r="O111">
        <v>149.87939479699577</v>
      </c>
      <c r="P111" s="11">
        <v>3.2654838358550127E-4</v>
      </c>
      <c r="Q111" s="10">
        <v>1.3070490027976611</v>
      </c>
      <c r="R111">
        <v>0.96007180195807207</v>
      </c>
      <c r="S111">
        <v>1.0116465874147391</v>
      </c>
      <c r="T111">
        <v>-0.45859989928798467</v>
      </c>
      <c r="U111">
        <v>-0.26613373067602114</v>
      </c>
      <c r="V111">
        <v>-0.27015551360414108</v>
      </c>
      <c r="W111">
        <v>-0.63910647484644401</v>
      </c>
      <c r="X111" s="11">
        <v>-1.1901038444739929</v>
      </c>
      <c r="Y111">
        <v>48.56</v>
      </c>
      <c r="Z111">
        <v>48.58</v>
      </c>
      <c r="AA111" s="4">
        <v>4.1186161449744687E-4</v>
      </c>
      <c r="AB111" t="s">
        <v>51</v>
      </c>
      <c r="AC111">
        <v>-4.6530719234618927E-2</v>
      </c>
      <c r="AD111">
        <v>0</v>
      </c>
    </row>
    <row r="112" spans="1:30" x14ac:dyDescent="0.2">
      <c r="A112" t="s">
        <v>10</v>
      </c>
      <c r="B112" s="1">
        <v>43060</v>
      </c>
      <c r="C112">
        <v>239</v>
      </c>
      <c r="D112">
        <v>0.45512040609320897</v>
      </c>
      <c r="E112">
        <v>0.18440154684924501</v>
      </c>
      <c r="F112" s="2">
        <v>43060.763541666667</v>
      </c>
      <c r="G112">
        <v>7527</v>
      </c>
      <c r="H112">
        <v>6863</v>
      </c>
      <c r="I112">
        <v>2274062</v>
      </c>
      <c r="J112" s="11">
        <v>5</v>
      </c>
      <c r="K112" s="13">
        <v>0.76354166666715173</v>
      </c>
      <c r="L112">
        <v>2.6015021225644933E-2</v>
      </c>
      <c r="M112">
        <v>0.81930989441602264</v>
      </c>
      <c r="N112">
        <v>0.74703385218243168</v>
      </c>
      <c r="O112">
        <v>247.53042342440406</v>
      </c>
      <c r="P112" s="11">
        <v>5.4424730597583547E-4</v>
      </c>
      <c r="Q112" s="10">
        <v>2.1468672177831416</v>
      </c>
      <c r="R112">
        <v>0.62670792104095596</v>
      </c>
      <c r="S112">
        <v>0.86684385042437262</v>
      </c>
      <c r="T112">
        <v>-0.58263336070487415</v>
      </c>
      <c r="U112">
        <v>-0.26803746803296552</v>
      </c>
      <c r="V112">
        <v>-0.26897715640053066</v>
      </c>
      <c r="W112">
        <v>-0.42478485715229686</v>
      </c>
      <c r="X112" s="11">
        <v>-0.99139826699852251</v>
      </c>
      <c r="Y112">
        <v>49</v>
      </c>
      <c r="Z112">
        <v>48.63</v>
      </c>
      <c r="AA112" s="4">
        <v>-7.5510204081632127E-3</v>
      </c>
      <c r="AB112" t="s">
        <v>52</v>
      </c>
      <c r="AC112">
        <v>-1.088849540973408</v>
      </c>
      <c r="AD112">
        <v>0</v>
      </c>
    </row>
    <row r="113" spans="1:30" x14ac:dyDescent="0.2">
      <c r="A113" t="s">
        <v>10</v>
      </c>
      <c r="B113" s="1">
        <v>43059</v>
      </c>
      <c r="C113">
        <v>204</v>
      </c>
      <c r="D113">
        <v>0.25650317955465002</v>
      </c>
      <c r="E113">
        <v>6.5639376962906296E-2</v>
      </c>
      <c r="F113" s="2">
        <v>43059.745532407411</v>
      </c>
      <c r="G113">
        <v>4532</v>
      </c>
      <c r="H113">
        <v>6033</v>
      </c>
      <c r="I113">
        <v>1359204</v>
      </c>
      <c r="J113" s="11">
        <v>5</v>
      </c>
      <c r="K113" s="13">
        <v>0.74553240741079208</v>
      </c>
      <c r="L113">
        <v>2.2205290083814087E-2</v>
      </c>
      <c r="M113">
        <v>0.49330575813649724</v>
      </c>
      <c r="N113">
        <v>0.656688799390443</v>
      </c>
      <c r="O113">
        <v>147.94862305431587</v>
      </c>
      <c r="P113" s="11">
        <v>5.4424730597583547E-4</v>
      </c>
      <c r="Q113" s="10">
        <v>-1.3424259960029659</v>
      </c>
      <c r="R113">
        <v>-1.0447583709882253</v>
      </c>
      <c r="S113">
        <v>0.21186402846247343</v>
      </c>
      <c r="T113">
        <v>-0.68599457855228196</v>
      </c>
      <c r="U113">
        <v>-0.27539449175431824</v>
      </c>
      <c r="V113">
        <v>-0.2696823016629652</v>
      </c>
      <c r="W113">
        <v>-0.64334407612014077</v>
      </c>
      <c r="X113" s="11">
        <v>-0.99139826699852251</v>
      </c>
      <c r="Y113">
        <v>49.04</v>
      </c>
      <c r="Z113">
        <v>49.02</v>
      </c>
      <c r="AA113" s="4">
        <v>-4.0783034257740663E-4</v>
      </c>
      <c r="AB113" t="s">
        <v>52</v>
      </c>
      <c r="AC113">
        <v>-0.15382608697404285</v>
      </c>
      <c r="AD113">
        <v>0</v>
      </c>
    </row>
    <row r="114" spans="1:30" x14ac:dyDescent="0.2">
      <c r="A114" t="s">
        <v>10</v>
      </c>
      <c r="B114" s="1">
        <v>43056</v>
      </c>
      <c r="C114">
        <v>376</v>
      </c>
      <c r="D114">
        <v>0.48083149120383101</v>
      </c>
      <c r="E114">
        <v>-0.23310343173375001</v>
      </c>
      <c r="F114" s="2">
        <v>43056.721018518518</v>
      </c>
      <c r="G114">
        <v>11856</v>
      </c>
      <c r="H114">
        <v>8444</v>
      </c>
      <c r="I114">
        <v>2530128</v>
      </c>
      <c r="J114" s="11">
        <v>10</v>
      </c>
      <c r="K114" s="13">
        <v>0.72101851851766696</v>
      </c>
      <c r="L114">
        <v>4.0927397409382824E-2</v>
      </c>
      <c r="M114">
        <v>1.2905192119299009</v>
      </c>
      <c r="N114">
        <v>0.91912485033199087</v>
      </c>
      <c r="O114">
        <v>275.40306955480571</v>
      </c>
      <c r="P114" s="11">
        <v>1.0884946119516709E-3</v>
      </c>
      <c r="Q114" s="10">
        <v>2.5985577199569487</v>
      </c>
      <c r="R114">
        <v>-5.2492835594423841</v>
      </c>
      <c r="S114">
        <v>-0.67968305597093726</v>
      </c>
      <c r="T114">
        <v>-0.17804802227359184</v>
      </c>
      <c r="U114">
        <v>-0.25740355962236922</v>
      </c>
      <c r="V114">
        <v>-0.2676339821114837</v>
      </c>
      <c r="W114">
        <v>-0.36361078974050193</v>
      </c>
      <c r="X114" s="11">
        <v>-0.49463432330984647</v>
      </c>
      <c r="Y114" s="10">
        <v>49</v>
      </c>
      <c r="Z114" s="10">
        <v>48.94</v>
      </c>
      <c r="AA114" s="4">
        <v>-1.2244897959184137E-3</v>
      </c>
      <c r="AB114" t="s">
        <v>52</v>
      </c>
      <c r="AC114">
        <v>-0.26072450851863599</v>
      </c>
      <c r="AD114">
        <v>0</v>
      </c>
    </row>
    <row r="115" spans="1:30" x14ac:dyDescent="0.2">
      <c r="A115" t="s">
        <v>10</v>
      </c>
      <c r="B115" s="1">
        <v>43055</v>
      </c>
      <c r="C115">
        <v>220</v>
      </c>
      <c r="D115">
        <v>0.34548857077266099</v>
      </c>
      <c r="E115">
        <v>0.16734549226026399</v>
      </c>
      <c r="F115" s="2">
        <v>43055.761932870373</v>
      </c>
      <c r="G115">
        <v>1574</v>
      </c>
      <c r="H115">
        <v>2684</v>
      </c>
      <c r="I115">
        <v>2564042</v>
      </c>
      <c r="J115" s="11">
        <v>10</v>
      </c>
      <c r="K115" s="13">
        <v>0.76193287037312984</v>
      </c>
      <c r="L115">
        <v>2.3946881462936758E-2</v>
      </c>
      <c r="M115">
        <v>0.17132905192119299</v>
      </c>
      <c r="N115">
        <v>0.29215195384782844</v>
      </c>
      <c r="O115">
        <v>279.09459018177859</v>
      </c>
      <c r="P115" s="11">
        <v>1.0884946119516709E-3</v>
      </c>
      <c r="Q115" s="10">
        <v>0.2208629850906694</v>
      </c>
      <c r="R115">
        <v>0.38665992976750951</v>
      </c>
      <c r="S115">
        <v>0.80833344223757775</v>
      </c>
      <c r="T115">
        <v>-0.6387437361077527</v>
      </c>
      <c r="U115">
        <v>-0.28266062736959752</v>
      </c>
      <c r="V115">
        <v>-0.27252752031825828</v>
      </c>
      <c r="W115">
        <v>-0.35550874838318153</v>
      </c>
      <c r="X115" s="11">
        <v>-0.49463432330984647</v>
      </c>
      <c r="Y115" s="10">
        <v>49.11</v>
      </c>
      <c r="Z115">
        <v>49.2</v>
      </c>
      <c r="AA115" s="4">
        <v>1.8326206475260316E-3</v>
      </c>
      <c r="AB115" t="s">
        <v>51</v>
      </c>
      <c r="AC115">
        <v>0.13944263527029735</v>
      </c>
      <c r="AD115">
        <v>0</v>
      </c>
    </row>
    <row r="116" spans="1:30" x14ac:dyDescent="0.2">
      <c r="A116" t="s">
        <v>10</v>
      </c>
      <c r="B116" s="1">
        <v>43054</v>
      </c>
      <c r="C116">
        <v>236</v>
      </c>
      <c r="D116">
        <v>0.28857508193313203</v>
      </c>
      <c r="E116">
        <v>0.16380658889133401</v>
      </c>
      <c r="F116" s="2">
        <v>43054.724004629628</v>
      </c>
      <c r="G116">
        <v>2762</v>
      </c>
      <c r="H116">
        <v>3431</v>
      </c>
      <c r="I116">
        <v>1564770</v>
      </c>
      <c r="J116" s="11">
        <v>8</v>
      </c>
      <c r="K116" s="13">
        <v>0.72400462962832535</v>
      </c>
      <c r="L116">
        <v>2.5688472842059433E-2</v>
      </c>
      <c r="M116">
        <v>0.3006422118210515</v>
      </c>
      <c r="N116">
        <v>0.37346250136061826</v>
      </c>
      <c r="O116">
        <v>170.32437139436161</v>
      </c>
      <c r="P116" s="11">
        <v>8.7079568956133669E-4</v>
      </c>
      <c r="Q116" s="10">
        <v>-0.77898911153553396</v>
      </c>
      <c r="R116">
        <v>0.33685317987757341</v>
      </c>
      <c r="S116">
        <v>-0.57108100322816235</v>
      </c>
      <c r="T116">
        <v>-0.59149289366322333</v>
      </c>
      <c r="U116">
        <v>-0.27974238223404924</v>
      </c>
      <c r="V116">
        <v>-0.27189288958206714</v>
      </c>
      <c r="W116">
        <v>-0.59423443898919381</v>
      </c>
      <c r="X116" s="11">
        <v>-0.69333990078531693</v>
      </c>
      <c r="Y116" s="10">
        <v>48.88</v>
      </c>
      <c r="Z116" s="10">
        <v>48.82</v>
      </c>
      <c r="AA116" s="4">
        <v>-1.2274959083470186E-3</v>
      </c>
      <c r="AB116" t="s">
        <v>52</v>
      </c>
      <c r="AC116">
        <v>-0.26111800016596687</v>
      </c>
      <c r="AD116">
        <v>0</v>
      </c>
    </row>
    <row r="117" spans="1:30" x14ac:dyDescent="0.2">
      <c r="A117" t="s">
        <v>10</v>
      </c>
      <c r="B117" s="1">
        <v>43053</v>
      </c>
      <c r="C117">
        <v>387</v>
      </c>
      <c r="D117">
        <v>0.33826647333430199</v>
      </c>
      <c r="E117">
        <v>0.14675150941866</v>
      </c>
      <c r="F117" s="2">
        <v>43053.731863425928</v>
      </c>
      <c r="G117">
        <v>15748</v>
      </c>
      <c r="H117">
        <v>6632</v>
      </c>
      <c r="I117">
        <v>2212768</v>
      </c>
      <c r="J117" s="11">
        <v>10</v>
      </c>
      <c r="K117" s="13">
        <v>0.731863425928168</v>
      </c>
      <c r="L117">
        <v>4.2124741482529662E-2</v>
      </c>
      <c r="M117">
        <v>1.7141613149014912</v>
      </c>
      <c r="N117">
        <v>0.72188962664634815</v>
      </c>
      <c r="O117">
        <v>240.85860454990748</v>
      </c>
      <c r="P117" s="11">
        <v>1.0884946119516709E-3</v>
      </c>
      <c r="Q117" s="10">
        <v>9.3985694433930567E-2</v>
      </c>
      <c r="R117">
        <v>9.6818912452718869E-2</v>
      </c>
      <c r="S117">
        <v>-0.28526397277544824</v>
      </c>
      <c r="T117">
        <v>-0.14556306809297792</v>
      </c>
      <c r="U117">
        <v>-0.24784311343755958</v>
      </c>
      <c r="V117">
        <v>-0.26917340767236481</v>
      </c>
      <c r="W117">
        <v>-0.43942796981832266</v>
      </c>
      <c r="X117" s="11">
        <v>-0.49463432330984647</v>
      </c>
      <c r="Y117" s="10">
        <v>49.32</v>
      </c>
      <c r="Z117" s="10">
        <v>49.2</v>
      </c>
      <c r="AA117" s="4">
        <v>-2.4330900243308483E-3</v>
      </c>
      <c r="AB117" t="s">
        <v>52</v>
      </c>
      <c r="AC117">
        <v>-0.41892687324626982</v>
      </c>
      <c r="AD117">
        <v>0</v>
      </c>
    </row>
    <row r="118" spans="1:30" x14ac:dyDescent="0.2">
      <c r="A118" t="s">
        <v>10</v>
      </c>
      <c r="B118" s="1">
        <v>43052</v>
      </c>
      <c r="C118">
        <v>231</v>
      </c>
      <c r="D118">
        <v>0.33578175852526398</v>
      </c>
      <c r="E118">
        <v>0.190826048050073</v>
      </c>
      <c r="F118" s="2">
        <v>43052.705185185187</v>
      </c>
      <c r="G118">
        <v>6490</v>
      </c>
      <c r="H118">
        <v>10995</v>
      </c>
      <c r="I118">
        <v>828298</v>
      </c>
      <c r="J118" s="11">
        <v>8</v>
      </c>
      <c r="K118" s="13">
        <v>0.70518518518656492</v>
      </c>
      <c r="L118">
        <v>2.5144225536083597E-2</v>
      </c>
      <c r="M118">
        <v>0.70643300315663438</v>
      </c>
      <c r="N118">
        <v>1.1967998258408621</v>
      </c>
      <c r="O118">
        <v>90.159791009034507</v>
      </c>
      <c r="P118" s="11">
        <v>8.7079568956133669E-4</v>
      </c>
      <c r="Q118" s="10">
        <v>5.0334402587465285E-2</v>
      </c>
      <c r="R118">
        <v>0.71712675736368492</v>
      </c>
      <c r="S118">
        <v>-1.2555264984271535</v>
      </c>
      <c r="T118">
        <v>-0.60625878192713878</v>
      </c>
      <c r="U118">
        <v>-0.27058479143832204</v>
      </c>
      <c r="V118">
        <v>-0.26546672239525415</v>
      </c>
      <c r="W118">
        <v>-0.77017731221289187</v>
      </c>
      <c r="X118" s="11">
        <v>-0.69333990078531693</v>
      </c>
      <c r="Y118" s="10">
        <v>49.1</v>
      </c>
      <c r="Z118">
        <v>49.4</v>
      </c>
      <c r="AA118" s="4">
        <v>6.1099796334011637E-3</v>
      </c>
      <c r="AB118" t="s">
        <v>51</v>
      </c>
      <c r="AC118">
        <v>0.69933687527330324</v>
      </c>
      <c r="AD118">
        <v>0</v>
      </c>
    </row>
    <row r="119" spans="1:30" x14ac:dyDescent="0.2">
      <c r="A119" t="s">
        <v>10</v>
      </c>
      <c r="B119" s="1">
        <v>43049</v>
      </c>
      <c r="C119">
        <v>176</v>
      </c>
      <c r="D119">
        <v>0.27184386500000002</v>
      </c>
      <c r="E119">
        <v>0.14124266199999999</v>
      </c>
      <c r="F119" s="2">
        <v>43049.708333333336</v>
      </c>
      <c r="G119">
        <v>2328</v>
      </c>
      <c r="H119">
        <v>4873</v>
      </c>
      <c r="I119">
        <v>903368</v>
      </c>
      <c r="J119" s="11">
        <v>9</v>
      </c>
      <c r="K119" s="13">
        <v>0.70833333333575865</v>
      </c>
      <c r="L119">
        <v>1.9157505170349406E-2</v>
      </c>
      <c r="M119">
        <v>0.25340154566234896</v>
      </c>
      <c r="N119">
        <v>0.53042342440404922</v>
      </c>
      <c r="O119">
        <v>98.331120060955698</v>
      </c>
      <c r="P119" s="11">
        <v>9.7964515075650376E-4</v>
      </c>
      <c r="Q119" s="10">
        <v>-1.0729219325732247</v>
      </c>
      <c r="R119">
        <v>1.9287045385667632E-2</v>
      </c>
      <c r="S119">
        <v>-1.1410313109840362</v>
      </c>
      <c r="T119">
        <v>-0.76868355283020839</v>
      </c>
      <c r="U119">
        <v>-0.28080847515393809</v>
      </c>
      <c r="V119">
        <v>-0.27066780588516287</v>
      </c>
      <c r="W119">
        <v>-0.7522431185260946</v>
      </c>
      <c r="X119" s="11">
        <v>-0.5939871120475817</v>
      </c>
      <c r="Y119" s="10">
        <v>49</v>
      </c>
      <c r="Z119">
        <v>49.32</v>
      </c>
      <c r="AA119" s="4">
        <v>6.5306122448979646E-3</v>
      </c>
      <c r="AB119" t="s">
        <v>51</v>
      </c>
      <c r="AC119">
        <v>0.75439649900659078</v>
      </c>
      <c r="AD119">
        <v>0</v>
      </c>
    </row>
    <row r="120" spans="1:30" x14ac:dyDescent="0.2">
      <c r="A120" t="s">
        <v>10</v>
      </c>
      <c r="B120" s="1">
        <v>43049</v>
      </c>
      <c r="C120">
        <v>176</v>
      </c>
      <c r="D120">
        <v>0.27184386500000002</v>
      </c>
      <c r="E120">
        <v>0.14124266199999999</v>
      </c>
      <c r="F120" s="2">
        <v>43049.708333333336</v>
      </c>
      <c r="G120">
        <v>2373</v>
      </c>
      <c r="H120">
        <v>4936</v>
      </c>
      <c r="I120">
        <v>903936</v>
      </c>
      <c r="J120" s="11">
        <v>9</v>
      </c>
      <c r="K120" s="13">
        <v>0.70833333333575865</v>
      </c>
      <c r="L120">
        <v>1.9157505170349406E-2</v>
      </c>
      <c r="M120">
        <v>0.25829977141613147</v>
      </c>
      <c r="N120">
        <v>0.53728094045934471</v>
      </c>
      <c r="O120">
        <v>98.392946554914559</v>
      </c>
      <c r="P120" s="11">
        <v>9.7964515075650376E-4</v>
      </c>
      <c r="Q120" s="10">
        <v>-1.0729219325732247</v>
      </c>
      <c r="R120">
        <v>1.9287045385667632E-2</v>
      </c>
      <c r="S120">
        <v>-1.1410313109840362</v>
      </c>
      <c r="T120">
        <v>-0.76868355283020839</v>
      </c>
      <c r="U120">
        <v>-0.28069793556547035</v>
      </c>
      <c r="V120">
        <v>-0.27061428281102623</v>
      </c>
      <c r="W120">
        <v>-0.75210742354788618</v>
      </c>
      <c r="X120" s="11">
        <v>-0.5939871120475817</v>
      </c>
      <c r="Y120">
        <v>49</v>
      </c>
      <c r="Z120">
        <v>49.32</v>
      </c>
      <c r="AA120" s="4">
        <v>6.5306122448979646E-3</v>
      </c>
      <c r="AB120" t="s">
        <v>51</v>
      </c>
      <c r="AC120">
        <v>0.75439649900659078</v>
      </c>
      <c r="AD120">
        <v>0</v>
      </c>
    </row>
    <row r="121" spans="1:30" x14ac:dyDescent="0.2">
      <c r="A121" t="s">
        <v>10</v>
      </c>
      <c r="B121" s="1">
        <v>43048</v>
      </c>
      <c r="C121">
        <v>180</v>
      </c>
      <c r="D121">
        <v>0.306369699</v>
      </c>
      <c r="E121">
        <v>0.15952466100000001</v>
      </c>
      <c r="F121" s="2">
        <v>43048.792361111111</v>
      </c>
      <c r="G121">
        <v>6137</v>
      </c>
      <c r="H121">
        <v>4345</v>
      </c>
      <c r="I121">
        <v>4579982</v>
      </c>
      <c r="J121" s="11">
        <v>12</v>
      </c>
      <c r="K121" s="13">
        <v>0.79236111111094942</v>
      </c>
      <c r="L121">
        <v>1.9592903015130076E-2</v>
      </c>
      <c r="M121">
        <v>0.66800914335474038</v>
      </c>
      <c r="N121">
        <v>0.47295090889300095</v>
      </c>
      <c r="O121">
        <v>498.52857298356372</v>
      </c>
      <c r="P121" s="11">
        <v>1.3061935343420051E-3</v>
      </c>
      <c r="Q121" s="10">
        <v>-0.4663745530934405</v>
      </c>
      <c r="R121">
        <v>0.27658905585462851</v>
      </c>
      <c r="S121">
        <v>1.9149799409842148</v>
      </c>
      <c r="T121">
        <v>-0.75687084221907597</v>
      </c>
      <c r="U121">
        <v>-0.27145191309896893</v>
      </c>
      <c r="V121">
        <v>-0.27111638022078383</v>
      </c>
      <c r="W121">
        <v>0.12609853043608354</v>
      </c>
      <c r="X121" s="11">
        <v>-0.29592874583437606</v>
      </c>
      <c r="Y121">
        <v>50.14</v>
      </c>
      <c r="Z121">
        <v>49.24</v>
      </c>
      <c r="AA121" s="4">
        <v>-1.7949740725967264E-2</v>
      </c>
      <c r="AB121" t="s">
        <v>52</v>
      </c>
      <c r="AC121">
        <v>-2.4500127326921683</v>
      </c>
      <c r="AD121">
        <v>0</v>
      </c>
    </row>
    <row r="122" spans="1:30" x14ac:dyDescent="0.2">
      <c r="A122" t="s">
        <v>10</v>
      </c>
      <c r="B122" s="1">
        <v>43047</v>
      </c>
      <c r="C122">
        <v>178</v>
      </c>
      <c r="D122">
        <v>0.32763666600000002</v>
      </c>
      <c r="E122">
        <v>0.15359678199999999</v>
      </c>
      <c r="F122" s="2">
        <v>43047.722916666666</v>
      </c>
      <c r="G122">
        <v>1777</v>
      </c>
      <c r="H122">
        <v>2865</v>
      </c>
      <c r="I122">
        <v>541278</v>
      </c>
      <c r="J122" s="11">
        <v>3</v>
      </c>
      <c r="K122" s="13">
        <v>0.72291666666569654</v>
      </c>
      <c r="L122">
        <v>1.937520409273974E-2</v>
      </c>
      <c r="M122">
        <v>0.19342549254381192</v>
      </c>
      <c r="N122">
        <v>0.31185370632415371</v>
      </c>
      <c r="O122">
        <v>58.91781865679765</v>
      </c>
      <c r="P122" s="11">
        <v>3.2654838358550127E-4</v>
      </c>
      <c r="Q122" s="10">
        <v>-9.2757999664692864E-2</v>
      </c>
      <c r="R122">
        <v>0.19315971180331673</v>
      </c>
      <c r="S122">
        <v>-0.61064919298100395</v>
      </c>
      <c r="T122">
        <v>-0.76277719752464224</v>
      </c>
      <c r="U122">
        <v>-0.28216197100384305</v>
      </c>
      <c r="V122">
        <v>-0.27237374767669126</v>
      </c>
      <c r="W122">
        <v>-0.83874627813782299</v>
      </c>
      <c r="X122" s="11">
        <v>-1.1901038444739929</v>
      </c>
      <c r="Y122">
        <v>50.33</v>
      </c>
      <c r="Z122">
        <v>50.54</v>
      </c>
      <c r="AA122" s="4">
        <v>4.1724617524339534E-3</v>
      </c>
      <c r="AB122" t="s">
        <v>51</v>
      </c>
      <c r="AC122">
        <v>0.44572124351579634</v>
      </c>
      <c r="AD122">
        <v>0</v>
      </c>
    </row>
    <row r="123" spans="1:30" x14ac:dyDescent="0.2">
      <c r="A123" t="s">
        <v>10</v>
      </c>
      <c r="B123" s="1">
        <v>43046</v>
      </c>
      <c r="C123">
        <v>167</v>
      </c>
      <c r="D123">
        <v>0.258532502</v>
      </c>
      <c r="E123">
        <v>0.15318637600000001</v>
      </c>
      <c r="F123" s="2">
        <v>43046.709722222222</v>
      </c>
      <c r="G123">
        <v>1012</v>
      </c>
      <c r="H123">
        <v>1857</v>
      </c>
      <c r="I123">
        <v>3903938</v>
      </c>
      <c r="J123" s="11">
        <v>17</v>
      </c>
      <c r="K123" s="13">
        <v>0.70972222222189885</v>
      </c>
      <c r="L123">
        <v>1.8177860019592904E-2</v>
      </c>
      <c r="M123">
        <v>0.11015565472950908</v>
      </c>
      <c r="N123">
        <v>0.20213344943942527</v>
      </c>
      <c r="O123">
        <v>424.94154783933817</v>
      </c>
      <c r="P123" s="11">
        <v>1.8504408403178403E-3</v>
      </c>
      <c r="Q123" s="10">
        <v>-1.3067750045932713</v>
      </c>
      <c r="R123">
        <v>0.18738363179650142</v>
      </c>
      <c r="S123">
        <v>-1.0905187284052873</v>
      </c>
      <c r="T123">
        <v>-0.79526215170525605</v>
      </c>
      <c r="U123">
        <v>-0.28404114400779462</v>
      </c>
      <c r="V123">
        <v>-0.27323011686287679</v>
      </c>
      <c r="W123">
        <v>-3.5408117183434534E-2</v>
      </c>
      <c r="X123" s="11">
        <v>0.20083519785429979</v>
      </c>
      <c r="Y123">
        <v>50.43</v>
      </c>
      <c r="Z123">
        <v>50.49</v>
      </c>
      <c r="AA123" s="4">
        <v>1.1897679952409732E-3</v>
      </c>
      <c r="AB123" t="s">
        <v>51</v>
      </c>
      <c r="AC123">
        <v>5.5295034291835361E-2</v>
      </c>
      <c r="AD123">
        <v>0</v>
      </c>
    </row>
    <row r="124" spans="1:30" x14ac:dyDescent="0.2">
      <c r="A124" t="s">
        <v>10</v>
      </c>
      <c r="B124" s="1">
        <v>43045</v>
      </c>
      <c r="C124">
        <v>161</v>
      </c>
      <c r="D124">
        <v>0.28284484100000001</v>
      </c>
      <c r="E124">
        <v>0.14559125000000001</v>
      </c>
      <c r="F124" s="2">
        <v>43045.726388888892</v>
      </c>
      <c r="G124">
        <v>2132</v>
      </c>
      <c r="H124">
        <v>9202</v>
      </c>
      <c r="I124">
        <v>1118877</v>
      </c>
      <c r="J124" s="11">
        <v>3</v>
      </c>
      <c r="K124" s="13">
        <v>0.72638888889196096</v>
      </c>
      <c r="L124">
        <v>1.7524763252421902E-2</v>
      </c>
      <c r="M124">
        <v>0.23206705126809624</v>
      </c>
      <c r="N124">
        <v>1.0016327419179276</v>
      </c>
      <c r="O124">
        <v>121.78915859366496</v>
      </c>
      <c r="P124" s="11">
        <v>3.2654838358550127E-4</v>
      </c>
      <c r="Q124" s="10">
        <v>-0.87965757393325672</v>
      </c>
      <c r="R124">
        <v>8.0489347994982946E-2</v>
      </c>
      <c r="S124">
        <v>-0.48436773613720219</v>
      </c>
      <c r="T124">
        <v>-0.81298121762195452</v>
      </c>
      <c r="U124">
        <v>-0.28128993647259759</v>
      </c>
      <c r="V124">
        <v>-0.26699000607663381</v>
      </c>
      <c r="W124">
        <v>-0.7007581025776729</v>
      </c>
      <c r="X124" s="11">
        <v>-1.1901038444739929</v>
      </c>
      <c r="Y124">
        <v>50.1</v>
      </c>
      <c r="Z124">
        <v>50.4</v>
      </c>
      <c r="AA124" s="4">
        <v>5.9880239520957515E-3</v>
      </c>
      <c r="AB124" t="s">
        <v>51</v>
      </c>
      <c r="AC124">
        <v>0.68337322019454394</v>
      </c>
      <c r="AD124">
        <v>0</v>
      </c>
    </row>
    <row r="125" spans="1:30" x14ac:dyDescent="0.2">
      <c r="A125" t="s">
        <v>14</v>
      </c>
      <c r="B125" s="1">
        <v>43063</v>
      </c>
      <c r="C125">
        <v>8</v>
      </c>
      <c r="D125">
        <v>0.328819444444444</v>
      </c>
      <c r="E125">
        <v>7.9513888888888801E-2</v>
      </c>
      <c r="F125" s="2">
        <v>43063.644560185188</v>
      </c>
      <c r="G125">
        <v>105</v>
      </c>
      <c r="H125">
        <v>214</v>
      </c>
      <c r="I125">
        <v>47421</v>
      </c>
      <c r="J125" s="11">
        <v>1</v>
      </c>
      <c r="K125" s="13">
        <v>0.64456018518831115</v>
      </c>
      <c r="L125">
        <v>3.2038446135362435E-3</v>
      </c>
      <c r="M125">
        <v>4.2050460552663198E-2</v>
      </c>
      <c r="N125">
        <v>8.5702843412094512E-2</v>
      </c>
      <c r="O125">
        <v>18.991189427312776</v>
      </c>
      <c r="P125" s="11">
        <v>4.0048057669203043E-4</v>
      </c>
      <c r="Q125" s="10">
        <v>-7.1979032645889784E-2</v>
      </c>
      <c r="R125">
        <v>-0.84948761242233384</v>
      </c>
      <c r="S125">
        <v>-3.4604007322896124</v>
      </c>
      <c r="T125">
        <v>-1.2015198142058356</v>
      </c>
      <c r="U125">
        <v>-0.28557809238772797</v>
      </c>
      <c r="V125">
        <v>-0.27413886048198322</v>
      </c>
      <c r="W125">
        <v>-0.92637607462658034</v>
      </c>
      <c r="X125" s="11">
        <v>-1.1226219343021071</v>
      </c>
      <c r="Y125">
        <v>28.46</v>
      </c>
      <c r="Z125">
        <v>28.49</v>
      </c>
      <c r="AA125" s="4">
        <v>1.0541110330287275E-3</v>
      </c>
      <c r="AB125" t="s">
        <v>51</v>
      </c>
      <c r="AC125">
        <v>3.7537920145054908E-2</v>
      </c>
      <c r="AD125">
        <v>0</v>
      </c>
    </row>
    <row r="126" spans="1:30" x14ac:dyDescent="0.2">
      <c r="A126" t="s">
        <v>14</v>
      </c>
      <c r="B126" s="1">
        <v>43061</v>
      </c>
      <c r="C126">
        <v>57</v>
      </c>
      <c r="D126">
        <v>0.36538894584947201</v>
      </c>
      <c r="E126">
        <v>0.20917934039644501</v>
      </c>
      <c r="F126" s="2">
        <v>43061.712083333332</v>
      </c>
      <c r="G126">
        <v>254</v>
      </c>
      <c r="H126">
        <v>491</v>
      </c>
      <c r="I126">
        <v>3650184</v>
      </c>
      <c r="J126" s="11">
        <v>2</v>
      </c>
      <c r="K126" s="13">
        <v>0.71208333333197515</v>
      </c>
      <c r="L126">
        <v>2.2827392871445733E-2</v>
      </c>
      <c r="M126">
        <v>0.10172206647977573</v>
      </c>
      <c r="N126">
        <v>0.19663596315578694</v>
      </c>
      <c r="O126">
        <v>1461.8277933520224</v>
      </c>
      <c r="P126" s="11">
        <v>8.0096115338406087E-4</v>
      </c>
      <c r="Q126" s="10">
        <v>0.57047134946803812</v>
      </c>
      <c r="R126">
        <v>0.97543215489959467</v>
      </c>
      <c r="S126">
        <v>-1.0046473378891043</v>
      </c>
      <c r="T126">
        <v>-0.66911640543139006</v>
      </c>
      <c r="U126">
        <v>-0.28423146708012587</v>
      </c>
      <c r="V126">
        <v>-0.27327302487265048</v>
      </c>
      <c r="W126">
        <v>2.2403194468446554</v>
      </c>
      <c r="X126" s="11">
        <v>-0.75708165791701576</v>
      </c>
      <c r="Y126">
        <v>28.32</v>
      </c>
      <c r="Z126">
        <v>28.29</v>
      </c>
      <c r="AA126" s="4">
        <v>-1.0593220338983452E-3</v>
      </c>
      <c r="AB126" t="s">
        <v>52</v>
      </c>
      <c r="AC126">
        <v>-0.23910451382223502</v>
      </c>
      <c r="AD126">
        <v>0</v>
      </c>
    </row>
    <row r="127" spans="1:30" x14ac:dyDescent="0.2">
      <c r="A127" t="s">
        <v>14</v>
      </c>
      <c r="B127" s="1">
        <v>43060</v>
      </c>
      <c r="C127">
        <v>92</v>
      </c>
      <c r="D127">
        <v>0.35230331262939901</v>
      </c>
      <c r="E127">
        <v>0.18046713250517599</v>
      </c>
      <c r="F127" s="2">
        <v>43060.787199074075</v>
      </c>
      <c r="G127">
        <v>763</v>
      </c>
      <c r="H127">
        <v>390</v>
      </c>
      <c r="I127">
        <v>128442</v>
      </c>
      <c r="J127" s="11">
        <v>0</v>
      </c>
      <c r="K127" s="13">
        <v>0.78719907407503342</v>
      </c>
      <c r="L127">
        <v>3.6844213055666798E-2</v>
      </c>
      <c r="M127">
        <v>0.30556668001601922</v>
      </c>
      <c r="N127">
        <v>0.15618742490989188</v>
      </c>
      <c r="O127">
        <v>51.438526231477773</v>
      </c>
      <c r="P127" s="11">
        <v>0</v>
      </c>
      <c r="Q127" s="10">
        <v>0.34058388205830387</v>
      </c>
      <c r="R127">
        <v>0.57133472466637591</v>
      </c>
      <c r="S127">
        <v>1.7272415087357567</v>
      </c>
      <c r="T127">
        <v>-0.28882825630678605</v>
      </c>
      <c r="U127">
        <v>-0.27963125042529713</v>
      </c>
      <c r="V127">
        <v>-0.27358872666522305</v>
      </c>
      <c r="W127">
        <v>-0.85516161010445635</v>
      </c>
      <c r="X127" s="11">
        <v>-1.4881622106871986</v>
      </c>
      <c r="Y127">
        <v>28.62</v>
      </c>
      <c r="Z127">
        <v>28.43</v>
      </c>
      <c r="AA127" s="4">
        <v>-6.6387141858840421E-3</v>
      </c>
      <c r="AB127" t="s">
        <v>52</v>
      </c>
      <c r="AC127">
        <v>-0.96943122685486482</v>
      </c>
      <c r="AD127">
        <v>0</v>
      </c>
    </row>
    <row r="128" spans="1:30" x14ac:dyDescent="0.2">
      <c r="A128" t="s">
        <v>14</v>
      </c>
      <c r="B128" s="1">
        <v>43059</v>
      </c>
      <c r="C128">
        <v>50</v>
      </c>
      <c r="D128">
        <v>0.12947222222222199</v>
      </c>
      <c r="E128">
        <v>7.6027777777777694E-2</v>
      </c>
      <c r="F128" s="2">
        <v>43059.667071759257</v>
      </c>
      <c r="G128">
        <v>241</v>
      </c>
      <c r="H128">
        <v>386</v>
      </c>
      <c r="I128">
        <v>120768</v>
      </c>
      <c r="J128" s="11">
        <v>4</v>
      </c>
      <c r="K128" s="13">
        <v>0.66707175925694173</v>
      </c>
      <c r="L128">
        <v>2.0024028834601523E-2</v>
      </c>
      <c r="M128">
        <v>9.6515818982779333E-2</v>
      </c>
      <c r="N128">
        <v>0.15458550260312376</v>
      </c>
      <c r="O128">
        <v>48.365238285943128</v>
      </c>
      <c r="P128" s="11">
        <v>1.6019223067681217E-3</v>
      </c>
      <c r="Q128" s="10">
        <v>-3.5740967583310401</v>
      </c>
      <c r="R128">
        <v>-0.89855136073602038</v>
      </c>
      <c r="S128">
        <v>-2.6416759549033935</v>
      </c>
      <c r="T128">
        <v>-0.74517403525631076</v>
      </c>
      <c r="U128">
        <v>-0.28434895787877568</v>
      </c>
      <c r="V128">
        <v>-0.27360122970651307</v>
      </c>
      <c r="W128">
        <v>-0.86190677247893688</v>
      </c>
      <c r="X128" s="11">
        <v>-2.6001105146832862E-2</v>
      </c>
      <c r="Y128">
        <v>28.36</v>
      </c>
      <c r="Z128">
        <v>28.5</v>
      </c>
      <c r="AA128" s="4">
        <v>4.9365303244005843E-3</v>
      </c>
      <c r="AB128" t="s">
        <v>51</v>
      </c>
      <c r="AC128">
        <v>0.54573566686069896</v>
      </c>
      <c r="AD128">
        <v>0</v>
      </c>
    </row>
    <row r="129" spans="1:30" x14ac:dyDescent="0.2">
      <c r="A129" t="s">
        <v>14</v>
      </c>
      <c r="B129" s="1">
        <v>43056</v>
      </c>
      <c r="C129">
        <v>61</v>
      </c>
      <c r="D129">
        <v>0.26835982778605699</v>
      </c>
      <c r="E129">
        <v>0.22409856764364899</v>
      </c>
      <c r="F129" s="2">
        <v>43056.686412037037</v>
      </c>
      <c r="G129">
        <v>292</v>
      </c>
      <c r="H129">
        <v>102</v>
      </c>
      <c r="I129">
        <v>43451</v>
      </c>
      <c r="J129" s="11">
        <v>2</v>
      </c>
      <c r="K129" s="13">
        <v>0.68641203703737119</v>
      </c>
      <c r="L129">
        <v>2.4429315178213857E-2</v>
      </c>
      <c r="M129">
        <v>0.11694032839407288</v>
      </c>
      <c r="N129">
        <v>4.0849018822587103E-2</v>
      </c>
      <c r="O129">
        <v>17.401281537845414</v>
      </c>
      <c r="P129" s="11">
        <v>8.0096115338406087E-4</v>
      </c>
      <c r="Q129" s="10">
        <v>-1.1341292488722949</v>
      </c>
      <c r="R129">
        <v>1.185406302986403</v>
      </c>
      <c r="S129">
        <v>-1.9382882410058293</v>
      </c>
      <c r="T129">
        <v>-0.62565490267429236</v>
      </c>
      <c r="U129">
        <v>-0.2838880324379186</v>
      </c>
      <c r="V129">
        <v>-0.27448894563810328</v>
      </c>
      <c r="W129">
        <v>-0.92986555789823633</v>
      </c>
      <c r="X129" s="11">
        <v>-0.75708165791701576</v>
      </c>
      <c r="Y129" s="10">
        <v>28.2</v>
      </c>
      <c r="Z129">
        <v>28.36</v>
      </c>
      <c r="AA129" s="4">
        <v>5.6737588652482325E-3</v>
      </c>
      <c r="AB129" t="s">
        <v>51</v>
      </c>
      <c r="AC129">
        <v>0.64223680575259112</v>
      </c>
      <c r="AD129">
        <v>0</v>
      </c>
    </row>
    <row r="130" spans="1:30" x14ac:dyDescent="0.2">
      <c r="A130" t="s">
        <v>14</v>
      </c>
      <c r="B130" s="1">
        <v>43055</v>
      </c>
      <c r="C130">
        <v>81</v>
      </c>
      <c r="D130">
        <v>0.45187011205529698</v>
      </c>
      <c r="E130">
        <v>0.37767890545668298</v>
      </c>
      <c r="F130" s="2">
        <v>43055.763298611113</v>
      </c>
      <c r="G130">
        <v>899</v>
      </c>
      <c r="H130">
        <v>242</v>
      </c>
      <c r="I130">
        <v>76243</v>
      </c>
      <c r="J130" s="11">
        <v>0</v>
      </c>
      <c r="K130" s="13">
        <v>0.76329861111298669</v>
      </c>
      <c r="L130">
        <v>3.2438926712054464E-2</v>
      </c>
      <c r="M130">
        <v>0.36003203844613535</v>
      </c>
      <c r="N130">
        <v>9.6916299559471369E-2</v>
      </c>
      <c r="O130">
        <v>30.533840608730475</v>
      </c>
      <c r="P130" s="11">
        <v>0</v>
      </c>
      <c r="Q130" s="10">
        <v>2.0897662848633378</v>
      </c>
      <c r="R130">
        <v>3.3469056930583405</v>
      </c>
      <c r="S130">
        <v>0.85800414850616902</v>
      </c>
      <c r="T130">
        <v>-0.40834738888880445</v>
      </c>
      <c r="U130">
        <v>-0.27840211591634484</v>
      </c>
      <c r="V130">
        <v>-0.27405133919295316</v>
      </c>
      <c r="W130">
        <v>-0.90104260186696672</v>
      </c>
      <c r="X130" s="11">
        <v>-1.4881622106871986</v>
      </c>
      <c r="Y130" s="10">
        <v>28.3</v>
      </c>
      <c r="Z130">
        <v>28.26</v>
      </c>
      <c r="AA130" s="4">
        <v>-1.4134275618374256E-3</v>
      </c>
      <c r="AB130" t="s">
        <v>52</v>
      </c>
      <c r="AC130">
        <v>-0.28545592975459477</v>
      </c>
      <c r="AD130">
        <v>0</v>
      </c>
    </row>
    <row r="131" spans="1:30" x14ac:dyDescent="0.2">
      <c r="A131" t="s">
        <v>14</v>
      </c>
      <c r="B131" s="1">
        <v>43054</v>
      </c>
      <c r="C131">
        <v>60</v>
      </c>
      <c r="D131">
        <v>0.33344907407407398</v>
      </c>
      <c r="E131">
        <v>0.107984006734006</v>
      </c>
      <c r="F131" s="2">
        <v>43054.707685185182</v>
      </c>
      <c r="G131">
        <v>235</v>
      </c>
      <c r="H131">
        <v>360</v>
      </c>
      <c r="I131">
        <v>215825</v>
      </c>
      <c r="J131" s="11">
        <v>1</v>
      </c>
      <c r="K131" s="13">
        <v>0.70768518518161727</v>
      </c>
      <c r="L131">
        <v>2.4028834601521828E-2</v>
      </c>
      <c r="M131">
        <v>9.4112935522627159E-2</v>
      </c>
      <c r="N131">
        <v>0.14417300760913096</v>
      </c>
      <c r="O131">
        <v>86.433720464557467</v>
      </c>
      <c r="P131" s="11">
        <v>4.0048057669203043E-4</v>
      </c>
      <c r="Q131" s="10">
        <v>9.3539691814964049E-3</v>
      </c>
      <c r="R131">
        <v>-0.448797372813586</v>
      </c>
      <c r="S131">
        <v>-1.1646038497854054</v>
      </c>
      <c r="T131">
        <v>-0.63652027836356673</v>
      </c>
      <c r="U131">
        <v>-0.28440318440122947</v>
      </c>
      <c r="V131">
        <v>-0.27368249947489809</v>
      </c>
      <c r="W131">
        <v>-0.77835518271727588</v>
      </c>
      <c r="X131" s="11">
        <v>-1.1226219343021071</v>
      </c>
      <c r="Y131" s="10">
        <v>27.93</v>
      </c>
      <c r="Z131">
        <v>28.17</v>
      </c>
      <c r="AA131" s="4">
        <v>8.5929108485500172E-3</v>
      </c>
      <c r="AB131" t="s">
        <v>51</v>
      </c>
      <c r="AC131">
        <v>1.0243455758000097</v>
      </c>
      <c r="AD131">
        <v>0</v>
      </c>
    </row>
    <row r="132" spans="1:30" x14ac:dyDescent="0.2">
      <c r="A132" t="s">
        <v>14</v>
      </c>
      <c r="B132" s="1">
        <v>43053</v>
      </c>
      <c r="C132">
        <v>73</v>
      </c>
      <c r="D132">
        <v>0.202983232520903</v>
      </c>
      <c r="E132">
        <v>0.13645036470378899</v>
      </c>
      <c r="F132" s="2">
        <v>43053.69630787037</v>
      </c>
      <c r="G132">
        <v>180</v>
      </c>
      <c r="H132">
        <v>242</v>
      </c>
      <c r="I132">
        <v>274476</v>
      </c>
      <c r="J132" s="11">
        <v>2</v>
      </c>
      <c r="K132" s="13">
        <v>0.69630787037021946</v>
      </c>
      <c r="L132">
        <v>2.923508209851822E-2</v>
      </c>
      <c r="M132">
        <v>7.208650380456548E-2</v>
      </c>
      <c r="N132">
        <v>9.6916299559471369E-2</v>
      </c>
      <c r="O132">
        <v>109.92230676812174</v>
      </c>
      <c r="P132" s="11">
        <v>8.0096115338406087E-4</v>
      </c>
      <c r="Q132" s="10">
        <v>-2.2826605931807236</v>
      </c>
      <c r="R132">
        <v>-4.8160049928146494E-2</v>
      </c>
      <c r="S132">
        <v>-1.5783860894376167</v>
      </c>
      <c r="T132">
        <v>-0.49527039440299964</v>
      </c>
      <c r="U132">
        <v>-0.28490026085705578</v>
      </c>
      <c r="V132">
        <v>-0.27405133919295316</v>
      </c>
      <c r="W132">
        <v>-0.72680312141604408</v>
      </c>
      <c r="X132" s="11">
        <v>-0.75708165791701576</v>
      </c>
      <c r="Y132" s="10">
        <v>28.15</v>
      </c>
      <c r="Z132">
        <v>28.08</v>
      </c>
      <c r="AA132" s="4">
        <v>-2.4866785079929055E-3</v>
      </c>
      <c r="AB132" t="s">
        <v>52</v>
      </c>
      <c r="AC132">
        <v>-0.42594145477472262</v>
      </c>
      <c r="AD132">
        <v>0</v>
      </c>
    </row>
    <row r="133" spans="1:30" x14ac:dyDescent="0.2">
      <c r="A133" t="s">
        <v>14</v>
      </c>
      <c r="B133" s="1">
        <v>43052</v>
      </c>
      <c r="C133">
        <v>30</v>
      </c>
      <c r="D133">
        <v>0.34558501683501602</v>
      </c>
      <c r="E133">
        <v>0.24801346801346799</v>
      </c>
      <c r="F133" s="2">
        <v>43052.716041666667</v>
      </c>
      <c r="G133">
        <v>473</v>
      </c>
      <c r="H133">
        <v>979</v>
      </c>
      <c r="I133">
        <v>82166</v>
      </c>
      <c r="J133" s="11">
        <v>5</v>
      </c>
      <c r="K133" s="13">
        <v>0.71604166666656965</v>
      </c>
      <c r="L133">
        <v>1.2014417300760914E-2</v>
      </c>
      <c r="M133">
        <v>0.1894273127753304</v>
      </c>
      <c r="N133">
        <v>0.39207048458149779</v>
      </c>
      <c r="O133">
        <v>32.905887064477376</v>
      </c>
      <c r="P133" s="11">
        <v>2.0024028834601522E-3</v>
      </c>
      <c r="Q133" s="10">
        <v>0.22255734260807483</v>
      </c>
      <c r="R133">
        <v>1.5219861236788403</v>
      </c>
      <c r="S133">
        <v>-0.86068647720889546</v>
      </c>
      <c r="T133">
        <v>-0.96248154904179872</v>
      </c>
      <c r="U133">
        <v>-0.28225219901056298</v>
      </c>
      <c r="V133">
        <v>-0.27174765383527011</v>
      </c>
      <c r="W133">
        <v>-0.89583650377678592</v>
      </c>
      <c r="X133" s="11">
        <v>0.33953917123825855</v>
      </c>
      <c r="Y133" s="10">
        <v>29.04</v>
      </c>
      <c r="Z133">
        <v>28.17</v>
      </c>
      <c r="AA133" s="4">
        <v>-2.9958677685950327E-2</v>
      </c>
      <c r="AB133" t="s">
        <v>52</v>
      </c>
      <c r="AC133">
        <v>-4.0219487461661636</v>
      </c>
      <c r="AD133">
        <v>0</v>
      </c>
    </row>
    <row r="134" spans="1:30" x14ac:dyDescent="0.2">
      <c r="A134" t="s">
        <v>14</v>
      </c>
      <c r="B134" s="1">
        <v>43049</v>
      </c>
      <c r="C134">
        <v>72</v>
      </c>
      <c r="D134">
        <v>0.272164352</v>
      </c>
      <c r="E134">
        <v>0.106828704</v>
      </c>
      <c r="F134" s="2">
        <v>43049.75</v>
      </c>
      <c r="G134">
        <v>540</v>
      </c>
      <c r="H134">
        <v>1323</v>
      </c>
      <c r="I134">
        <v>3708280</v>
      </c>
      <c r="J134" s="11">
        <v>2</v>
      </c>
      <c r="K134" s="13">
        <v>0.75</v>
      </c>
      <c r="L134">
        <v>2.8834601521826191E-2</v>
      </c>
      <c r="M134">
        <v>0.21625951141369643</v>
      </c>
      <c r="N134">
        <v>0.52983580296355626</v>
      </c>
      <c r="O134">
        <v>1485.0941129355226</v>
      </c>
      <c r="P134" s="11">
        <v>8.0096115338406087E-4</v>
      </c>
      <c r="Q134" s="10">
        <v>-1.0672916399057883</v>
      </c>
      <c r="R134">
        <v>-0.46505717657793538</v>
      </c>
      <c r="S134">
        <v>0.37434616928924708</v>
      </c>
      <c r="T134">
        <v>-0.50613577009227395</v>
      </c>
      <c r="U134">
        <v>-0.28164666950982914</v>
      </c>
      <c r="V134">
        <v>-0.27067239228432988</v>
      </c>
      <c r="W134">
        <v>2.2913836836582879</v>
      </c>
      <c r="X134" s="11">
        <v>-0.75708165791701576</v>
      </c>
      <c r="Y134" s="10">
        <v>29.2</v>
      </c>
      <c r="Z134">
        <v>29.17</v>
      </c>
      <c r="AA134" s="4">
        <v>-1.0273972602738899E-3</v>
      </c>
      <c r="AB134" t="s">
        <v>52</v>
      </c>
      <c r="AC134">
        <v>-0.23492565090126946</v>
      </c>
      <c r="AD134">
        <v>0</v>
      </c>
    </row>
    <row r="135" spans="1:30" x14ac:dyDescent="0.2">
      <c r="A135" t="s">
        <v>14</v>
      </c>
      <c r="B135" s="1">
        <v>43048</v>
      </c>
      <c r="C135">
        <v>67</v>
      </c>
      <c r="D135">
        <v>0.33552691099999998</v>
      </c>
      <c r="E135">
        <v>0.12507538100000001</v>
      </c>
      <c r="F135" s="2">
        <v>43048.77847222222</v>
      </c>
      <c r="G135">
        <v>482</v>
      </c>
      <c r="H135">
        <v>559</v>
      </c>
      <c r="I135">
        <v>577345</v>
      </c>
      <c r="J135" s="11">
        <v>7</v>
      </c>
      <c r="K135" s="13">
        <v>0.77847222222044365</v>
      </c>
      <c r="L135">
        <v>2.6832198638366039E-2</v>
      </c>
      <c r="M135">
        <v>0.19303163796555867</v>
      </c>
      <c r="N135">
        <v>0.223868642370845</v>
      </c>
      <c r="O135">
        <v>231.21545855026031</v>
      </c>
      <c r="P135" s="11">
        <v>2.803364036844213E-3</v>
      </c>
      <c r="Q135" s="10">
        <v>4.585725951205722E-2</v>
      </c>
      <c r="R135">
        <v>-0.20825229017149008</v>
      </c>
      <c r="S135">
        <v>1.409854114138247</v>
      </c>
      <c r="T135">
        <v>-0.56046264853864602</v>
      </c>
      <c r="U135">
        <v>-0.28217085922688229</v>
      </c>
      <c r="V135">
        <v>-0.27306047317072041</v>
      </c>
      <c r="W135">
        <v>-0.46059246423640954</v>
      </c>
      <c r="X135" s="11">
        <v>1.0706197240084414</v>
      </c>
      <c r="Y135" s="10">
        <v>29.08</v>
      </c>
      <c r="Z135">
        <v>29.27</v>
      </c>
      <c r="AA135" s="4">
        <v>6.5337001375516263E-3</v>
      </c>
      <c r="AB135" t="s">
        <v>51</v>
      </c>
      <c r="AC135">
        <v>0.75480069545496975</v>
      </c>
      <c r="AD135">
        <v>0</v>
      </c>
    </row>
    <row r="136" spans="1:30" x14ac:dyDescent="0.2">
      <c r="A136" t="s">
        <v>14</v>
      </c>
      <c r="B136" s="1">
        <v>43047</v>
      </c>
      <c r="C136">
        <v>64</v>
      </c>
      <c r="D136">
        <v>0.27476720300000002</v>
      </c>
      <c r="E136">
        <v>0.18637547300000001</v>
      </c>
      <c r="F136" s="2">
        <v>43047.777777777781</v>
      </c>
      <c r="G136">
        <v>504</v>
      </c>
      <c r="H136">
        <v>320</v>
      </c>
      <c r="I136">
        <v>55167</v>
      </c>
      <c r="J136" s="11">
        <v>0</v>
      </c>
      <c r="K136" s="13">
        <v>0.77777777778101154</v>
      </c>
      <c r="L136">
        <v>2.5630756908289948E-2</v>
      </c>
      <c r="M136">
        <v>0.20184221065278335</v>
      </c>
      <c r="N136">
        <v>0.12815378454144974</v>
      </c>
      <c r="O136">
        <v>22.093311974369243</v>
      </c>
      <c r="P136" s="11">
        <v>0</v>
      </c>
      <c r="Q136" s="10">
        <v>-1.0215649399156781</v>
      </c>
      <c r="R136">
        <v>0.65448908255980953</v>
      </c>
      <c r="S136">
        <v>1.3845978229811824</v>
      </c>
      <c r="T136">
        <v>-0.59305877560646925</v>
      </c>
      <c r="U136">
        <v>-0.28197202864455179</v>
      </c>
      <c r="V136">
        <v>-0.27380752988779816</v>
      </c>
      <c r="W136">
        <v>-0.91956762691316829</v>
      </c>
      <c r="X136" s="11">
        <v>-1.4881622106871986</v>
      </c>
      <c r="Y136" s="10">
        <v>28.59</v>
      </c>
      <c r="Z136">
        <v>29.37</v>
      </c>
      <c r="AA136" s="4">
        <v>2.7282266526757647E-2</v>
      </c>
      <c r="AB136" t="s">
        <v>51</v>
      </c>
      <c r="AC136">
        <v>3.4707295777392382</v>
      </c>
      <c r="AD136">
        <v>0</v>
      </c>
    </row>
    <row r="137" spans="1:30" x14ac:dyDescent="0.2">
      <c r="A137" t="s">
        <v>14</v>
      </c>
      <c r="B137" s="1">
        <v>43046</v>
      </c>
      <c r="C137">
        <v>76</v>
      </c>
      <c r="D137">
        <v>0.33938231000000002</v>
      </c>
      <c r="E137">
        <v>0.26217105299999999</v>
      </c>
      <c r="F137" s="2">
        <v>43046.809027777781</v>
      </c>
      <c r="G137">
        <v>860</v>
      </c>
      <c r="H137">
        <v>587</v>
      </c>
      <c r="I137">
        <v>56512</v>
      </c>
      <c r="J137" s="11">
        <v>0</v>
      </c>
      <c r="K137" s="13">
        <v>0.80902777778101154</v>
      </c>
      <c r="L137">
        <v>3.0436523828594315E-2</v>
      </c>
      <c r="M137">
        <v>0.34441329595514619</v>
      </c>
      <c r="N137">
        <v>0.23508209851822187</v>
      </c>
      <c r="O137">
        <v>22.631958350020025</v>
      </c>
      <c r="P137" s="11">
        <v>0</v>
      </c>
      <c r="Q137" s="10">
        <v>0.11358863307711012</v>
      </c>
      <c r="R137">
        <v>1.7212408704064741</v>
      </c>
      <c r="S137">
        <v>2.5211309332522998</v>
      </c>
      <c r="T137">
        <v>-0.46267426733517636</v>
      </c>
      <c r="U137">
        <v>-0.27875458831229438</v>
      </c>
      <c r="V137">
        <v>-0.27297295188169041</v>
      </c>
      <c r="W137">
        <v>-0.91838542162340064</v>
      </c>
      <c r="X137" s="11">
        <v>-1.4881622106871986</v>
      </c>
      <c r="Y137" s="10">
        <v>29.14</v>
      </c>
      <c r="Z137">
        <v>28.59</v>
      </c>
      <c r="AA137" s="4">
        <v>-1.8874399450926584E-2</v>
      </c>
      <c r="AB137" t="s">
        <v>52</v>
      </c>
      <c r="AC137">
        <v>-2.5710479546089759</v>
      </c>
      <c r="AD137">
        <v>0</v>
      </c>
    </row>
    <row r="138" spans="1:30" x14ac:dyDescent="0.2">
      <c r="A138" t="s">
        <v>14</v>
      </c>
      <c r="B138" s="1">
        <v>43045</v>
      </c>
      <c r="C138">
        <v>42</v>
      </c>
      <c r="D138">
        <v>0.18249458900000001</v>
      </c>
      <c r="E138">
        <v>0.10340909099999999</v>
      </c>
      <c r="F138" s="2">
        <v>43045.734722222223</v>
      </c>
      <c r="G138">
        <v>398</v>
      </c>
      <c r="H138">
        <v>598</v>
      </c>
      <c r="I138">
        <v>195108</v>
      </c>
      <c r="J138" s="11">
        <v>2</v>
      </c>
      <c r="K138" s="13">
        <v>0.73472222222335404</v>
      </c>
      <c r="L138">
        <v>1.6820184221065279E-2</v>
      </c>
      <c r="M138">
        <v>0.15939126952342811</v>
      </c>
      <c r="N138">
        <v>0.23948738486183421</v>
      </c>
      <c r="O138">
        <v>78.136964357228678</v>
      </c>
      <c r="P138" s="11">
        <v>8.0096115338406087E-4</v>
      </c>
      <c r="Q138" s="10">
        <v>-2.6426036154607697</v>
      </c>
      <c r="R138">
        <v>-0.51318502626908757</v>
      </c>
      <c r="S138">
        <v>-0.18129224013546946</v>
      </c>
      <c r="T138">
        <v>-0.83209704077050595</v>
      </c>
      <c r="U138">
        <v>-0.28293003054123517</v>
      </c>
      <c r="V138">
        <v>-0.27293856851814291</v>
      </c>
      <c r="W138">
        <v>-0.79656466003185888</v>
      </c>
      <c r="X138" s="11">
        <v>-0.75708165791701576</v>
      </c>
      <c r="Y138" s="10">
        <v>29.02</v>
      </c>
      <c r="Z138">
        <v>29.08</v>
      </c>
      <c r="AA138" s="4">
        <v>2.0675396278428231E-3</v>
      </c>
      <c r="AB138" t="s">
        <v>51</v>
      </c>
      <c r="AC138">
        <v>0.17019286792112093</v>
      </c>
      <c r="AD138">
        <v>0</v>
      </c>
    </row>
  </sheetData>
  <conditionalFormatting sqref="AA3:AA1048576 AB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A58" workbookViewId="0">
      <pane xSplit="2" topLeftCell="C1" activePane="topRight" state="frozen"/>
      <selection pane="topRight" activeCell="I87" sqref="I87"/>
    </sheetView>
  </sheetViews>
  <sheetFormatPr baseColWidth="10" defaultRowHeight="16" x14ac:dyDescent="0.2"/>
  <cols>
    <col min="3" max="3" width="10.83203125" style="8"/>
  </cols>
  <sheetData>
    <row r="1" spans="1:11" s="6" customFormat="1" x14ac:dyDescent="0.2">
      <c r="A1" s="6" t="s">
        <v>0</v>
      </c>
      <c r="B1" s="6" t="s">
        <v>1</v>
      </c>
      <c r="C1" s="9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41</v>
      </c>
    </row>
    <row r="2" spans="1:11" x14ac:dyDescent="0.2">
      <c r="A2" t="s">
        <v>43</v>
      </c>
      <c r="B2" s="1">
        <v>43056</v>
      </c>
      <c r="C2" s="8">
        <v>-0.2663414665404128</v>
      </c>
      <c r="D2">
        <v>-0.61509097102910604</v>
      </c>
      <c r="E2">
        <v>-6.5259986197944264E-2</v>
      </c>
      <c r="F2">
        <v>1.8246707132166939</v>
      </c>
      <c r="G2">
        <v>-0.19922731057707663</v>
      </c>
      <c r="H2">
        <v>-0.35789199697141028</v>
      </c>
      <c r="I2">
        <v>2.6590746287423723</v>
      </c>
      <c r="J2" s="11">
        <v>0.57063492258337778</v>
      </c>
      <c r="K2">
        <v>-0.90714591088831342</v>
      </c>
    </row>
    <row r="3" spans="1:11" x14ac:dyDescent="0.2">
      <c r="A3" t="s">
        <v>43</v>
      </c>
      <c r="B3" s="1">
        <v>43055</v>
      </c>
      <c r="C3" s="8">
        <v>-0.13240254088821515</v>
      </c>
      <c r="D3">
        <v>-0.37176137293845207</v>
      </c>
      <c r="E3">
        <v>-0.30825227401420224</v>
      </c>
      <c r="F3">
        <v>1.6275882015913667</v>
      </c>
      <c r="G3">
        <v>-0.24787079788801833</v>
      </c>
      <c r="H3">
        <v>-0.38556447754643319</v>
      </c>
      <c r="I3">
        <v>3.3843176592165354</v>
      </c>
      <c r="J3" s="11">
        <v>0.92738685491968431</v>
      </c>
      <c r="K3">
        <v>0.86323364806868863</v>
      </c>
    </row>
    <row r="4" spans="1:11" x14ac:dyDescent="0.2">
      <c r="A4" t="s">
        <v>43</v>
      </c>
      <c r="B4" s="1">
        <v>43054</v>
      </c>
      <c r="C4" s="8">
        <v>-0.46961822223212657</v>
      </c>
      <c r="D4">
        <v>-0.25739701272431798</v>
      </c>
      <c r="E4">
        <v>3.4633672400701139</v>
      </c>
      <c r="F4">
        <v>-5.5467885006081852E-2</v>
      </c>
      <c r="G4">
        <v>-0.26875105895415452</v>
      </c>
      <c r="H4">
        <v>-0.41910484274334908</v>
      </c>
      <c r="I4">
        <v>1.8189944146948901E-2</v>
      </c>
      <c r="J4" s="11">
        <v>-0.43666465107207558</v>
      </c>
      <c r="K4">
        <v>1.0561080118878385E-2</v>
      </c>
    </row>
    <row r="5" spans="1:11" x14ac:dyDescent="0.2">
      <c r="A5" t="s">
        <v>43</v>
      </c>
      <c r="B5" s="1">
        <v>43053</v>
      </c>
      <c r="C5" s="8">
        <v>-0.27085450414603746</v>
      </c>
      <c r="D5">
        <v>-0.3107801928284189</v>
      </c>
      <c r="E5">
        <v>-0.27232733626046168</v>
      </c>
      <c r="F5">
        <v>1.555467427409635</v>
      </c>
      <c r="G5">
        <v>-0.26646672270076527</v>
      </c>
      <c r="H5">
        <v>-0.40316268507405556</v>
      </c>
      <c r="I5">
        <v>1.0876900311099587</v>
      </c>
      <c r="J5" s="11">
        <v>1.0532993016266159</v>
      </c>
      <c r="K5">
        <v>0.81749214132063752</v>
      </c>
    </row>
    <row r="6" spans="1:11" x14ac:dyDescent="0.2">
      <c r="A6" t="s">
        <v>43</v>
      </c>
      <c r="B6" s="1">
        <v>43049</v>
      </c>
      <c r="C6" s="8">
        <v>-0.29918429522232337</v>
      </c>
      <c r="D6">
        <v>-0.48550076301256967</v>
      </c>
      <c r="E6">
        <v>-0.22392846166904756</v>
      </c>
      <c r="F6">
        <v>2.2509687546671295</v>
      </c>
      <c r="G6">
        <v>-0.22254296473032234</v>
      </c>
      <c r="H6">
        <v>-0.35872201889119543</v>
      </c>
      <c r="I6">
        <v>0.47496380637497176</v>
      </c>
      <c r="J6" s="11">
        <v>0.61260573815235497</v>
      </c>
      <c r="K6">
        <v>-3.8854761565277937E-2</v>
      </c>
    </row>
    <row r="7" spans="1:11" x14ac:dyDescent="0.2">
      <c r="A7" t="s">
        <v>43</v>
      </c>
      <c r="B7" s="1">
        <v>43048</v>
      </c>
      <c r="C7" s="8">
        <v>-0.37535841089408467</v>
      </c>
      <c r="D7">
        <v>-0.28220971082096286</v>
      </c>
      <c r="E7">
        <v>1.8861626782465242</v>
      </c>
      <c r="F7">
        <v>2.6836933997575212</v>
      </c>
      <c r="G7">
        <v>-0.21273255635639166</v>
      </c>
      <c r="H7">
        <v>-0.38145321849230951</v>
      </c>
      <c r="I7">
        <v>1.9972934023675506</v>
      </c>
      <c r="J7" s="11">
        <v>0.99034307827315016</v>
      </c>
      <c r="K7">
        <v>0.41140857908292494</v>
      </c>
    </row>
    <row r="8" spans="1:11" x14ac:dyDescent="0.2">
      <c r="A8" t="s">
        <v>43</v>
      </c>
      <c r="B8" s="1">
        <v>43047</v>
      </c>
      <c r="C8" s="8">
        <v>-0.29648702154447093</v>
      </c>
      <c r="D8">
        <v>0.34601615756857795</v>
      </c>
      <c r="E8">
        <v>0.27303317835552782</v>
      </c>
      <c r="F8">
        <v>1.8360957863543939</v>
      </c>
      <c r="G8">
        <v>-0.14627774744919916</v>
      </c>
      <c r="H8">
        <v>-0.35198090473427052</v>
      </c>
      <c r="I8">
        <v>1.3949075207290556</v>
      </c>
      <c r="J8" s="11">
        <v>1.3470950106094566</v>
      </c>
      <c r="K8">
        <v>1.2060656743016103</v>
      </c>
    </row>
    <row r="9" spans="1:11" x14ac:dyDescent="0.2">
      <c r="A9" t="s">
        <v>43</v>
      </c>
      <c r="B9" s="1">
        <v>43046</v>
      </c>
      <c r="C9" s="8">
        <v>-0.19211211524040941</v>
      </c>
      <c r="D9">
        <v>0.33376752241269037</v>
      </c>
      <c r="E9">
        <v>8.6423084631515198E-2</v>
      </c>
      <c r="F9">
        <v>2.2459702851693857</v>
      </c>
      <c r="G9">
        <v>-0.15932153690947015</v>
      </c>
      <c r="H9">
        <v>-0.3883145151756775</v>
      </c>
      <c r="I9">
        <v>1.0658343867119258</v>
      </c>
      <c r="J9" s="11">
        <v>1.2421679716870133</v>
      </c>
      <c r="K9">
        <v>0.72112778320651028</v>
      </c>
    </row>
    <row r="10" spans="1:11" x14ac:dyDescent="0.2">
      <c r="A10" t="s">
        <v>39</v>
      </c>
      <c r="B10" s="1">
        <v>43056</v>
      </c>
      <c r="C10" s="8">
        <v>0.36497667612946738</v>
      </c>
      <c r="D10">
        <v>-0.85734591444279906</v>
      </c>
      <c r="E10">
        <v>1.0379349795580424</v>
      </c>
      <c r="F10">
        <v>4.279227454690087E-2</v>
      </c>
      <c r="G10">
        <v>-9.4854339005812527E-2</v>
      </c>
      <c r="H10">
        <v>-0.12411947845794412</v>
      </c>
      <c r="I10">
        <v>-0.47111763158462916</v>
      </c>
      <c r="J10" s="11">
        <v>2.5616195363816898E-2</v>
      </c>
      <c r="K10">
        <v>-0.62570226094534809</v>
      </c>
    </row>
    <row r="11" spans="1:11" x14ac:dyDescent="0.2">
      <c r="A11" t="s">
        <v>39</v>
      </c>
      <c r="B11" s="1">
        <v>43055</v>
      </c>
      <c r="C11" s="8">
        <v>0.38468172845600196</v>
      </c>
      <c r="D11">
        <v>-0.85300873975088576</v>
      </c>
      <c r="E11">
        <v>-0.32471787028862542</v>
      </c>
      <c r="F11">
        <v>-5.8795462817802457E-2</v>
      </c>
      <c r="G11">
        <v>-9.6076084305557863E-2</v>
      </c>
      <c r="H11">
        <v>-0.17576338615980228</v>
      </c>
      <c r="I11">
        <v>-0.43080076893291175</v>
      </c>
      <c r="J11" s="11">
        <v>-0.62037307964355848</v>
      </c>
      <c r="K11">
        <v>-1.3159763507464782E-2</v>
      </c>
    </row>
    <row r="12" spans="1:11" x14ac:dyDescent="0.2">
      <c r="A12" t="s">
        <v>39</v>
      </c>
      <c r="B12" s="1">
        <v>43054</v>
      </c>
      <c r="C12" s="8">
        <v>1.6962839651997148</v>
      </c>
      <c r="D12">
        <v>-1.4674516185855155</v>
      </c>
      <c r="E12">
        <v>-0.55224247668964765</v>
      </c>
      <c r="F12">
        <v>0.87985146721863727</v>
      </c>
      <c r="G12">
        <v>4.0816925736015595</v>
      </c>
      <c r="H12">
        <v>3.3063836245889568</v>
      </c>
      <c r="I12">
        <v>-0.18117979426412295</v>
      </c>
      <c r="J12" s="11">
        <v>-0.49815889248000095</v>
      </c>
      <c r="K12">
        <v>-0.62993886265338228</v>
      </c>
    </row>
    <row r="13" spans="1:11" x14ac:dyDescent="0.2">
      <c r="A13" t="s">
        <v>39</v>
      </c>
      <c r="B13" s="1">
        <v>43053</v>
      </c>
      <c r="C13" s="8">
        <v>2.2733605104242494</v>
      </c>
      <c r="D13">
        <v>-1.8288905766280743</v>
      </c>
      <c r="E13">
        <v>0.1527844282566326</v>
      </c>
      <c r="F13">
        <v>1.4127415281317295</v>
      </c>
      <c r="G13">
        <v>7.5653237759928178</v>
      </c>
      <c r="H13">
        <v>6.368609799363643</v>
      </c>
      <c r="I13">
        <v>-0.66577441318205877</v>
      </c>
      <c r="J13" s="11">
        <v>-0.44578138369561904</v>
      </c>
      <c r="K13">
        <v>-1.2233376881690616</v>
      </c>
    </row>
    <row r="14" spans="1:11" x14ac:dyDescent="0.2">
      <c r="A14" t="s">
        <v>39</v>
      </c>
      <c r="B14" s="1">
        <v>43052</v>
      </c>
      <c r="C14" s="8">
        <v>0.39003504534089523</v>
      </c>
      <c r="D14">
        <v>-0.89975362646963708</v>
      </c>
      <c r="E14">
        <v>3.3533593016924761E-2</v>
      </c>
      <c r="F14">
        <v>3.7445551527705956E-2</v>
      </c>
      <c r="G14">
        <v>-0.15071683991391657</v>
      </c>
      <c r="H14">
        <v>-0.21099809936070324</v>
      </c>
      <c r="I14">
        <v>-0.5738762135884643</v>
      </c>
      <c r="J14" s="11">
        <v>-0.84734228437587944</v>
      </c>
      <c r="K14">
        <v>0.39764202529622339</v>
      </c>
    </row>
    <row r="15" spans="1:11" x14ac:dyDescent="0.2">
      <c r="A15" t="s">
        <v>15</v>
      </c>
      <c r="B15" s="1">
        <v>43056</v>
      </c>
      <c r="C15" s="8">
        <v>0.2661167464836891</v>
      </c>
      <c r="D15">
        <v>0.35210396088076307</v>
      </c>
      <c r="E15">
        <v>-0.43149476900432571</v>
      </c>
      <c r="F15">
        <v>-0.80828003769236434</v>
      </c>
      <c r="G15">
        <v>-0.30885245750060053</v>
      </c>
      <c r="H15">
        <v>-0.43259421244979773</v>
      </c>
      <c r="I15">
        <v>-0.64248003674802145</v>
      </c>
      <c r="J15" s="11">
        <v>-0.75441996867899952</v>
      </c>
      <c r="K15">
        <v>4.7283900096302692E-2</v>
      </c>
    </row>
    <row r="16" spans="1:11" x14ac:dyDescent="0.2">
      <c r="A16" t="s">
        <v>15</v>
      </c>
      <c r="B16" s="1">
        <v>43055</v>
      </c>
      <c r="C16" s="8">
        <v>0.37282076288510285</v>
      </c>
      <c r="D16">
        <v>0.38168201969756727</v>
      </c>
      <c r="E16">
        <v>-1.4109482821837622</v>
      </c>
      <c r="F16">
        <v>-0.63325876238121537</v>
      </c>
      <c r="G16">
        <v>-0.3062495132519748</v>
      </c>
      <c r="H16">
        <v>-0.42958801670371172</v>
      </c>
      <c r="I16">
        <v>-0.64820247437710965</v>
      </c>
      <c r="J16" s="11">
        <v>-0.37621228982078025</v>
      </c>
      <c r="K16">
        <v>-0.52689736159576606</v>
      </c>
    </row>
    <row r="17" spans="1:11" x14ac:dyDescent="0.2">
      <c r="A17" t="s">
        <v>15</v>
      </c>
      <c r="B17" s="1">
        <v>43054</v>
      </c>
      <c r="C17" s="8">
        <v>5.2653359578238197E-2</v>
      </c>
      <c r="D17">
        <v>0.64164413500274731</v>
      </c>
      <c r="E17">
        <v>-0.44396870584199927</v>
      </c>
      <c r="F17">
        <v>-0.64612797380115283</v>
      </c>
      <c r="G17">
        <v>-0.30599450282691082</v>
      </c>
      <c r="H17">
        <v>-0.42890223238897551</v>
      </c>
      <c r="I17">
        <v>-0.38188736415139612</v>
      </c>
      <c r="J17" s="11">
        <v>-0.14928768250584862</v>
      </c>
      <c r="K17">
        <v>0.5803073351113115</v>
      </c>
    </row>
    <row r="18" spans="1:11" x14ac:dyDescent="0.2">
      <c r="A18" t="s">
        <v>15</v>
      </c>
      <c r="B18" s="1">
        <v>43053</v>
      </c>
      <c r="C18" s="8">
        <v>-0.16331961355953364</v>
      </c>
      <c r="D18">
        <v>0.29394428867088807</v>
      </c>
      <c r="E18">
        <v>-0.57319869030091308</v>
      </c>
      <c r="F18">
        <v>-0.74908166516065233</v>
      </c>
      <c r="G18">
        <v>-0.30956005399537262</v>
      </c>
      <c r="H18">
        <v>-0.43429035075494682</v>
      </c>
      <c r="I18">
        <v>-5.8146088793080218E-2</v>
      </c>
      <c r="J18" s="11">
        <v>0.45584460366730223</v>
      </c>
      <c r="K18">
        <v>0.73482611082593607</v>
      </c>
    </row>
    <row r="19" spans="1:11" x14ac:dyDescent="0.2">
      <c r="A19" t="s">
        <v>15</v>
      </c>
      <c r="B19" s="1">
        <v>43052</v>
      </c>
      <c r="C19" s="8">
        <v>-1.2206799264682824</v>
      </c>
      <c r="D19">
        <v>0.26847882132105255</v>
      </c>
      <c r="E19">
        <v>0.94961950746247203</v>
      </c>
      <c r="F19">
        <v>-1.0733857929430752</v>
      </c>
      <c r="G19">
        <v>-0.31065131482334896</v>
      </c>
      <c r="H19">
        <v>-0.43543812335804544</v>
      </c>
      <c r="I19">
        <v>-0.89692276575676755</v>
      </c>
      <c r="J19" s="11">
        <v>-0.37621228982078025</v>
      </c>
      <c r="K19">
        <v>0.39105500546113298</v>
      </c>
    </row>
    <row r="20" spans="1:11" x14ac:dyDescent="0.2">
      <c r="A20" t="s">
        <v>15</v>
      </c>
      <c r="B20" s="1">
        <v>43049</v>
      </c>
      <c r="C20" s="8">
        <v>-0.57187843216737488</v>
      </c>
      <c r="D20">
        <v>-1.7482606807787757</v>
      </c>
      <c r="E20">
        <v>0.17673438675912631</v>
      </c>
      <c r="F20">
        <v>-0.75937703429660219</v>
      </c>
      <c r="G20">
        <v>-0.30087591519589746</v>
      </c>
      <c r="H20">
        <v>-0.43011805992407082</v>
      </c>
      <c r="I20">
        <v>-0.3407135850942955</v>
      </c>
      <c r="J20" s="11">
        <v>-0.45185382559242415</v>
      </c>
      <c r="K20">
        <v>-0.2185235879756269</v>
      </c>
    </row>
    <row r="21" spans="1:11" x14ac:dyDescent="0.2">
      <c r="A21" t="s">
        <v>15</v>
      </c>
      <c r="B21" s="1">
        <v>43048</v>
      </c>
      <c r="C21" s="8">
        <v>4.0174188405177461E-2</v>
      </c>
      <c r="D21">
        <v>0.68754098431758925</v>
      </c>
      <c r="E21">
        <v>-0.90101374804875245</v>
      </c>
      <c r="F21">
        <v>-0.81857540682831431</v>
      </c>
      <c r="G21">
        <v>-0.30931193574395904</v>
      </c>
      <c r="H21">
        <v>-0.43208380045982231</v>
      </c>
      <c r="I21">
        <v>-0.84402865365755375</v>
      </c>
      <c r="J21" s="11">
        <v>-0.9057030402222872</v>
      </c>
      <c r="K21">
        <v>-0.8579432508828212</v>
      </c>
    </row>
    <row r="22" spans="1:11" x14ac:dyDescent="0.2">
      <c r="A22" t="s">
        <v>15</v>
      </c>
      <c r="B22" s="1">
        <v>43047</v>
      </c>
      <c r="C22" s="8">
        <v>-0.71501498879192782</v>
      </c>
      <c r="D22">
        <v>-0.1592756736248743</v>
      </c>
      <c r="E22">
        <v>-2.8903023232424978E-3</v>
      </c>
      <c r="F22">
        <v>-0.63840644694919035</v>
      </c>
      <c r="G22">
        <v>-0.30498824547395581</v>
      </c>
      <c r="H22">
        <v>-0.42781335347702798</v>
      </c>
      <c r="I22">
        <v>-0.73991258255928949</v>
      </c>
      <c r="J22" s="11">
        <v>-0.30057075404913641</v>
      </c>
      <c r="K22">
        <v>0.76350431826204279</v>
      </c>
    </row>
    <row r="23" spans="1:11" x14ac:dyDescent="0.2">
      <c r="A23" t="s">
        <v>15</v>
      </c>
      <c r="B23" s="1">
        <v>43046</v>
      </c>
      <c r="C23" s="8">
        <v>-1.308669614659467</v>
      </c>
      <c r="D23">
        <v>2.5422255047861542E-2</v>
      </c>
      <c r="E23">
        <v>5.6984593932991774E-2</v>
      </c>
      <c r="F23">
        <v>-0.38359606083442932</v>
      </c>
      <c r="G23">
        <v>-0.30287694294572359</v>
      </c>
      <c r="H23">
        <v>-0.43009973744237939</v>
      </c>
      <c r="I23">
        <v>-0.75966565647716133</v>
      </c>
      <c r="J23" s="11">
        <v>-7.3646146734204748E-2</v>
      </c>
      <c r="K23">
        <v>0.34876252293112436</v>
      </c>
    </row>
    <row r="24" spans="1:11" x14ac:dyDescent="0.2">
      <c r="A24" t="s">
        <v>12</v>
      </c>
      <c r="B24" s="1">
        <v>43056</v>
      </c>
      <c r="C24" s="8">
        <v>-0.27120486002711941</v>
      </c>
      <c r="D24">
        <v>-4.8278326161403505E-2</v>
      </c>
      <c r="E24">
        <v>0.34288722414463413</v>
      </c>
      <c r="F24">
        <v>1.0517723523965232</v>
      </c>
      <c r="G24">
        <v>0.23179180652800913</v>
      </c>
      <c r="H24">
        <v>0.69748030479641454</v>
      </c>
      <c r="I24">
        <v>1.887266206879096</v>
      </c>
      <c r="J24" s="11">
        <v>0.37771908832545326</v>
      </c>
      <c r="K24">
        <v>-1.6664144416052651</v>
      </c>
    </row>
    <row r="25" spans="1:11" x14ac:dyDescent="0.2">
      <c r="A25" t="s">
        <v>12</v>
      </c>
      <c r="B25" s="1">
        <v>43055</v>
      </c>
      <c r="C25" s="8">
        <v>2.1717698592603303</v>
      </c>
      <c r="D25">
        <v>0.98597631645048722</v>
      </c>
      <c r="E25">
        <v>-0.57669139277856807</v>
      </c>
      <c r="F25">
        <v>2.2709854647032994</v>
      </c>
      <c r="G25">
        <v>0.69601499296009939</v>
      </c>
      <c r="H25">
        <v>1.1539591087566248</v>
      </c>
      <c r="I25">
        <v>3.6104406098131632</v>
      </c>
      <c r="J25" s="11">
        <v>2.6915242686771346</v>
      </c>
      <c r="K25">
        <v>1.2575170454984654</v>
      </c>
    </row>
    <row r="26" spans="1:11" x14ac:dyDescent="0.2">
      <c r="A26" t="s">
        <v>12</v>
      </c>
      <c r="B26" s="1">
        <v>43054</v>
      </c>
      <c r="C26" s="8">
        <v>-0.31068676733984096</v>
      </c>
      <c r="D26">
        <v>-0.5888170581804848</v>
      </c>
      <c r="E26">
        <v>0.91269665453587812</v>
      </c>
      <c r="F26">
        <v>1.2733452150574411</v>
      </c>
      <c r="G26">
        <v>-8.7066353276786149E-2</v>
      </c>
      <c r="H26">
        <v>1.6126336048750755E-2</v>
      </c>
      <c r="I26">
        <v>0.35642009067554564</v>
      </c>
      <c r="J26" s="11">
        <v>1.5346216785012938</v>
      </c>
      <c r="K26">
        <v>0.22347849349395466</v>
      </c>
    </row>
    <row r="27" spans="1:11" x14ac:dyDescent="0.2">
      <c r="A27" t="s">
        <v>12</v>
      </c>
      <c r="B27" s="1">
        <v>43053</v>
      </c>
      <c r="C27" s="8">
        <v>-0.35982712001623512</v>
      </c>
      <c r="D27">
        <v>-0.23313178798982534</v>
      </c>
      <c r="E27">
        <v>-0.10367971125648634</v>
      </c>
      <c r="F27">
        <v>1.1586222100248846</v>
      </c>
      <c r="G27">
        <v>0.32402183795997513</v>
      </c>
      <c r="H27">
        <v>1.1681572477357609</v>
      </c>
      <c r="I27">
        <v>0.26368361054940659</v>
      </c>
      <c r="J27" s="11">
        <v>1.9643283548523205</v>
      </c>
      <c r="K27">
        <v>0.53584591147594562</v>
      </c>
    </row>
    <row r="28" spans="1:11" x14ac:dyDescent="0.2">
      <c r="A28" t="s">
        <v>12</v>
      </c>
      <c r="B28" s="1">
        <v>43052</v>
      </c>
      <c r="C28" s="8">
        <v>-0.17380063932171777</v>
      </c>
      <c r="D28">
        <v>-0.89274271740794497</v>
      </c>
      <c r="E28">
        <v>-3.7318367945034944E-2</v>
      </c>
      <c r="F28">
        <v>0.83807263713980051</v>
      </c>
      <c r="G28">
        <v>0.78228368894003009</v>
      </c>
      <c r="H28">
        <v>1.237045044177149</v>
      </c>
      <c r="I28">
        <v>0.61792951675124874</v>
      </c>
      <c r="J28" s="11">
        <v>1.0057519229923382</v>
      </c>
      <c r="K28">
        <v>9.6989637681302948E-2</v>
      </c>
    </row>
    <row r="29" spans="1:11" x14ac:dyDescent="0.2">
      <c r="A29" t="s">
        <v>12</v>
      </c>
      <c r="B29" s="1">
        <v>43049</v>
      </c>
      <c r="C29" s="8">
        <v>-0.26960595790123115</v>
      </c>
      <c r="D29">
        <v>0.68666062147179086</v>
      </c>
      <c r="E29">
        <v>-1.3500754707546745</v>
      </c>
      <c r="F29">
        <v>1.1327532971253866</v>
      </c>
      <c r="G29">
        <v>0.41925361964481844</v>
      </c>
      <c r="H29">
        <v>0.63911557921686901</v>
      </c>
      <c r="I29">
        <v>5.4437702321119427E-2</v>
      </c>
      <c r="J29" s="11">
        <v>1.5346216785012938</v>
      </c>
      <c r="K29">
        <v>8.1975587926152602E-2</v>
      </c>
    </row>
    <row r="30" spans="1:11" x14ac:dyDescent="0.2">
      <c r="A30" t="s">
        <v>12</v>
      </c>
      <c r="B30" s="1">
        <v>43048</v>
      </c>
      <c r="C30" s="8">
        <v>-0.97341765064879748</v>
      </c>
      <c r="D30">
        <v>-0.46673981198052367</v>
      </c>
      <c r="E30">
        <v>0.29648417958526085</v>
      </c>
      <c r="F30">
        <v>1.4937933423749026</v>
      </c>
      <c r="G30">
        <v>0.21829999326766888</v>
      </c>
      <c r="H30">
        <v>0.28359191443143733</v>
      </c>
      <c r="I30">
        <v>0.73374372156355316</v>
      </c>
      <c r="J30" s="11">
        <v>1.7990565562557719</v>
      </c>
      <c r="K30">
        <v>1.2728926646955348E-2</v>
      </c>
    </row>
    <row r="31" spans="1:11" x14ac:dyDescent="0.2">
      <c r="A31" t="s">
        <v>12</v>
      </c>
      <c r="B31" s="1">
        <v>43047</v>
      </c>
      <c r="C31" s="8">
        <v>0.37081801062636777</v>
      </c>
      <c r="D31">
        <v>0.50082321625506121</v>
      </c>
      <c r="E31">
        <v>0.11685949018922605</v>
      </c>
      <c r="F31">
        <v>1.1440006505599509</v>
      </c>
      <c r="G31">
        <v>0.43166620831591346</v>
      </c>
      <c r="H31">
        <v>0.62380965826711365</v>
      </c>
      <c r="I31">
        <v>0.30368603740635619</v>
      </c>
      <c r="J31" s="11">
        <v>0.93964320355371855</v>
      </c>
      <c r="K31">
        <v>1.0622021159681232</v>
      </c>
    </row>
    <row r="32" spans="1:11" x14ac:dyDescent="0.2">
      <c r="A32" t="s">
        <v>12</v>
      </c>
      <c r="B32" s="1">
        <v>43046</v>
      </c>
      <c r="C32" s="8">
        <v>0.53913550186063453</v>
      </c>
      <c r="D32">
        <v>0.37786764912826548</v>
      </c>
      <c r="E32">
        <v>0.5359837649238639</v>
      </c>
      <c r="F32">
        <v>1.4161866036764081</v>
      </c>
      <c r="G32">
        <v>0.58074778324961351</v>
      </c>
      <c r="H32">
        <v>1.1275707928524785</v>
      </c>
      <c r="I32">
        <v>1.7417512957773222</v>
      </c>
      <c r="J32" s="11">
        <v>2.1957088728874887</v>
      </c>
      <c r="K32">
        <v>0.3848974493721834</v>
      </c>
    </row>
    <row r="33" spans="1:11" x14ac:dyDescent="0.2">
      <c r="A33" t="s">
        <v>12</v>
      </c>
      <c r="B33" s="1">
        <v>43045</v>
      </c>
      <c r="C33" s="8">
        <v>1.4642416662869009</v>
      </c>
      <c r="D33">
        <v>0.30297124915077356</v>
      </c>
      <c r="E33">
        <v>0.56592121320881406</v>
      </c>
      <c r="F33">
        <v>2.0100468650214061</v>
      </c>
      <c r="G33">
        <v>1.0152405910901632</v>
      </c>
      <c r="H33">
        <v>1.6886460616492802</v>
      </c>
      <c r="I33">
        <v>0.17866234700561764</v>
      </c>
      <c r="J33" s="11">
        <v>1.137969361869577</v>
      </c>
      <c r="K33">
        <v>-0.74418154022321581</v>
      </c>
    </row>
    <row r="34" spans="1:11" x14ac:dyDescent="0.2">
      <c r="A34" t="s">
        <v>40</v>
      </c>
      <c r="B34" s="1">
        <v>43056</v>
      </c>
      <c r="C34" s="8">
        <v>1.2007089459046256</v>
      </c>
      <c r="D34">
        <v>1.3879612223891269</v>
      </c>
      <c r="E34">
        <v>-0.13311820195500979</v>
      </c>
      <c r="F34">
        <v>-1.0660261018057684</v>
      </c>
      <c r="G34">
        <v>-0.30336070668998755</v>
      </c>
      <c r="H34">
        <v>-0.40145433268855329</v>
      </c>
      <c r="I34">
        <v>-0.90439202807811003</v>
      </c>
      <c r="J34" s="11">
        <v>-0.89428151583165316</v>
      </c>
      <c r="K34">
        <v>1.4903447558412444</v>
      </c>
    </row>
    <row r="35" spans="1:11" x14ac:dyDescent="0.2">
      <c r="A35" t="s">
        <v>40</v>
      </c>
      <c r="B35" s="1">
        <v>43055</v>
      </c>
      <c r="C35" s="8">
        <v>1.8925157237214869</v>
      </c>
      <c r="D35">
        <v>1.2059198145468237</v>
      </c>
      <c r="E35">
        <v>0.87028526972692044</v>
      </c>
      <c r="F35">
        <v>-0.88903719698747319</v>
      </c>
      <c r="G35">
        <v>-0.29844414735036251</v>
      </c>
      <c r="H35">
        <v>-0.38198005514422106</v>
      </c>
      <c r="I35">
        <v>-0.45493910672673482</v>
      </c>
      <c r="J35" s="11">
        <v>-0.82399164767509347</v>
      </c>
      <c r="K35">
        <v>0.89221185564739225</v>
      </c>
    </row>
    <row r="36" spans="1:11" x14ac:dyDescent="0.2">
      <c r="A36" t="s">
        <v>40</v>
      </c>
      <c r="B36" s="1">
        <v>43054</v>
      </c>
      <c r="C36" s="8">
        <v>0.10632534117779237</v>
      </c>
      <c r="D36">
        <v>2.5396980698123448</v>
      </c>
      <c r="E36">
        <v>0.58637846954731887</v>
      </c>
      <c r="F36">
        <v>-0.55897680692092233</v>
      </c>
      <c r="G36">
        <v>-0.22945433770237189</v>
      </c>
      <c r="H36">
        <v>-0.14888464018063008</v>
      </c>
      <c r="I36">
        <v>-0.57323514616061699</v>
      </c>
      <c r="J36" s="11">
        <v>-0.33196257057917533</v>
      </c>
      <c r="K36">
        <v>0.35074314269635687</v>
      </c>
    </row>
    <row r="37" spans="1:11" x14ac:dyDescent="0.2">
      <c r="A37" t="s">
        <v>40</v>
      </c>
      <c r="B37" s="1">
        <v>43053</v>
      </c>
      <c r="C37" s="8">
        <v>0.6491752220625312</v>
      </c>
      <c r="D37">
        <v>0.74119144568128326</v>
      </c>
      <c r="E37">
        <v>-1.2991818088584588</v>
      </c>
      <c r="F37">
        <v>-1.1066857150748364</v>
      </c>
      <c r="G37">
        <v>-0.30301059130496866</v>
      </c>
      <c r="H37">
        <v>-0.41901438348869152</v>
      </c>
      <c r="I37">
        <v>-0.89187563223715283</v>
      </c>
      <c r="J37" s="11">
        <v>-0.96457138398821285</v>
      </c>
      <c r="K37">
        <v>1.6409770560676993</v>
      </c>
    </row>
    <row r="38" spans="1:11" x14ac:dyDescent="0.2">
      <c r="A38" t="s">
        <v>40</v>
      </c>
      <c r="B38" s="1">
        <v>43052</v>
      </c>
      <c r="C38" s="8">
        <v>1.2194048661142354</v>
      </c>
      <c r="D38">
        <v>0.94870384000408348</v>
      </c>
      <c r="E38">
        <v>0.23311658085137166</v>
      </c>
      <c r="F38">
        <v>-0.9703564235256088</v>
      </c>
      <c r="G38">
        <v>-0.28869001811773259</v>
      </c>
      <c r="H38">
        <v>-0.3496291367056536</v>
      </c>
      <c r="I38">
        <v>-0.69240869368602198</v>
      </c>
      <c r="J38" s="11">
        <v>-0.96457138398821285</v>
      </c>
      <c r="K38">
        <v>-0.31823940427337744</v>
      </c>
    </row>
    <row r="39" spans="1:11" x14ac:dyDescent="0.2">
      <c r="A39" t="s">
        <v>42</v>
      </c>
      <c r="B39" s="1">
        <v>43056</v>
      </c>
      <c r="C39" s="8">
        <v>-1.4268857670347359</v>
      </c>
      <c r="D39">
        <v>-0.7804056196455128</v>
      </c>
      <c r="E39">
        <v>-0.44197287580995842</v>
      </c>
      <c r="F39">
        <v>-0.62705872262471096</v>
      </c>
      <c r="G39">
        <v>-0.26947766447375104</v>
      </c>
      <c r="H39">
        <v>-0.40539702695365176</v>
      </c>
      <c r="I39">
        <v>-0.68500121427878713</v>
      </c>
      <c r="J39" s="11">
        <v>-0.53953292211340076</v>
      </c>
      <c r="K39">
        <v>-0.39439621166230759</v>
      </c>
    </row>
    <row r="40" spans="1:11" x14ac:dyDescent="0.2">
      <c r="A40" t="s">
        <v>42</v>
      </c>
      <c r="B40" s="1">
        <v>43055</v>
      </c>
      <c r="C40" s="8">
        <v>-0.28204063819006475</v>
      </c>
      <c r="D40">
        <v>-0.19248642906008595</v>
      </c>
      <c r="E40">
        <v>-1.5391803517834886</v>
      </c>
      <c r="F40">
        <v>-0.2046620829732578</v>
      </c>
      <c r="G40">
        <v>-0.28036343503067096</v>
      </c>
      <c r="H40">
        <v>-0.38483283374877741</v>
      </c>
      <c r="I40">
        <v>-0.42430170999346684</v>
      </c>
      <c r="J40" s="11">
        <v>0.1794032848447808</v>
      </c>
      <c r="K40">
        <v>-0.15407598425427718</v>
      </c>
    </row>
    <row r="41" spans="1:11" x14ac:dyDescent="0.2">
      <c r="A41" t="s">
        <v>42</v>
      </c>
      <c r="B41" s="1">
        <v>43054</v>
      </c>
      <c r="C41" s="8">
        <v>4.4990631629611786E-3</v>
      </c>
      <c r="D41">
        <v>-0.1099522436129408</v>
      </c>
      <c r="E41">
        <v>-1.1819268036507919</v>
      </c>
      <c r="F41">
        <v>-0.3122998367068327</v>
      </c>
      <c r="G41">
        <v>-0.26820974442091911</v>
      </c>
      <c r="H41">
        <v>-0.35239932457723777</v>
      </c>
      <c r="I41">
        <v>-2.7389859295869817E-2</v>
      </c>
      <c r="J41" s="11">
        <v>1.3297012159778709</v>
      </c>
      <c r="K41">
        <v>-1.5169623786948581</v>
      </c>
    </row>
    <row r="42" spans="1:11" x14ac:dyDescent="0.2">
      <c r="A42" t="s">
        <v>42</v>
      </c>
      <c r="B42" s="1">
        <v>43053</v>
      </c>
      <c r="C42" s="8">
        <v>-0.10439795662050053</v>
      </c>
      <c r="D42">
        <v>0.19890410567011349</v>
      </c>
      <c r="E42">
        <v>1.229534647891658</v>
      </c>
      <c r="F42">
        <v>-0.15410495621960904</v>
      </c>
      <c r="G42">
        <v>-0.23334121511496794</v>
      </c>
      <c r="H42">
        <v>-0.27804630711848149</v>
      </c>
      <c r="I42">
        <v>-0.1310991722206849</v>
      </c>
      <c r="J42" s="11">
        <v>0.13147420438090182</v>
      </c>
      <c r="K42">
        <v>-0.35483702880009699</v>
      </c>
    </row>
    <row r="43" spans="1:11" x14ac:dyDescent="0.2">
      <c r="A43" t="s">
        <v>42</v>
      </c>
      <c r="B43" s="1">
        <v>43052</v>
      </c>
      <c r="C43" s="8">
        <v>-1.1374231519381346</v>
      </c>
      <c r="D43">
        <v>-0.37763146234028228</v>
      </c>
      <c r="E43">
        <v>-1.7242935730618871</v>
      </c>
      <c r="F43">
        <v>-0.37590396391303615</v>
      </c>
      <c r="G43">
        <v>-0.25711289647288482</v>
      </c>
      <c r="H43">
        <v>-0.34752322747083153</v>
      </c>
      <c r="I43">
        <v>-0.23262554714847433</v>
      </c>
      <c r="J43" s="11">
        <v>-0.25195843933012807</v>
      </c>
      <c r="K43">
        <v>-0.78668275780466879</v>
      </c>
    </row>
    <row r="44" spans="1:11" x14ac:dyDescent="0.2">
      <c r="A44" t="s">
        <v>42</v>
      </c>
      <c r="B44" s="1">
        <v>43049</v>
      </c>
      <c r="C44" s="8">
        <v>0.41020786222754918</v>
      </c>
      <c r="D44">
        <v>-0.32940007858572068</v>
      </c>
      <c r="E44">
        <v>-0.70941407971513681</v>
      </c>
      <c r="F44">
        <v>-0.14921233104990109</v>
      </c>
      <c r="G44">
        <v>-0.26252084480384996</v>
      </c>
      <c r="H44">
        <v>-0.37430610302280459</v>
      </c>
      <c r="I44">
        <v>-0.54263855795167426</v>
      </c>
      <c r="J44" s="11">
        <v>-0.34781660025788563</v>
      </c>
      <c r="K44">
        <v>-1.2490641721650699</v>
      </c>
    </row>
    <row r="45" spans="1:11" x14ac:dyDescent="0.2">
      <c r="A45" t="s">
        <v>42</v>
      </c>
      <c r="B45" s="1">
        <v>43048</v>
      </c>
      <c r="C45" s="8">
        <v>-0.86424266031233032</v>
      </c>
      <c r="D45">
        <v>-0.48208327794770833</v>
      </c>
      <c r="E45">
        <v>1.2455012868933204</v>
      </c>
      <c r="F45">
        <v>-0.6955554750006222</v>
      </c>
      <c r="G45">
        <v>-0.27753354228359256</v>
      </c>
      <c r="H45">
        <v>-0.39933010068996677</v>
      </c>
      <c r="I45">
        <v>-0.5797329839700418</v>
      </c>
      <c r="J45" s="11">
        <v>-1.3063982095354609</v>
      </c>
      <c r="K45">
        <v>-1.3100299488363519E-2</v>
      </c>
    </row>
    <row r="46" spans="1:11" x14ac:dyDescent="0.2">
      <c r="A46" t="s">
        <v>42</v>
      </c>
      <c r="B46" s="1">
        <v>43047</v>
      </c>
      <c r="C46" s="8">
        <v>-0.89995104887099409</v>
      </c>
      <c r="D46">
        <v>0.231660893211909</v>
      </c>
      <c r="E46">
        <v>0.36683718264712784</v>
      </c>
      <c r="F46">
        <v>-0.36122608840391229</v>
      </c>
      <c r="G46">
        <v>-0.21275170739136867</v>
      </c>
      <c r="H46">
        <v>-0.30102532936652848</v>
      </c>
      <c r="I46">
        <v>-0.29464748953090908</v>
      </c>
      <c r="J46" s="11">
        <v>1.0421267331945985</v>
      </c>
      <c r="K46">
        <v>-1.0788461430363199</v>
      </c>
    </row>
    <row r="47" spans="1:11" x14ac:dyDescent="0.2">
      <c r="A47" t="s">
        <v>42</v>
      </c>
      <c r="B47" s="1">
        <v>43046</v>
      </c>
      <c r="C47" s="8">
        <v>-1.400357783476827</v>
      </c>
      <c r="D47">
        <v>-0.4235756892159605</v>
      </c>
      <c r="E47">
        <v>-0.61211737294588187</v>
      </c>
      <c r="F47">
        <v>-0.46070946685464065</v>
      </c>
      <c r="G47">
        <v>-0.27896886854317043</v>
      </c>
      <c r="H47">
        <v>-0.36958756687731964</v>
      </c>
      <c r="I47">
        <v>-0.62821844247329917</v>
      </c>
      <c r="J47" s="11">
        <v>-1.2313037010734327E-2</v>
      </c>
      <c r="K47">
        <v>-0.69606594730175153</v>
      </c>
    </row>
    <row r="48" spans="1:11" x14ac:dyDescent="0.2">
      <c r="A48" t="s">
        <v>13</v>
      </c>
      <c r="B48" s="1">
        <v>43056</v>
      </c>
      <c r="C48" s="8">
        <v>-1.6908101455865767E-2</v>
      </c>
      <c r="D48">
        <v>-0.25365448544856772</v>
      </c>
      <c r="E48">
        <v>0.13083029947251371</v>
      </c>
      <c r="F48">
        <v>-0.76354101990013534</v>
      </c>
      <c r="G48">
        <v>-4.6796117092899908E-2</v>
      </c>
      <c r="H48">
        <v>0.59726799229096905</v>
      </c>
      <c r="I48">
        <v>-0.83583508215683888</v>
      </c>
      <c r="J48" s="11">
        <v>-1.1693125511327056</v>
      </c>
      <c r="K48">
        <v>-2.4257021746430945</v>
      </c>
    </row>
    <row r="49" spans="1:11" x14ac:dyDescent="0.2">
      <c r="A49" t="s">
        <v>13</v>
      </c>
      <c r="B49" s="1">
        <v>43055</v>
      </c>
      <c r="C49" s="8">
        <v>0.11914373858429428</v>
      </c>
      <c r="D49">
        <v>-0.25983882300904115</v>
      </c>
      <c r="E49">
        <v>-0.88953772638393236</v>
      </c>
      <c r="F49">
        <v>-0.71518485239986895</v>
      </c>
      <c r="G49">
        <v>-6.4055870306752166E-2</v>
      </c>
      <c r="H49">
        <v>0.49227552394905572</v>
      </c>
      <c r="I49">
        <v>0.11935485975961607</v>
      </c>
      <c r="J49" s="11">
        <v>-1.0556230746171729</v>
      </c>
      <c r="K49">
        <v>0.10397218815070353</v>
      </c>
    </row>
    <row r="50" spans="1:11" x14ac:dyDescent="0.2">
      <c r="A50" t="s">
        <v>13</v>
      </c>
      <c r="B50" s="1">
        <v>43054</v>
      </c>
      <c r="C50" s="8">
        <v>-0.98655390474690674</v>
      </c>
      <c r="D50">
        <v>-0.28811690670956208</v>
      </c>
      <c r="E50">
        <v>0.65074398314039539</v>
      </c>
      <c r="F50">
        <v>-0.39796839359812092</v>
      </c>
      <c r="G50">
        <v>1.2203337401145722E-2</v>
      </c>
      <c r="H50">
        <v>0.80040168135678957</v>
      </c>
      <c r="I50">
        <v>4.9742887809365893E-2</v>
      </c>
      <c r="J50" s="11">
        <v>-0.31664147726620928</v>
      </c>
      <c r="K50">
        <v>0.24674199755675488</v>
      </c>
    </row>
    <row r="51" spans="1:11" x14ac:dyDescent="0.2">
      <c r="A51" t="s">
        <v>13</v>
      </c>
      <c r="B51" s="1">
        <v>43053</v>
      </c>
      <c r="C51" s="8">
        <v>-0.31038600786567677</v>
      </c>
      <c r="D51">
        <v>-9.2103499657635576E-2</v>
      </c>
      <c r="E51">
        <v>0.26704568857307143</v>
      </c>
      <c r="F51">
        <v>-0.77901499350022063</v>
      </c>
      <c r="G51">
        <v>-7.0127947135112542E-2</v>
      </c>
      <c r="H51">
        <v>0.15483436704343351</v>
      </c>
      <c r="I51">
        <v>-0.77834646954611275</v>
      </c>
      <c r="J51" s="11">
        <v>-1.1124678128749392</v>
      </c>
      <c r="K51">
        <v>0.50009555592523391</v>
      </c>
    </row>
    <row r="52" spans="1:11" x14ac:dyDescent="0.2">
      <c r="A52" t="s">
        <v>13</v>
      </c>
      <c r="B52" s="1">
        <v>43052</v>
      </c>
      <c r="C52" s="8">
        <v>1.3311909628166025</v>
      </c>
      <c r="D52">
        <v>1.5258538131652897</v>
      </c>
      <c r="E52">
        <v>0.74953756204159849</v>
      </c>
      <c r="F52">
        <v>-0.92214924930100928</v>
      </c>
      <c r="G52">
        <v>-0.24995258009920157</v>
      </c>
      <c r="H52">
        <v>-0.29550287948723403</v>
      </c>
      <c r="I52">
        <v>-0.81921434757845901</v>
      </c>
      <c r="J52" s="11">
        <v>-1.1693125511327056</v>
      </c>
      <c r="K52">
        <v>1.447500897579941</v>
      </c>
    </row>
    <row r="53" spans="1:11" x14ac:dyDescent="0.2">
      <c r="A53" t="s">
        <v>13</v>
      </c>
      <c r="B53" s="1">
        <v>43049</v>
      </c>
      <c r="C53" s="8">
        <v>-0.34056657936599732</v>
      </c>
      <c r="D53">
        <v>-2.4200595844474718E-3</v>
      </c>
      <c r="E53">
        <v>-2.8903023232424978E-3</v>
      </c>
      <c r="F53">
        <v>-0.9395574696011052</v>
      </c>
      <c r="G53">
        <v>-0.27830332607546127</v>
      </c>
      <c r="H53">
        <v>-0.36476873718831027</v>
      </c>
      <c r="I53">
        <v>-0.53179025780449374</v>
      </c>
      <c r="J53" s="11">
        <v>-0.94193359810163979</v>
      </c>
      <c r="K53">
        <v>-1.2449357226279607</v>
      </c>
    </row>
    <row r="54" spans="1:11" x14ac:dyDescent="0.2">
      <c r="A54" t="s">
        <v>13</v>
      </c>
      <c r="B54" s="1">
        <v>43048</v>
      </c>
      <c r="C54" s="8">
        <v>1.1180374208246766</v>
      </c>
      <c r="D54">
        <v>0.14948613897035468</v>
      </c>
      <c r="E54">
        <v>0.59585866118009823</v>
      </c>
      <c r="F54">
        <v>-0.69003964529973028</v>
      </c>
      <c r="G54">
        <v>-0.25524773495634717</v>
      </c>
      <c r="H54">
        <v>-0.3142125096103075</v>
      </c>
      <c r="I54">
        <v>0.4959011166452591</v>
      </c>
      <c r="J54" s="11">
        <v>0.82025328788911911</v>
      </c>
      <c r="K54">
        <v>0.74942466663344309</v>
      </c>
    </row>
    <row r="55" spans="1:11" x14ac:dyDescent="0.2">
      <c r="A55" t="s">
        <v>13</v>
      </c>
      <c r="B55" s="1">
        <v>43047</v>
      </c>
      <c r="C55" s="8">
        <v>2.3775597933066281</v>
      </c>
      <c r="D55">
        <v>1.1838088879487176</v>
      </c>
      <c r="E55">
        <v>0.86529569511731741</v>
      </c>
      <c r="F55">
        <v>-0.60299854379925066</v>
      </c>
      <c r="G55">
        <v>-0.20568356617938696</v>
      </c>
      <c r="H55">
        <v>-0.34815106854722055</v>
      </c>
      <c r="I55">
        <v>0.42285937041642024</v>
      </c>
      <c r="J55" s="11">
        <v>0.30865064356922139</v>
      </c>
      <c r="K55">
        <v>0.26922183093482693</v>
      </c>
    </row>
    <row r="56" spans="1:11" x14ac:dyDescent="0.2">
      <c r="A56" t="s">
        <v>13</v>
      </c>
      <c r="B56" s="1">
        <v>43046</v>
      </c>
      <c r="C56" s="8">
        <v>2.6308404714820015</v>
      </c>
      <c r="D56">
        <v>2.3658811677071965</v>
      </c>
      <c r="E56">
        <v>1.7933565888141114</v>
      </c>
      <c r="F56">
        <v>0.23453027730536441</v>
      </c>
      <c r="G56">
        <v>-5.1202960636731083E-3</v>
      </c>
      <c r="H56">
        <v>-0.15627581064466664</v>
      </c>
      <c r="I56">
        <v>0.23298738918270509</v>
      </c>
      <c r="J56" s="11">
        <v>2.1845270060755135</v>
      </c>
      <c r="K56">
        <v>0.26884163747726797</v>
      </c>
    </row>
    <row r="57" spans="1:11" x14ac:dyDescent="0.2">
      <c r="A57" t="s">
        <v>13</v>
      </c>
      <c r="B57" s="1">
        <v>43045</v>
      </c>
      <c r="C57" s="8">
        <v>-0.64967305280343757</v>
      </c>
      <c r="D57">
        <v>-0.29558636484716488</v>
      </c>
      <c r="E57">
        <v>0.47610886866762964</v>
      </c>
      <c r="F57">
        <v>-0.64168347779946389</v>
      </c>
      <c r="G57">
        <v>-0.26204321246457191</v>
      </c>
      <c r="H57">
        <v>-0.29328207599578154</v>
      </c>
      <c r="I57">
        <v>-0.38168641234073786</v>
      </c>
      <c r="J57" s="11">
        <v>-3.2417785977377211E-2</v>
      </c>
      <c r="K57">
        <v>0.32482537905798314</v>
      </c>
    </row>
    <row r="58" spans="1:11" x14ac:dyDescent="0.2">
      <c r="A58" t="s">
        <v>11</v>
      </c>
      <c r="B58" s="1">
        <v>43056</v>
      </c>
      <c r="C58" s="8">
        <v>-0.14682032929114561</v>
      </c>
      <c r="D58">
        <v>-0.33310665482628088</v>
      </c>
      <c r="E58">
        <v>0.19070519572874797</v>
      </c>
      <c r="F58">
        <v>-0.15340489888116082</v>
      </c>
      <c r="G58">
        <v>-0.24954575002168314</v>
      </c>
      <c r="H58">
        <v>-0.30213985594598003</v>
      </c>
      <c r="I58">
        <v>-0.17425972397339032</v>
      </c>
      <c r="J58" s="11">
        <v>5.7957425079432183E-2</v>
      </c>
      <c r="K58">
        <v>-1.3219919624230132</v>
      </c>
    </row>
    <row r="59" spans="1:11" x14ac:dyDescent="0.2">
      <c r="A59" t="s">
        <v>11</v>
      </c>
      <c r="B59" s="1">
        <v>43055</v>
      </c>
      <c r="C59" s="8">
        <v>-0.1033764213759182</v>
      </c>
      <c r="D59">
        <v>-0.42313202023691393</v>
      </c>
      <c r="E59">
        <v>-0.44247183339638513</v>
      </c>
      <c r="F59">
        <v>0.18265931128416005</v>
      </c>
      <c r="G59">
        <v>-0.22466088398072889</v>
      </c>
      <c r="H59">
        <v>-0.34687472056449281</v>
      </c>
      <c r="I59">
        <v>0.41164497959768992</v>
      </c>
      <c r="J59" s="11">
        <v>0.54429754308500322</v>
      </c>
      <c r="K59">
        <v>-0.20173526562430091</v>
      </c>
    </row>
    <row r="60" spans="1:11" x14ac:dyDescent="0.2">
      <c r="A60" t="s">
        <v>11</v>
      </c>
      <c r="B60" s="1">
        <v>43054</v>
      </c>
      <c r="C60" s="8">
        <v>6.4166607595309663E-2</v>
      </c>
      <c r="D60">
        <v>-0.25234697280340557</v>
      </c>
      <c r="E60">
        <v>-0.55324039154883509</v>
      </c>
      <c r="F60">
        <v>6.4273055430467532E-2</v>
      </c>
      <c r="G60">
        <v>-0.25351351186885962</v>
      </c>
      <c r="H60">
        <v>-0.37832997408054281</v>
      </c>
      <c r="I60">
        <v>0.88741109302977994</v>
      </c>
      <c r="J60" s="11">
        <v>0.35724365154439913</v>
      </c>
      <c r="K60">
        <v>-1.1613033381089246</v>
      </c>
    </row>
    <row r="61" spans="1:11" x14ac:dyDescent="0.2">
      <c r="A61" t="s">
        <v>11</v>
      </c>
      <c r="B61" s="1">
        <v>43053</v>
      </c>
      <c r="C61" s="8">
        <v>-0.11205458184523695</v>
      </c>
      <c r="D61">
        <v>-3.5093682406929755E-2</v>
      </c>
      <c r="E61">
        <v>-0.68247037632141494</v>
      </c>
      <c r="F61">
        <v>0.10118919972893077</v>
      </c>
      <c r="G61">
        <v>-0.2461199762618787</v>
      </c>
      <c r="H61">
        <v>-0.35728105258312681</v>
      </c>
      <c r="I61">
        <v>0.58955970138716396</v>
      </c>
      <c r="J61" s="11">
        <v>0.80617299124184949</v>
      </c>
      <c r="K61">
        <v>-0.75815144340061869</v>
      </c>
    </row>
    <row r="62" spans="1:11" x14ac:dyDescent="0.2">
      <c r="A62" t="s">
        <v>11</v>
      </c>
      <c r="B62" s="1">
        <v>43052</v>
      </c>
      <c r="C62" s="8">
        <v>-3.0280342114702829E-2</v>
      </c>
      <c r="D62">
        <v>0.18118720086350831</v>
      </c>
      <c r="E62">
        <v>-0.22841907869222389</v>
      </c>
      <c r="F62">
        <v>-0.18904807268657353</v>
      </c>
      <c r="G62">
        <v>-0.24500418527278156</v>
      </c>
      <c r="H62">
        <v>-0.33649427977436824</v>
      </c>
      <c r="I62">
        <v>1.5589488905576663</v>
      </c>
      <c r="J62" s="11">
        <v>-0.20391802307741408</v>
      </c>
      <c r="K62">
        <v>-0.26190646374817039</v>
      </c>
    </row>
    <row r="63" spans="1:11" x14ac:dyDescent="0.2">
      <c r="A63" t="s">
        <v>11</v>
      </c>
      <c r="B63" s="1">
        <v>43049</v>
      </c>
      <c r="C63" s="8">
        <v>-0.30106360643443719</v>
      </c>
      <c r="D63">
        <v>-0.40325883510330524</v>
      </c>
      <c r="E63">
        <v>-0.63157671442519925</v>
      </c>
      <c r="F63">
        <v>-0.21959936451978457</v>
      </c>
      <c r="G63">
        <v>-0.25045019974400629</v>
      </c>
      <c r="H63">
        <v>-0.33400742727604199</v>
      </c>
      <c r="I63">
        <v>0.464749477661347</v>
      </c>
      <c r="J63" s="11">
        <v>0.2824220949281574</v>
      </c>
      <c r="K63">
        <v>0.17076816236735029</v>
      </c>
    </row>
    <row r="64" spans="1:11" x14ac:dyDescent="0.2">
      <c r="A64" t="s">
        <v>11</v>
      </c>
      <c r="B64" s="1">
        <v>43048</v>
      </c>
      <c r="C64" s="8">
        <v>0.18784898547982207</v>
      </c>
      <c r="D64">
        <v>-0.32367669135118032</v>
      </c>
      <c r="E64">
        <v>-6.2765198893142762E-2</v>
      </c>
      <c r="F64">
        <v>0.14065128501349489</v>
      </c>
      <c r="G64">
        <v>-0.1623924748315406</v>
      </c>
      <c r="H64">
        <v>-0.13127198795972905</v>
      </c>
      <c r="I64">
        <v>2.9909661871001959E-2</v>
      </c>
      <c r="J64" s="11">
        <v>9.536820338755285E-2</v>
      </c>
      <c r="K64">
        <v>1.6530284783946133E-2</v>
      </c>
    </row>
    <row r="65" spans="1:11" x14ac:dyDescent="0.2">
      <c r="A65" t="s">
        <v>11</v>
      </c>
      <c r="B65" s="1">
        <v>43047</v>
      </c>
      <c r="C65" s="8">
        <v>-0.67885693076425269</v>
      </c>
      <c r="D65">
        <v>-0.26174601190813612</v>
      </c>
      <c r="E65">
        <v>-0.51182692159906473</v>
      </c>
      <c r="F65">
        <v>1.7178617259030118</v>
      </c>
      <c r="G65">
        <v>0.69413731961567016</v>
      </c>
      <c r="H65">
        <v>3.2379361013871026</v>
      </c>
      <c r="I65">
        <v>-8.9557916773821911E-2</v>
      </c>
      <c r="J65" s="11">
        <v>0.84358376954997016</v>
      </c>
      <c r="K65">
        <v>0.69287955332163598</v>
      </c>
    </row>
    <row r="66" spans="1:11" x14ac:dyDescent="0.2">
      <c r="A66" t="s">
        <v>11</v>
      </c>
      <c r="B66" s="1">
        <v>43046</v>
      </c>
      <c r="C66" s="8">
        <v>-1.0877943646944497E-2</v>
      </c>
      <c r="D66">
        <v>-0.43993493837768444</v>
      </c>
      <c r="E66">
        <v>-9.2702646864426905E-2</v>
      </c>
      <c r="F66">
        <v>0.82041752830243908</v>
      </c>
      <c r="G66">
        <v>-0.2360324076252141</v>
      </c>
      <c r="H66">
        <v>-0.14241621999088047</v>
      </c>
      <c r="I66">
        <v>0.34966586107185493</v>
      </c>
      <c r="J66" s="11">
        <v>0.58170832139312434</v>
      </c>
      <c r="K66">
        <v>-0.7155704658122809</v>
      </c>
    </row>
    <row r="67" spans="1:11" x14ac:dyDescent="0.2">
      <c r="A67" t="s">
        <v>11</v>
      </c>
      <c r="B67" s="1">
        <v>43045</v>
      </c>
      <c r="C67" s="8">
        <v>3.4241187585070963E-2</v>
      </c>
      <c r="D67">
        <v>-0.15034084903248934</v>
      </c>
      <c r="E67">
        <v>0.86529569511731741</v>
      </c>
      <c r="F67">
        <v>8.2623537362473843E-3</v>
      </c>
      <c r="G67">
        <v>-0.24981844843042378</v>
      </c>
      <c r="H67">
        <v>-0.23991287734652772</v>
      </c>
      <c r="I67">
        <v>1.1337164988175439</v>
      </c>
      <c r="J67" s="11">
        <v>1.2925131092474209</v>
      </c>
      <c r="K67">
        <v>0.46201393433570437</v>
      </c>
    </row>
    <row r="68" spans="1:11" x14ac:dyDescent="0.2">
      <c r="A68" t="s">
        <v>10</v>
      </c>
      <c r="B68" s="1">
        <v>43056</v>
      </c>
      <c r="C68" s="8">
        <v>2.4909027040513649</v>
      </c>
      <c r="D68">
        <v>-5.1496463933573722</v>
      </c>
      <c r="E68">
        <v>-0.80321808400673689</v>
      </c>
      <c r="F68">
        <v>-0.29944455771515721</v>
      </c>
      <c r="G68">
        <v>-0.27659997687402765</v>
      </c>
      <c r="H68">
        <v>-0.42282244140757735</v>
      </c>
      <c r="I68">
        <v>-0.4794695743316742</v>
      </c>
      <c r="J68" s="11">
        <v>-0.73853746922286567</v>
      </c>
      <c r="K68">
        <v>-0.11108466626632524</v>
      </c>
    </row>
    <row r="69" spans="1:11" x14ac:dyDescent="0.2">
      <c r="A69" t="s">
        <v>10</v>
      </c>
      <c r="B69" s="1">
        <v>43055</v>
      </c>
      <c r="C69" s="8">
        <v>0.16413157402080339</v>
      </c>
      <c r="D69">
        <v>0.18734576972024219</v>
      </c>
      <c r="E69">
        <v>0.96059657185453151</v>
      </c>
      <c r="F69">
        <v>-0.82985050019057371</v>
      </c>
      <c r="G69">
        <v>-0.30780427419584039</v>
      </c>
      <c r="H69">
        <v>-0.43278063570207048</v>
      </c>
      <c r="I69">
        <v>-0.47102867843867513</v>
      </c>
      <c r="J69" s="11">
        <v>-0.73853746922286567</v>
      </c>
      <c r="K69">
        <v>0.28430466221508</v>
      </c>
    </row>
    <row r="70" spans="1:11" x14ac:dyDescent="0.2">
      <c r="A70" t="s">
        <v>10</v>
      </c>
      <c r="B70" s="1">
        <v>43054</v>
      </c>
      <c r="C70" s="8">
        <v>-0.81430647297315384</v>
      </c>
      <c r="D70">
        <v>0.14018095439874917</v>
      </c>
      <c r="E70">
        <v>-0.67448705682058363</v>
      </c>
      <c r="F70">
        <v>-0.77544989070591552</v>
      </c>
      <c r="G70">
        <v>-0.30419887590578848</v>
      </c>
      <c r="H70">
        <v>-0.4314891823795034</v>
      </c>
      <c r="I70">
        <v>-0.71973867787221224</v>
      </c>
      <c r="J70" s="11">
        <v>-0.9383819621203664</v>
      </c>
      <c r="K70">
        <v>-0.11147345980076703</v>
      </c>
    </row>
    <row r="71" spans="1:11" x14ac:dyDescent="0.2">
      <c r="A71" t="s">
        <v>10</v>
      </c>
      <c r="B71" s="1">
        <v>43053</v>
      </c>
      <c r="C71" s="8">
        <v>3.9971641869883702E-2</v>
      </c>
      <c r="D71">
        <v>-8.7121006057230818E-2</v>
      </c>
      <c r="E71">
        <v>-0.3356949346806849</v>
      </c>
      <c r="F71">
        <v>-0.2620441386944547</v>
      </c>
      <c r="G71">
        <v>-0.2647883521729486</v>
      </c>
      <c r="H71">
        <v>-0.42595512336271996</v>
      </c>
      <c r="I71">
        <v>-0.55845768309508126</v>
      </c>
      <c r="J71" s="11">
        <v>-0.73853746922286567</v>
      </c>
      <c r="K71">
        <v>-0.26739816607435052</v>
      </c>
    </row>
    <row r="72" spans="1:11" x14ac:dyDescent="0.2">
      <c r="A72" t="s">
        <v>10</v>
      </c>
      <c r="B72" s="1">
        <v>43052</v>
      </c>
      <c r="C72" s="8">
        <v>-2.7447607732024042E-3</v>
      </c>
      <c r="D72">
        <v>0.50028341226661255</v>
      </c>
      <c r="E72">
        <v>-1.4857919025824715</v>
      </c>
      <c r="F72">
        <v>-0.79245008116987115</v>
      </c>
      <c r="G72">
        <v>-0.29288496612017112</v>
      </c>
      <c r="H72">
        <v>-0.41841213695527663</v>
      </c>
      <c r="I72">
        <v>-0.90304007198994596</v>
      </c>
      <c r="J72" s="11">
        <v>-0.9383819621203664</v>
      </c>
      <c r="K72">
        <v>0.83751401738432718</v>
      </c>
    </row>
    <row r="73" spans="1:11" x14ac:dyDescent="0.2">
      <c r="A73" t="s">
        <v>10</v>
      </c>
      <c r="B73" s="1">
        <v>43049</v>
      </c>
      <c r="C73" s="8">
        <v>-1.1019440709078616</v>
      </c>
      <c r="D73">
        <v>-0.16054029560792091</v>
      </c>
      <c r="E73">
        <v>-1.3500754707546745</v>
      </c>
      <c r="F73">
        <v>-0.97945217627338343</v>
      </c>
      <c r="G73">
        <v>-0.3055159995235347</v>
      </c>
      <c r="H73">
        <v>-0.42899617609952784</v>
      </c>
      <c r="I73">
        <v>-0.88435581018987985</v>
      </c>
      <c r="J73" s="11">
        <v>-0.83845971567161615</v>
      </c>
      <c r="K73">
        <v>0.89191625403028707</v>
      </c>
    </row>
    <row r="74" spans="1:11" x14ac:dyDescent="0.2">
      <c r="A74" t="s">
        <v>14</v>
      </c>
      <c r="B74" s="1">
        <v>43056</v>
      </c>
      <c r="C74" s="8">
        <v>-1.1618404968127349</v>
      </c>
      <c r="D74">
        <v>0.9437236756231846</v>
      </c>
      <c r="E74">
        <v>-2.2951009186259843</v>
      </c>
      <c r="F74">
        <v>-0.81478112831515537</v>
      </c>
      <c r="G74">
        <v>-0.30932069380042387</v>
      </c>
      <c r="H74">
        <v>-0.43677207371763854</v>
      </c>
      <c r="I74">
        <v>-1.0694070155439643</v>
      </c>
      <c r="J74" s="11">
        <v>-1.0024890661695849</v>
      </c>
      <c r="K74">
        <v>0.7810956969538424</v>
      </c>
    </row>
    <row r="75" spans="1:11" x14ac:dyDescent="0.2">
      <c r="A75" t="s">
        <v>14</v>
      </c>
      <c r="B75" s="1">
        <v>43055</v>
      </c>
      <c r="C75" s="8">
        <v>1.9930081656891008</v>
      </c>
      <c r="D75">
        <v>2.9905691288106864</v>
      </c>
      <c r="E75">
        <v>1.0194735532515784</v>
      </c>
      <c r="F75">
        <v>-0.56459170133500225</v>
      </c>
      <c r="G75">
        <v>-0.30254301984654147</v>
      </c>
      <c r="H75">
        <v>-0.4358815585482067</v>
      </c>
      <c r="I75">
        <v>-1.0393785868481993</v>
      </c>
      <c r="J75" s="11">
        <v>-1.7377599337103697</v>
      </c>
      <c r="K75">
        <v>-0.13552080548127818</v>
      </c>
    </row>
    <row r="76" spans="1:11" x14ac:dyDescent="0.2">
      <c r="A76" t="s">
        <v>14</v>
      </c>
      <c r="B76" s="1">
        <v>43054</v>
      </c>
      <c r="C76" s="8">
        <v>-4.2847507331418989E-2</v>
      </c>
      <c r="D76">
        <v>-0.60379578182259552</v>
      </c>
      <c r="E76">
        <v>-1.3780170893212498</v>
      </c>
      <c r="F76">
        <v>-0.82729059966416296</v>
      </c>
      <c r="G76">
        <v>-0.30995714753250175</v>
      </c>
      <c r="H76">
        <v>-0.43513098147682844</v>
      </c>
      <c r="I76">
        <v>-0.9115599684591934</v>
      </c>
      <c r="J76" s="11">
        <v>-1.3701244999399773</v>
      </c>
      <c r="K76">
        <v>1.158642260535764</v>
      </c>
    </row>
    <row r="77" spans="1:11" x14ac:dyDescent="0.2">
      <c r="A77" t="s">
        <v>14</v>
      </c>
      <c r="B77" s="1">
        <v>43053</v>
      </c>
      <c r="C77" s="8">
        <v>-2.2857734957316795</v>
      </c>
      <c r="D77">
        <v>-0.22440974706734967</v>
      </c>
      <c r="E77">
        <v>-1.8684922819769421</v>
      </c>
      <c r="F77">
        <v>-0.66466747212706356</v>
      </c>
      <c r="G77">
        <v>-0.31057126955468223</v>
      </c>
      <c r="H77">
        <v>-0.4358815585482067</v>
      </c>
      <c r="I77">
        <v>-0.85785182710046826</v>
      </c>
      <c r="J77" s="11">
        <v>-1.0024890661695849</v>
      </c>
      <c r="K77">
        <v>-0.27432899666142108</v>
      </c>
    </row>
    <row r="78" spans="1:11" x14ac:dyDescent="0.2">
      <c r="A78" t="s">
        <v>14</v>
      </c>
      <c r="B78" s="1">
        <v>43052</v>
      </c>
      <c r="C78" s="8">
        <v>0.16578964311505612</v>
      </c>
      <c r="D78">
        <v>1.2624500554608635</v>
      </c>
      <c r="E78">
        <v>-1.0177697959836589</v>
      </c>
      <c r="F78">
        <v>-1.2025747401343927</v>
      </c>
      <c r="G78">
        <v>-0.30729967405470271</v>
      </c>
      <c r="H78">
        <v>-0.43119363226341179</v>
      </c>
      <c r="I78">
        <v>-1.0339547522798589</v>
      </c>
      <c r="J78" s="11">
        <v>0.10041723514159244</v>
      </c>
      <c r="K78">
        <v>-3.8274015820194882</v>
      </c>
    </row>
    <row r="79" spans="1:11" x14ac:dyDescent="0.2">
      <c r="A79" t="s">
        <v>14</v>
      </c>
      <c r="B79" s="1">
        <v>43049</v>
      </c>
      <c r="C79" s="8">
        <v>-1.096434363442008</v>
      </c>
      <c r="D79">
        <v>-0.61919310534609284</v>
      </c>
      <c r="E79">
        <v>0.44617142038267948</v>
      </c>
      <c r="F79">
        <v>-0.67717694347607116</v>
      </c>
      <c r="G79">
        <v>-0.30655156177313747</v>
      </c>
      <c r="H79">
        <v>-0.42900550927566489</v>
      </c>
      <c r="I79">
        <v>2.2865656701315653</v>
      </c>
      <c r="J79" s="11">
        <v>-1.0024890661695849</v>
      </c>
      <c r="K79">
        <v>-8.5593835379174199E-2</v>
      </c>
    </row>
    <row r="80" spans="1:11" x14ac:dyDescent="0.2">
      <c r="A80" t="s">
        <v>14</v>
      </c>
      <c r="B80" s="1">
        <v>43048</v>
      </c>
      <c r="C80" s="8">
        <v>-7.1260159024322664E-3</v>
      </c>
      <c r="D80">
        <v>-0.37601010168127497</v>
      </c>
      <c r="E80">
        <v>1.673606795987977</v>
      </c>
      <c r="F80">
        <v>-0.73972430022110947</v>
      </c>
      <c r="G80">
        <v>-0.30719918136016411</v>
      </c>
      <c r="H80">
        <v>-0.43386517777170736</v>
      </c>
      <c r="I80">
        <v>-0.58050734763420619</v>
      </c>
      <c r="J80" s="11">
        <v>0.83568810268237737</v>
      </c>
      <c r="K80">
        <v>0.89231562455527813</v>
      </c>
    </row>
    <row r="81" spans="1:11" x14ac:dyDescent="0.2">
      <c r="A81" t="s">
        <v>14</v>
      </c>
      <c r="B81" s="1">
        <v>43047</v>
      </c>
      <c r="C81" s="8">
        <v>-1.0516870021224982</v>
      </c>
      <c r="D81">
        <v>0.44096827183241494</v>
      </c>
      <c r="E81">
        <v>1.6436693480166928</v>
      </c>
      <c r="F81">
        <v>-0.77725271426813236</v>
      </c>
      <c r="G81">
        <v>-0.30695353255129193</v>
      </c>
      <c r="H81">
        <v>-0.43538541438238038</v>
      </c>
      <c r="I81">
        <v>-1.0586783905561752</v>
      </c>
      <c r="J81" s="11">
        <v>-1.7377599337103697</v>
      </c>
      <c r="K81">
        <v>3.5758175402848411</v>
      </c>
    </row>
    <row r="82" spans="1:11" x14ac:dyDescent="0.2">
      <c r="A82" t="s">
        <v>14</v>
      </c>
      <c r="B82" s="1">
        <v>43046</v>
      </c>
      <c r="C82" s="8">
        <v>5.9154740116209185E-2</v>
      </c>
      <c r="D82">
        <v>1.4511355921021258</v>
      </c>
      <c r="E82">
        <v>2.9908545164481248</v>
      </c>
      <c r="F82">
        <v>-0.62713905808004045</v>
      </c>
      <c r="G82">
        <v>-0.30297848818954215</v>
      </c>
      <c r="H82">
        <v>-0.43368707473782098</v>
      </c>
      <c r="I82">
        <v>-1.0574467414772595</v>
      </c>
      <c r="J82" s="11">
        <v>-1.7377599337103697</v>
      </c>
      <c r="K82">
        <v>-2.393823891869304</v>
      </c>
    </row>
    <row r="83" spans="1:11" x14ac:dyDescent="0.2">
      <c r="A83" t="s">
        <v>14</v>
      </c>
      <c r="B83" s="1">
        <v>43045</v>
      </c>
      <c r="C83" s="8">
        <v>-2.6380075400839962</v>
      </c>
      <c r="D83">
        <v>-0.66476807555635398</v>
      </c>
      <c r="E83">
        <v>-0.21245243969056143</v>
      </c>
      <c r="F83">
        <v>-1.0524610839463009</v>
      </c>
      <c r="G83">
        <v>-0.3081371131758579</v>
      </c>
      <c r="H83">
        <v>-0.43361710568879419</v>
      </c>
      <c r="I83">
        <v>-0.93053102717138436</v>
      </c>
      <c r="J83" s="11">
        <v>-1.0024890661695849</v>
      </c>
      <c r="K83">
        <v>0.31468775094979373</v>
      </c>
    </row>
    <row r="84" spans="1:11" x14ac:dyDescent="0.2">
      <c r="C84"/>
    </row>
    <row r="85" spans="1:11" x14ac:dyDescent="0.2">
      <c r="C85"/>
    </row>
    <row r="86" spans="1:11" x14ac:dyDescent="0.2">
      <c r="C86"/>
    </row>
    <row r="87" spans="1:11" x14ac:dyDescent="0.2">
      <c r="C87"/>
    </row>
    <row r="88" spans="1:11" x14ac:dyDescent="0.2">
      <c r="C88"/>
    </row>
    <row r="89" spans="1:11" x14ac:dyDescent="0.2">
      <c r="C89"/>
    </row>
    <row r="90" spans="1:11" x14ac:dyDescent="0.2">
      <c r="C90"/>
    </row>
    <row r="96" spans="1:11" x14ac:dyDescent="0.2">
      <c r="C96"/>
    </row>
  </sheetData>
  <conditionalFormatting sqref="F91:J1048576 F1:J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E1048576 C1:E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:K1048576 K1:K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99" workbookViewId="0">
      <selection activeCell="D14" sqref="D14"/>
    </sheetView>
  </sheetViews>
  <sheetFormatPr baseColWidth="10" defaultRowHeight="16" x14ac:dyDescent="0.2"/>
  <cols>
    <col min="2" max="2" width="21.6640625" bestFit="1" customWidth="1"/>
    <col min="3" max="3" width="23.1640625" bestFit="1" customWidth="1"/>
    <col min="4" max="4" width="15.33203125" bestFit="1" customWidth="1"/>
    <col min="5" max="5" width="10.1640625" bestFit="1" customWidth="1"/>
  </cols>
  <sheetData>
    <row r="1" spans="1:5" x14ac:dyDescent="0.2">
      <c r="A1" t="s">
        <v>16</v>
      </c>
      <c r="B1" t="s">
        <v>44</v>
      </c>
      <c r="C1" t="s">
        <v>45</v>
      </c>
      <c r="D1" t="s">
        <v>17</v>
      </c>
      <c r="E1" t="s">
        <v>18</v>
      </c>
    </row>
    <row r="2" spans="1:5" x14ac:dyDescent="0.2">
      <c r="A2" s="5" t="s">
        <v>10</v>
      </c>
      <c r="B2">
        <v>693</v>
      </c>
      <c r="C2">
        <v>9187</v>
      </c>
      <c r="D2" s="3">
        <f>B2/SUM($B$2:$B$11)</f>
        <v>1.7508842849924204E-2</v>
      </c>
      <c r="E2" s="3">
        <f>C2/SUM($C$2:$C$11)</f>
        <v>4.1604963430926338E-2</v>
      </c>
    </row>
    <row r="3" spans="1:5" x14ac:dyDescent="0.2">
      <c r="A3" s="5" t="s">
        <v>11</v>
      </c>
      <c r="B3">
        <v>8290</v>
      </c>
      <c r="C3">
        <v>24538</v>
      </c>
      <c r="D3" s="3">
        <f t="shared" ref="D3:D11" si="0">B3/SUM($B$2:$B$11)</f>
        <v>0.20944921677614958</v>
      </c>
      <c r="E3" s="3">
        <f t="shared" ref="E3:E11" si="1">C3/SUM($C$2:$C$11)</f>
        <v>0.11112469714466862</v>
      </c>
    </row>
    <row r="4" spans="1:5" x14ac:dyDescent="0.2">
      <c r="A4" s="5" t="s">
        <v>14</v>
      </c>
      <c r="B4">
        <v>195</v>
      </c>
      <c r="C4">
        <v>2497</v>
      </c>
      <c r="D4" s="3">
        <f t="shared" si="0"/>
        <v>4.9267306720565942E-3</v>
      </c>
      <c r="E4" s="3">
        <f t="shared" si="1"/>
        <v>1.1308108597694903E-2</v>
      </c>
    </row>
    <row r="5" spans="1:5" x14ac:dyDescent="0.2">
      <c r="A5" s="5" t="s">
        <v>12</v>
      </c>
      <c r="B5">
        <v>19300</v>
      </c>
      <c r="C5">
        <v>27772</v>
      </c>
      <c r="D5" s="3">
        <f t="shared" si="0"/>
        <v>0.48762001010611422</v>
      </c>
      <c r="E5" s="3">
        <f t="shared" si="1"/>
        <v>0.12577044131965673</v>
      </c>
    </row>
    <row r="6" spans="1:5" x14ac:dyDescent="0.2">
      <c r="A6" s="5" t="s">
        <v>13</v>
      </c>
      <c r="B6">
        <v>4780</v>
      </c>
      <c r="C6">
        <v>16149</v>
      </c>
      <c r="D6" s="3">
        <f t="shared" si="0"/>
        <v>0.12076806467913087</v>
      </c>
      <c r="E6" s="3">
        <f t="shared" si="1"/>
        <v>7.3133618640038048E-2</v>
      </c>
    </row>
    <row r="7" spans="1:5" x14ac:dyDescent="0.2">
      <c r="A7" s="5" t="s">
        <v>15</v>
      </c>
      <c r="B7">
        <v>626</v>
      </c>
      <c r="C7">
        <v>12136</v>
      </c>
      <c r="D7" s="3">
        <f t="shared" si="0"/>
        <v>1.5816068721576555E-2</v>
      </c>
      <c r="E7" s="3">
        <f t="shared" si="1"/>
        <v>5.4960034417951678E-2</v>
      </c>
    </row>
    <row r="8" spans="1:5" x14ac:dyDescent="0.2">
      <c r="A8" s="5" t="s">
        <v>39</v>
      </c>
      <c r="B8">
        <v>1520</v>
      </c>
      <c r="C8">
        <v>52579</v>
      </c>
      <c r="D8" s="3">
        <f t="shared" si="0"/>
        <v>3.8403233956543707E-2</v>
      </c>
      <c r="E8" s="3">
        <f t="shared" si="1"/>
        <v>0.23811335280664811</v>
      </c>
    </row>
    <row r="9" spans="1:5" x14ac:dyDescent="0.2">
      <c r="A9" s="5" t="s">
        <v>40</v>
      </c>
      <c r="B9">
        <v>1070</v>
      </c>
      <c r="C9">
        <v>13060</v>
      </c>
      <c r="D9" s="3">
        <f t="shared" si="0"/>
        <v>2.7033855482566954E-2</v>
      </c>
      <c r="E9" s="3">
        <f t="shared" si="1"/>
        <v>5.914453275366257E-2</v>
      </c>
    </row>
    <row r="10" spans="1:5" x14ac:dyDescent="0.2">
      <c r="A10" s="5" t="s">
        <v>42</v>
      </c>
      <c r="B10">
        <v>406</v>
      </c>
      <c r="C10">
        <v>19153</v>
      </c>
      <c r="D10" s="3">
        <f t="shared" si="0"/>
        <v>1.0257705912076807E-2</v>
      </c>
      <c r="E10" s="3">
        <f t="shared" si="1"/>
        <v>8.6737766908950936E-2</v>
      </c>
    </row>
    <row r="11" spans="1:5" x14ac:dyDescent="0.2">
      <c r="A11" s="5" t="s">
        <v>43</v>
      </c>
      <c r="B11">
        <v>2700</v>
      </c>
      <c r="C11">
        <v>43744</v>
      </c>
      <c r="D11" s="3">
        <f t="shared" si="0"/>
        <v>6.8216270843860533E-2</v>
      </c>
      <c r="E11" s="3">
        <f t="shared" si="1"/>
        <v>0.1981024839798021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Dataset</vt:lpstr>
      <vt:lpstr>Training Dataset no Outliers</vt:lpstr>
      <vt:lpstr>CSV</vt:lpstr>
      <vt:lpstr>Normalization Factors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2017-11-19T16:59:29Z</dcterms:created>
  <dcterms:modified xsi:type="dcterms:W3CDTF">2017-12-01T19:13:39Z</dcterms:modified>
</cp:coreProperties>
</file>