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0140" windowHeight="14620" tabRatio="500" activeTab="1"/>
  </bookViews>
  <sheets>
    <sheet name="Training Dataset" sheetId="8" r:id="rId1"/>
    <sheet name="Training Dataset no Outliers" sheetId="14" r:id="rId2"/>
    <sheet name="CSV" sheetId="13" r:id="rId3"/>
    <sheet name="Normalization Factors" sheetId="2" r:id="rId4"/>
  </sheets>
  <definedNames>
    <definedName name="_xlnm._FilterDatabase" localSheetId="2" hidden="1">CSV!$A$2:$K$83</definedName>
    <definedName name="_xlnm._FilterDatabase" localSheetId="0" hidden="1">'Training Dataset'!$A$4:$AC$85</definedName>
    <definedName name="_xlnm._FilterDatabase" localSheetId="1" hidden="1">'Training Dataset no Outliers'!$A$4:$AC$82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8" l="1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4" i="8"/>
  <c r="AD2" i="8"/>
  <c r="X2" i="8"/>
  <c r="W2" i="8"/>
  <c r="V2" i="8"/>
  <c r="U2" i="8"/>
  <c r="T2" i="8"/>
  <c r="S2" i="8"/>
  <c r="R2" i="8"/>
  <c r="Q2" i="8"/>
  <c r="E1" i="14"/>
  <c r="E2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2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1" i="14"/>
  <c r="K2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2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1" i="14"/>
  <c r="L2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2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1" i="14"/>
  <c r="M2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2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1" i="14"/>
  <c r="N2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2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1" i="14"/>
  <c r="O2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2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1" i="14"/>
  <c r="P2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2" i="14"/>
  <c r="D1" i="14"/>
  <c r="D2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2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2" i="14"/>
  <c r="AA90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1" i="14"/>
  <c r="AA2" i="14"/>
  <c r="AC90" i="14"/>
  <c r="AB90" i="14"/>
  <c r="AC89" i="14"/>
  <c r="AB89" i="14"/>
  <c r="AC88" i="14"/>
  <c r="AB88" i="14"/>
  <c r="AC87" i="14"/>
  <c r="AB87" i="14"/>
  <c r="AC86" i="14"/>
  <c r="AB86" i="14"/>
  <c r="AC85" i="14"/>
  <c r="AB85" i="14"/>
  <c r="AC84" i="14"/>
  <c r="AB84" i="14"/>
  <c r="AC83" i="14"/>
  <c r="AB83" i="14"/>
  <c r="AC82" i="14"/>
  <c r="AB82" i="14"/>
  <c r="AC81" i="14"/>
  <c r="AB81" i="14"/>
  <c r="AC80" i="14"/>
  <c r="AB80" i="14"/>
  <c r="AC79" i="14"/>
  <c r="AB79" i="14"/>
  <c r="AC78" i="14"/>
  <c r="AB78" i="14"/>
  <c r="AC77" i="14"/>
  <c r="AB77" i="14"/>
  <c r="AC76" i="14"/>
  <c r="AB76" i="14"/>
  <c r="AC75" i="14"/>
  <c r="AB75" i="14"/>
  <c r="AC74" i="14"/>
  <c r="AB74" i="14"/>
  <c r="AC73" i="14"/>
  <c r="AB73" i="14"/>
  <c r="AC72" i="14"/>
  <c r="AB72" i="14"/>
  <c r="AC71" i="14"/>
  <c r="AB71" i="14"/>
  <c r="AC70" i="14"/>
  <c r="AB70" i="14"/>
  <c r="AC69" i="14"/>
  <c r="AB69" i="14"/>
  <c r="AC68" i="14"/>
  <c r="AB68" i="14"/>
  <c r="AC67" i="14"/>
  <c r="AB67" i="14"/>
  <c r="AC66" i="14"/>
  <c r="AB66" i="14"/>
  <c r="AC65" i="14"/>
  <c r="AB65" i="14"/>
  <c r="AC64" i="14"/>
  <c r="AB64" i="14"/>
  <c r="AC63" i="14"/>
  <c r="AB63" i="14"/>
  <c r="AC62" i="14"/>
  <c r="AB62" i="14"/>
  <c r="AC61" i="14"/>
  <c r="AB61" i="14"/>
  <c r="AC60" i="14"/>
  <c r="AB60" i="14"/>
  <c r="AC59" i="14"/>
  <c r="AB59" i="14"/>
  <c r="AC58" i="14"/>
  <c r="AB58" i="14"/>
  <c r="AC57" i="14"/>
  <c r="AB57" i="14"/>
  <c r="AC56" i="14"/>
  <c r="AB56" i="14"/>
  <c r="AC55" i="14"/>
  <c r="AB55" i="14"/>
  <c r="AC54" i="14"/>
  <c r="AB54" i="14"/>
  <c r="AC53" i="14"/>
  <c r="AB53" i="14"/>
  <c r="AC52" i="14"/>
  <c r="AB52" i="14"/>
  <c r="AC51" i="14"/>
  <c r="AB51" i="14"/>
  <c r="AC50" i="14"/>
  <c r="AB50" i="14"/>
  <c r="AC49" i="14"/>
  <c r="AB49" i="14"/>
  <c r="AC48" i="14"/>
  <c r="AB48" i="14"/>
  <c r="AC47" i="14"/>
  <c r="AB47" i="14"/>
  <c r="AC46" i="14"/>
  <c r="AB46" i="14"/>
  <c r="AC45" i="14"/>
  <c r="AB45" i="14"/>
  <c r="AC44" i="14"/>
  <c r="AB44" i="14"/>
  <c r="AC43" i="14"/>
  <c r="AB43" i="14"/>
  <c r="AC42" i="14"/>
  <c r="AB42" i="14"/>
  <c r="AC41" i="14"/>
  <c r="AB41" i="14"/>
  <c r="AC40" i="14"/>
  <c r="AB40" i="14"/>
  <c r="AC39" i="14"/>
  <c r="AB39" i="14"/>
  <c r="AC38" i="14"/>
  <c r="AB38" i="14"/>
  <c r="AC37" i="14"/>
  <c r="AB37" i="14"/>
  <c r="AC36" i="14"/>
  <c r="AB36" i="14"/>
  <c r="AC35" i="14"/>
  <c r="AB35" i="14"/>
  <c r="AC34" i="14"/>
  <c r="AB34" i="14"/>
  <c r="AC33" i="14"/>
  <c r="AB33" i="14"/>
  <c r="AC32" i="14"/>
  <c r="AB32" i="14"/>
  <c r="AC31" i="14"/>
  <c r="AB31" i="14"/>
  <c r="AC30" i="14"/>
  <c r="AB30" i="14"/>
  <c r="AC29" i="14"/>
  <c r="AB29" i="14"/>
  <c r="AC28" i="14"/>
  <c r="AB28" i="14"/>
  <c r="AC27" i="14"/>
  <c r="AB27" i="14"/>
  <c r="AC26" i="14"/>
  <c r="AB26" i="14"/>
  <c r="AC25" i="14"/>
  <c r="AB25" i="14"/>
  <c r="AC24" i="14"/>
  <c r="AB24" i="14"/>
  <c r="AC23" i="14"/>
  <c r="AB23" i="14"/>
  <c r="AC22" i="14"/>
  <c r="AB22" i="14"/>
  <c r="AC21" i="14"/>
  <c r="AB21" i="14"/>
  <c r="AC20" i="14"/>
  <c r="AB20" i="14"/>
  <c r="AC19" i="14"/>
  <c r="AB19" i="14"/>
  <c r="AC18" i="14"/>
  <c r="AB18" i="14"/>
  <c r="AC17" i="14"/>
  <c r="AB17" i="14"/>
  <c r="AC16" i="14"/>
  <c r="AB16" i="14"/>
  <c r="AC15" i="14"/>
  <c r="AB15" i="14"/>
  <c r="AC14" i="14"/>
  <c r="AB14" i="14"/>
  <c r="AC13" i="14"/>
  <c r="AB13" i="14"/>
  <c r="AC12" i="14"/>
  <c r="AB12" i="14"/>
  <c r="AC11" i="14"/>
  <c r="AB11" i="14"/>
  <c r="AC10" i="14"/>
  <c r="AB10" i="14"/>
  <c r="AC9" i="14"/>
  <c r="AB9" i="14"/>
  <c r="AC8" i="14"/>
  <c r="AB8" i="14"/>
  <c r="AC7" i="14"/>
  <c r="AB7" i="14"/>
  <c r="AC6" i="14"/>
  <c r="AB6" i="14"/>
  <c r="AC5" i="14"/>
  <c r="AB5" i="14"/>
  <c r="AC4" i="14"/>
  <c r="AB4" i="14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2" i="8"/>
  <c r="AA1" i="8"/>
  <c r="AC4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K86" i="8"/>
  <c r="L86" i="8"/>
  <c r="M86" i="8"/>
  <c r="N86" i="8"/>
  <c r="O86" i="8"/>
  <c r="P86" i="8"/>
  <c r="D1" i="8"/>
  <c r="D2" i="8"/>
  <c r="Q86" i="8"/>
  <c r="E1" i="8"/>
  <c r="E2" i="8"/>
  <c r="R86" i="8"/>
  <c r="K87" i="8"/>
  <c r="K88" i="8"/>
  <c r="K89" i="8"/>
  <c r="K90" i="8"/>
  <c r="K91" i="8"/>
  <c r="K92" i="8"/>
  <c r="K9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1" i="8"/>
  <c r="K2" i="8"/>
  <c r="S86" i="8"/>
  <c r="L87" i="8"/>
  <c r="L88" i="8"/>
  <c r="L89" i="8"/>
  <c r="L90" i="8"/>
  <c r="L91" i="8"/>
  <c r="L92" i="8"/>
  <c r="L9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1" i="8"/>
  <c r="L2" i="8"/>
  <c r="T86" i="8"/>
  <c r="M87" i="8"/>
  <c r="M88" i="8"/>
  <c r="M89" i="8"/>
  <c r="M90" i="8"/>
  <c r="M91" i="8"/>
  <c r="M92" i="8"/>
  <c r="M9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1" i="8"/>
  <c r="M2" i="8"/>
  <c r="U86" i="8"/>
  <c r="N87" i="8"/>
  <c r="N88" i="8"/>
  <c r="N89" i="8"/>
  <c r="N90" i="8"/>
  <c r="N91" i="8"/>
  <c r="N92" i="8"/>
  <c r="N9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1" i="8"/>
  <c r="N2" i="8"/>
  <c r="V86" i="8"/>
  <c r="O87" i="8"/>
  <c r="O88" i="8"/>
  <c r="O89" i="8"/>
  <c r="O90" i="8"/>
  <c r="O91" i="8"/>
  <c r="O92" i="8"/>
  <c r="O9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1" i="8"/>
  <c r="O2" i="8"/>
  <c r="W86" i="8"/>
  <c r="P87" i="8"/>
  <c r="P88" i="8"/>
  <c r="P89" i="8"/>
  <c r="P90" i="8"/>
  <c r="P91" i="8"/>
  <c r="P92" i="8"/>
  <c r="P9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1" i="8"/>
  <c r="P2" i="8"/>
  <c r="X86" i="8"/>
  <c r="Q87" i="8"/>
  <c r="R87" i="8"/>
  <c r="S87" i="8"/>
  <c r="T87" i="8"/>
  <c r="U87" i="8"/>
  <c r="V87" i="8"/>
  <c r="W87" i="8"/>
  <c r="X87" i="8"/>
  <c r="Q88" i="8"/>
  <c r="R88" i="8"/>
  <c r="S88" i="8"/>
  <c r="T88" i="8"/>
  <c r="U88" i="8"/>
  <c r="V88" i="8"/>
  <c r="W88" i="8"/>
  <c r="X88" i="8"/>
  <c r="Q89" i="8"/>
  <c r="R89" i="8"/>
  <c r="S89" i="8"/>
  <c r="T89" i="8"/>
  <c r="U89" i="8"/>
  <c r="V89" i="8"/>
  <c r="W89" i="8"/>
  <c r="X89" i="8"/>
  <c r="Q90" i="8"/>
  <c r="R90" i="8"/>
  <c r="S90" i="8"/>
  <c r="T90" i="8"/>
  <c r="U90" i="8"/>
  <c r="V90" i="8"/>
  <c r="W90" i="8"/>
  <c r="X90" i="8"/>
  <c r="Q91" i="8"/>
  <c r="R91" i="8"/>
  <c r="S91" i="8"/>
  <c r="T91" i="8"/>
  <c r="U91" i="8"/>
  <c r="V91" i="8"/>
  <c r="W91" i="8"/>
  <c r="X91" i="8"/>
  <c r="Q92" i="8"/>
  <c r="R92" i="8"/>
  <c r="S92" i="8"/>
  <c r="T92" i="8"/>
  <c r="U92" i="8"/>
  <c r="V92" i="8"/>
  <c r="W92" i="8"/>
  <c r="X92" i="8"/>
  <c r="Q93" i="8"/>
  <c r="R93" i="8"/>
  <c r="S93" i="8"/>
  <c r="T93" i="8"/>
  <c r="U93" i="8"/>
  <c r="V93" i="8"/>
  <c r="W93" i="8"/>
  <c r="X93" i="8"/>
  <c r="AC85" i="8"/>
  <c r="AB85" i="8"/>
  <c r="X85" i="8"/>
  <c r="W85" i="8"/>
  <c r="V85" i="8"/>
  <c r="U85" i="8"/>
  <c r="T85" i="8"/>
  <c r="S85" i="8"/>
  <c r="R85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B4" i="8"/>
  <c r="X4" i="8"/>
  <c r="W4" i="8"/>
  <c r="V4" i="8"/>
  <c r="U4" i="8"/>
  <c r="T4" i="8"/>
  <c r="S4" i="8"/>
  <c r="R4" i="8"/>
  <c r="Q4" i="8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<sst xmlns="http://schemas.openxmlformats.org/spreadsheetml/2006/main" count="355" uniqueCount="50">
  <si>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</si>
  <si>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</si>
  <si>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</si>
  <si>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</si>
  <si>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</si>
  <si>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</si>
  <si>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</si>
  <si>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</si>
  <si>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</si>
  <si>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</si>
  <si>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</si>
  <si>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</si>
  <si>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</si>
  <si>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</si>
  <si>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</si>
  <si>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</si>
  <si>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</si>
  <si>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</si>
  <si>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</si>
  <si>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</si>
  <si>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</si>
  <si>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</si>
  <si>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</si>
  <si>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</si>
  <si>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</si>
  <si>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</si>
  <si>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</si>
  <si>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</si>
  <si>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</si>
  <si>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</si>
  <si>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</si>
  <si>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</si>
  <si>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</si>
  <si>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</si>
  <si>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</si>
  <si>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</si>
  <si>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</si>
  <si>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</si>
  <si>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</si>
  <si>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</si>
  <si>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</si>
  <si>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</si>
  <si>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</si>
  <si>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</si>
  <si>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</si>
  <si>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</si>
  <si>
    <t>outlier?</t>
  </si>
  <si>
    <t>sigma</t>
  </si>
  <si>
    <t>count</t>
  </si>
  <si>
    <t>outliers exist?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</si>
</sst>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0" fillId="0" borderId="0" xfId="0" applyNumberFormat="1" applyBorder="1"/>
    <xf numFmtId="0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workbookViewId="0">
      <pane xSplit="2" topLeftCell="X1" activePane="topRight" state="frozen"/>
      <selection pane="topRight" activeCell="AF10" sqref="AF10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f>AVERAGE(D4:D1048576)</f>
        <v>0.33263839986175597</v>
      </c>
      <c r="E1">
        <f>AVERAGE(E4:E1048576)</f>
        <v>0.15124748510016708</v>
      </c>
      <c r="K1" s="10">
        <f t="shared" ref="K1:P1" si="0">AVERAGE(K4:K1048576)</f>
        <v>0.73914120370391179</v>
      </c>
      <c r="L1">
        <f t="shared" si="0"/>
        <v>4.9804454743816333E-2</v>
      </c>
      <c r="M1">
        <f t="shared" si="0"/>
        <v>11.383585089034064</v>
      </c>
      <c r="N1">
        <f t="shared" si="0"/>
        <v>27.781593126077329</v>
      </c>
      <c r="O1">
        <f t="shared" si="0"/>
        <v>468.02491242323845</v>
      </c>
      <c r="P1" s="11">
        <f t="shared" si="0"/>
        <v>1.8456636578349668E-3</v>
      </c>
      <c r="Q1" s="10" t="s">
        <v>49</v>
      </c>
      <c r="AA1" s="4">
        <f>AVERAGE(AA4:AA1048576)</f>
        <v>-7.772073605237505E-5</v>
      </c>
      <c r="AC1" t="s">
        <v>47</v>
      </c>
      <c r="AD1">
        <v>4</v>
      </c>
    </row>
    <row r="2" spans="1:30" x14ac:dyDescent="0.2">
      <c r="A2" t="s">
        <v>21</v>
      </c>
      <c r="D2">
        <f>_xlfn.STDEV.P(D4:D1048576)</f>
        <v>6.0371078555901098E-2</v>
      </c>
      <c r="E2">
        <f>_xlfn.STDEV.P(E4:E1048576)</f>
        <v>7.3592675353250717E-2</v>
      </c>
      <c r="K2" s="10">
        <f t="shared" ref="K2:P2" si="1">_xlfn.STDEV.P(K4:K1048576)</f>
        <v>2.4348877238488002E-2</v>
      </c>
      <c r="L2">
        <f t="shared" si="1"/>
        <v>3.2075620024468808E-2</v>
      </c>
      <c r="M2">
        <f t="shared" si="1"/>
        <v>35.192922663309687</v>
      </c>
      <c r="N2">
        <f t="shared" si="1"/>
        <v>62.9001501856063</v>
      </c>
      <c r="O2">
        <f t="shared" si="1"/>
        <v>428.50958752689223</v>
      </c>
      <c r="P2" s="11">
        <f t="shared" si="1"/>
        <v>1.0985089113329182E-3</v>
      </c>
      <c r="Q2" s="17">
        <f>IF(MAX(Q4:Q1048576)&gt;$AD$1, 1, IF(MIN(Q4:Q1048576)&lt;-$AD$1, 1, 0))</f>
        <v>0</v>
      </c>
      <c r="R2" s="17">
        <f t="shared" ref="R2:X2" si="2">IF(MAX(R4:R1048576)&gt;$AD$1, 1, IF(MIN(R4:R1048576)&lt;-$AD$1, 1, 0))</f>
        <v>1</v>
      </c>
      <c r="S2" s="17">
        <f t="shared" si="2"/>
        <v>0</v>
      </c>
      <c r="T2" s="17">
        <f t="shared" si="2"/>
        <v>0</v>
      </c>
      <c r="U2" s="17">
        <f t="shared" si="2"/>
        <v>1</v>
      </c>
      <c r="V2" s="17">
        <f t="shared" si="2"/>
        <v>1</v>
      </c>
      <c r="W2" s="17">
        <f t="shared" si="2"/>
        <v>0</v>
      </c>
      <c r="X2" s="18">
        <f t="shared" si="2"/>
        <v>0</v>
      </c>
      <c r="AA2" s="4">
        <f>_xlfn.STDEV.P(AA4:AA1048576)</f>
        <v>7.741007685497567E-3</v>
      </c>
      <c r="AC2" t="s">
        <v>48</v>
      </c>
      <c r="AD2">
        <f>SUM(AD4:AD1048576)</f>
        <v>3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 s="11">
        <v>110</v>
      </c>
      <c r="K4" s="13">
        <f t="shared" ref="K4:K35" si="3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 s="11">
        <f>J4/VLOOKUP(A4, 'Normalization Factors'!$A:$C, 3, )</f>
        <v>2.5146305779078274E-3</v>
      </c>
      <c r="Q4" s="10">
        <f t="shared" ref="Q4:Q35" si="4">STANDARDIZE(D4, D$1, D$2)</f>
        <v>-0.20190884784069349</v>
      </c>
      <c r="R4">
        <f t="shared" ref="R4:R35" si="5">STANDARDIZE(E4, E$1, E$2)</f>
        <v>-0.59939371249817752</v>
      </c>
      <c r="S4">
        <f t="shared" ref="S4:S35" si="6">STANDARDIZE(K4, K$1, K$2)</f>
        <v>-4.125979284694184E-2</v>
      </c>
      <c r="T4">
        <f t="shared" ref="T4:T35" si="7">STANDARDIZE(L4, L$1, L$2)</f>
        <v>1.8432931238882171</v>
      </c>
      <c r="U4">
        <f t="shared" ref="U4:U35" si="8">STANDARDIZE(M4, M$1, M$2)</f>
        <v>-0.20793885637858636</v>
      </c>
      <c r="V4">
        <f t="shared" ref="V4:V35" si="9">STANDARDIZE(N4, N$1, N$2)</f>
        <v>-0.36207250589368012</v>
      </c>
      <c r="W4">
        <f t="shared" ref="W4:W35" si="10">STANDARDIZE(O4, O$1, O$2)</f>
        <v>2.7536871650949362</v>
      </c>
      <c r="X4" s="11">
        <f t="shared" ref="X4:X35" si="11">STANDARDIZE(P4, P$1, P$2)</f>
        <v>0.60897723557030026</v>
      </c>
      <c r="Y4" s="17">
        <v>1138.28</v>
      </c>
      <c r="Z4" s="12">
        <v>1129.8800000000001</v>
      </c>
      <c r="AA4" s="4">
        <f t="shared" ref="AA4:AA35" si="12">IFERROR((Z4-Y4)/Y4, "N/A")</f>
        <v>-7.379555118248466E-3</v>
      </c>
      <c r="AB4" t="str">
        <f t="shared" ref="AB4:AB35" si="13">IF(AA4="N/A", "N/A", IF(AA4&gt;0, "UP", "DOWN"))</f>
        <v>DOWN</v>
      </c>
      <c r="AC4">
        <f>IFERROR(STANDARDIZE(AA4, $AA$1, $AA$2), "N/A")</f>
        <v>-0.94326664936346105</v>
      </c>
      <c r="AD4">
        <f>IF(MAX(Q4:X4)&gt;$AD$1, 1, IF(MIN(Q4:X4)&lt;-$AD$1, 1, 0))</f>
        <v>0</v>
      </c>
    </row>
    <row r="5" spans="1:30" x14ac:dyDescent="0.2">
      <c r="A5" t="s">
        <v>43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 s="11">
        <v>127</v>
      </c>
      <c r="K5" s="13">
        <f t="shared" si="3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 s="11">
        <f>J5/VLOOKUP(A5, 'Normalization Factors'!$A:$C, 3, )</f>
        <v>2.9032553035844917E-3</v>
      </c>
      <c r="Q5" s="10">
        <f t="shared" si="4"/>
        <v>-7.2858329520502765E-2</v>
      </c>
      <c r="R5">
        <f t="shared" si="5"/>
        <v>-0.35130276747245742</v>
      </c>
      <c r="S5">
        <f t="shared" si="6"/>
        <v>-0.27275194829765453</v>
      </c>
      <c r="T5">
        <f t="shared" si="7"/>
        <v>1.646588065094734</v>
      </c>
      <c r="U5">
        <f t="shared" si="8"/>
        <v>-0.25751341351104462</v>
      </c>
      <c r="V5">
        <f t="shared" si="9"/>
        <v>-0.38977153715038321</v>
      </c>
      <c r="W5">
        <f t="shared" si="10"/>
        <v>3.4938713068564562</v>
      </c>
      <c r="X5" s="11">
        <f t="shared" si="11"/>
        <v>0.96275199485296414</v>
      </c>
      <c r="Y5" s="17">
        <v>1130.1600000000001</v>
      </c>
      <c r="Z5" s="12">
        <v>1137.29</v>
      </c>
      <c r="AA5" s="4">
        <f t="shared" si="12"/>
        <v>6.3088412260209892E-3</v>
      </c>
      <c r="AB5" t="str">
        <f t="shared" si="13"/>
        <v>UP</v>
      </c>
      <c r="AC5">
        <f t="shared" ref="AC5:AC35" si="14">IFERROR(STANDARDIZE(AA5, $AA$1, $AA$2), "N/A")</f>
        <v>0.82502979218562256</v>
      </c>
      <c r="AD5">
        <f t="shared" ref="AD5:AD68" si="15">IF(MAX(Q5:X5)&gt;$AD$1, 1, IF(MIN(Q5:X5)&lt;-$AD$1, 1, 0))</f>
        <v>0</v>
      </c>
    </row>
    <row r="6" spans="1:30" x14ac:dyDescent="0.2">
      <c r="A6" t="s">
        <v>43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 s="11">
        <v>62</v>
      </c>
      <c r="K6" s="13">
        <f t="shared" si="3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 s="11">
        <f>J6/VLOOKUP(A6, 'Normalization Factors'!$A:$C, 3, )</f>
        <v>1.4173372348207755E-3</v>
      </c>
      <c r="Q6" s="10">
        <f t="shared" si="4"/>
        <v>-0.3977665535578665</v>
      </c>
      <c r="R6">
        <f t="shared" si="5"/>
        <v>-0.23470058497834115</v>
      </c>
      <c r="S6">
        <f t="shared" si="6"/>
        <v>3.3203675646786377</v>
      </c>
      <c r="T6">
        <f t="shared" si="7"/>
        <v>-3.3244629022073077E-2</v>
      </c>
      <c r="U6">
        <f t="shared" si="8"/>
        <v>-0.27879333714289695</v>
      </c>
      <c r="V6">
        <f t="shared" si="9"/>
        <v>-0.4233440830387758</v>
      </c>
      <c r="W6">
        <f t="shared" si="10"/>
        <v>5.8396232784427515E-2</v>
      </c>
      <c r="X6" s="11">
        <f t="shared" si="11"/>
        <v>-0.38991620240427993</v>
      </c>
      <c r="Y6" s="17">
        <v>1127.01</v>
      </c>
      <c r="Z6" s="12">
        <v>1126.69</v>
      </c>
      <c r="AA6" s="4">
        <f t="shared" si="12"/>
        <v>-2.8393714341482006E-4</v>
      </c>
      <c r="AB6" t="str">
        <f t="shared" si="13"/>
        <v>DOWN</v>
      </c>
      <c r="AC6">
        <f t="shared" si="14"/>
        <v>-2.6639478442681597E-2</v>
      </c>
      <c r="AD6">
        <f t="shared" si="15"/>
        <v>0</v>
      </c>
    </row>
    <row r="7" spans="1:30" x14ac:dyDescent="0.2">
      <c r="A7" t="s">
        <v>43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 s="11">
        <v>133</v>
      </c>
      <c r="K7" s="13">
        <f t="shared" si="3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 s="11">
        <f>J7/VLOOKUP(A7, 'Normalization Factors'!$A:$C, 3, )</f>
        <v>3.0404169714703731E-3</v>
      </c>
      <c r="Q7" s="10">
        <f t="shared" si="4"/>
        <v>-0.20625717182021183</v>
      </c>
      <c r="R7">
        <f t="shared" si="5"/>
        <v>-0.28912833936755661</v>
      </c>
      <c r="S7">
        <f t="shared" si="6"/>
        <v>-0.23852723544860063</v>
      </c>
      <c r="T7">
        <f t="shared" si="7"/>
        <v>1.5746054167681336</v>
      </c>
      <c r="U7">
        <f t="shared" si="8"/>
        <v>-0.27646527712163443</v>
      </c>
      <c r="V7">
        <f t="shared" si="9"/>
        <v>-0.40738662948184312</v>
      </c>
      <c r="W7">
        <f t="shared" si="10"/>
        <v>1.1499296508512256</v>
      </c>
      <c r="X7" s="11">
        <f t="shared" si="11"/>
        <v>1.0876136745997866</v>
      </c>
      <c r="Y7" s="17">
        <v>1130.1099999999999</v>
      </c>
      <c r="Z7" s="12">
        <v>1136.8399999999999</v>
      </c>
      <c r="AA7" s="4">
        <f t="shared" si="12"/>
        <v>5.9551725053313556E-3</v>
      </c>
      <c r="AB7" t="str">
        <f t="shared" si="13"/>
        <v>UP</v>
      </c>
      <c r="AC7">
        <f t="shared" si="14"/>
        <v>0.77934210718923425</v>
      </c>
      <c r="AD7">
        <f t="shared" si="15"/>
        <v>0</v>
      </c>
    </row>
    <row r="8" spans="1:30" x14ac:dyDescent="0.2">
      <c r="A8" t="s">
        <v>43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 s="11">
        <v>112</v>
      </c>
      <c r="K8" s="13">
        <f t="shared" si="3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 s="11">
        <f>J8/VLOOKUP(A8, 'Normalization Factors'!$A:$C, 3, )</f>
        <v>2.5603511338697879E-3</v>
      </c>
      <c r="Q8" s="10">
        <f t="shared" si="4"/>
        <v>-0.23355300239743301</v>
      </c>
      <c r="R8">
        <f t="shared" si="5"/>
        <v>-0.4672677507361217</v>
      </c>
      <c r="S8">
        <f t="shared" si="6"/>
        <v>-0.19241894163712289</v>
      </c>
      <c r="T8">
        <f t="shared" si="7"/>
        <v>2.2687747184523803</v>
      </c>
      <c r="U8">
        <f t="shared" si="8"/>
        <v>-0.23170078819716963</v>
      </c>
      <c r="V8">
        <f t="shared" si="9"/>
        <v>-0.36290332418760018</v>
      </c>
      <c r="W8">
        <f t="shared" si="10"/>
        <v>0.5245803324389896</v>
      </c>
      <c r="X8" s="11">
        <f t="shared" si="11"/>
        <v>0.65059779548590768</v>
      </c>
      <c r="Y8" s="10">
        <v>1126.0999999999999</v>
      </c>
      <c r="Z8" s="10">
        <v>1125.3499999999999</v>
      </c>
      <c r="AA8" s="4">
        <f t="shared" si="12"/>
        <v>-6.6601545155847621E-4</v>
      </c>
      <c r="AB8" t="str">
        <f t="shared" si="13"/>
        <v>DOWN</v>
      </c>
      <c r="AC8">
        <f t="shared" si="14"/>
        <v>-7.5997174968350067E-2</v>
      </c>
      <c r="AD8">
        <f t="shared" si="15"/>
        <v>0</v>
      </c>
    </row>
    <row r="9" spans="1:30" x14ac:dyDescent="0.2">
      <c r="A9" t="s">
        <v>43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 s="11">
        <v>130</v>
      </c>
      <c r="K9" s="13">
        <f t="shared" si="3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 s="11">
        <f>J9/VLOOKUP(A9, 'Normalization Factors'!$A:$C, 3, )</f>
        <v>2.9718361375274324E-3</v>
      </c>
      <c r="Q9" s="10">
        <f t="shared" si="4"/>
        <v>-0.3069469695519072</v>
      </c>
      <c r="R9">
        <f t="shared" si="5"/>
        <v>-0.25999880503762524</v>
      </c>
      <c r="S9">
        <f t="shared" si="6"/>
        <v>1.8178075991569214</v>
      </c>
      <c r="T9">
        <f t="shared" si="7"/>
        <v>2.7006706084119836</v>
      </c>
      <c r="U9">
        <f t="shared" si="8"/>
        <v>-0.22170260185585491</v>
      </c>
      <c r="V9">
        <f t="shared" si="9"/>
        <v>-0.3856563335011895</v>
      </c>
      <c r="W9">
        <f t="shared" si="10"/>
        <v>2.0782722372770479</v>
      </c>
      <c r="X9" s="11">
        <f t="shared" si="11"/>
        <v>1.0251828347263754</v>
      </c>
      <c r="Y9" s="10">
        <v>1125.96</v>
      </c>
      <c r="Z9" s="10">
        <v>1129.1300000000001</v>
      </c>
      <c r="AA9" s="4">
        <f t="shared" si="12"/>
        <v>2.8153753241678858E-3</v>
      </c>
      <c r="AB9" t="str">
        <f t="shared" si="13"/>
        <v>UP</v>
      </c>
      <c r="AC9">
        <f t="shared" si="14"/>
        <v>0.37373636324381226</v>
      </c>
      <c r="AD9">
        <f t="shared" si="15"/>
        <v>0</v>
      </c>
    </row>
    <row r="10" spans="1:30" x14ac:dyDescent="0.2">
      <c r="A10" t="s">
        <v>43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 s="11">
        <v>147</v>
      </c>
      <c r="K10" s="13">
        <f t="shared" si="3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 s="11">
        <f>J10/VLOOKUP(A10, 'Normalization Factors'!$A:$C, 3, )</f>
        <v>3.3604608632040968E-3</v>
      </c>
      <c r="Q10" s="10">
        <f t="shared" si="4"/>
        <v>-0.23095417188954806</v>
      </c>
      <c r="R10">
        <f t="shared" si="5"/>
        <v>0.38051986018574524</v>
      </c>
      <c r="S10">
        <f t="shared" si="6"/>
        <v>0.2810229204873298</v>
      </c>
      <c r="T10">
        <f t="shared" si="7"/>
        <v>1.8546963157023317</v>
      </c>
      <c r="U10">
        <f t="shared" si="8"/>
        <v>-0.15397580217479739</v>
      </c>
      <c r="V10">
        <f t="shared" si="9"/>
        <v>-0.3561557421906974</v>
      </c>
      <c r="W10">
        <f t="shared" si="10"/>
        <v>1.4634762887819173</v>
      </c>
      <c r="X10" s="11">
        <f t="shared" si="11"/>
        <v>1.3789575940090393</v>
      </c>
      <c r="Y10" s="10">
        <v>1122.82</v>
      </c>
      <c r="Z10" s="10">
        <v>1132.8800000000001</v>
      </c>
      <c r="AA10" s="4">
        <f t="shared" si="12"/>
        <v>8.9595839048112556E-3</v>
      </c>
      <c r="AB10" t="str">
        <f t="shared" si="13"/>
        <v>UP</v>
      </c>
      <c r="AC10">
        <f t="shared" si="14"/>
        <v>1.1674584250568074</v>
      </c>
      <c r="AD10">
        <f t="shared" si="15"/>
        <v>0</v>
      </c>
    </row>
    <row r="11" spans="1:30" x14ac:dyDescent="0.2">
      <c r="A11" t="s">
        <v>43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 s="11">
        <v>142</v>
      </c>
      <c r="K11" s="13">
        <f t="shared" si="3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 s="11">
        <f>J11/VLOOKUP(A11, 'Normalization Factors'!$A:$C, 3, )</f>
        <v>3.2461594732991952E-3</v>
      </c>
      <c r="Q11" s="10">
        <f t="shared" si="4"/>
        <v>-0.13038866643568622</v>
      </c>
      <c r="R11">
        <f t="shared" si="5"/>
        <v>0.36803155011190336</v>
      </c>
      <c r="S11">
        <f t="shared" si="6"/>
        <v>0.10324455059232902</v>
      </c>
      <c r="T11">
        <f t="shared" si="7"/>
        <v>2.2637858220337055</v>
      </c>
      <c r="U11">
        <f t="shared" si="8"/>
        <v>-0.16726925874152074</v>
      </c>
      <c r="V11">
        <f t="shared" si="9"/>
        <v>-0.392524213335051</v>
      </c>
      <c r="W11">
        <f t="shared" si="10"/>
        <v>1.1276237468829706</v>
      </c>
      <c r="X11" s="11">
        <f t="shared" si="11"/>
        <v>1.2749061942200202</v>
      </c>
      <c r="Y11" s="10">
        <v>1124.74</v>
      </c>
      <c r="Z11" s="10">
        <v>1130.5999999999999</v>
      </c>
      <c r="AA11" s="4">
        <f t="shared" si="12"/>
        <v>5.2100929992708539E-3</v>
      </c>
      <c r="AB11" t="str">
        <f t="shared" si="13"/>
        <v>UP</v>
      </c>
      <c r="AC11">
        <f t="shared" si="14"/>
        <v>0.68309113621340445</v>
      </c>
      <c r="AD11">
        <f t="shared" si="15"/>
        <v>0</v>
      </c>
    </row>
    <row r="12" spans="1:30" x14ac:dyDescent="0.2">
      <c r="A12" t="s">
        <v>39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 s="11">
        <v>101</v>
      </c>
      <c r="K12" s="13">
        <f t="shared" si="3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 s="11">
        <f>J12/VLOOKUP(A12, 'Normalization Factors'!$A:$C, 3, )</f>
        <v>1.9209189980790809E-3</v>
      </c>
      <c r="Q12" s="10">
        <f t="shared" si="4"/>
        <v>0.40636789575547538</v>
      </c>
      <c r="R12">
        <f t="shared" si="5"/>
        <v>-0.84638897456351969</v>
      </c>
      <c r="S12">
        <f t="shared" si="6"/>
        <v>1.0097240996885217</v>
      </c>
      <c r="T12">
        <f t="shared" si="7"/>
        <v>6.4827342471122512E-2</v>
      </c>
      <c r="U12">
        <f t="shared" si="8"/>
        <v>-0.10156811430639535</v>
      </c>
      <c r="V12">
        <f t="shared" si="9"/>
        <v>-0.12807569163239335</v>
      </c>
      <c r="W12">
        <f t="shared" si="10"/>
        <v>-0.44099182443481477</v>
      </c>
      <c r="X12" s="11">
        <f t="shared" si="11"/>
        <v>6.8506809064298027E-2</v>
      </c>
      <c r="Y12" s="10">
        <v>171.04</v>
      </c>
      <c r="Z12">
        <v>170.15</v>
      </c>
      <c r="AA12" s="4">
        <f t="shared" si="12"/>
        <v>-5.2034611786715762E-3</v>
      </c>
      <c r="AB12" t="str">
        <f t="shared" si="13"/>
        <v>DOWN</v>
      </c>
      <c r="AC12">
        <f t="shared" si="14"/>
        <v>-0.66215416013887274</v>
      </c>
      <c r="AD12">
        <f t="shared" si="15"/>
        <v>0</v>
      </c>
    </row>
    <row r="13" spans="1:30" x14ac:dyDescent="0.2">
      <c r="A13" t="s">
        <v>39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 s="11">
        <v>64</v>
      </c>
      <c r="K13" s="13">
        <f t="shared" si="3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 s="11">
        <f>J13/VLOOKUP(A13, 'Normalization Factors'!$A:$C, 3, )</f>
        <v>1.2172159987827839E-3</v>
      </c>
      <c r="Q13" s="10">
        <f t="shared" si="4"/>
        <v>0.4253537671433727</v>
      </c>
      <c r="R13">
        <f t="shared" si="5"/>
        <v>-0.84196693229450847</v>
      </c>
      <c r="S13">
        <f t="shared" si="6"/>
        <v>-0.28843827483337436</v>
      </c>
      <c r="T13">
        <f t="shared" si="7"/>
        <v>-3.6565833849920792E-2</v>
      </c>
      <c r="U13">
        <f t="shared" si="8"/>
        <v>-0.10281324465193112</v>
      </c>
      <c r="V13">
        <f t="shared" si="9"/>
        <v>-0.17976914967905688</v>
      </c>
      <c r="W13">
        <f t="shared" si="10"/>
        <v>-0.39984437299240944</v>
      </c>
      <c r="X13" s="11">
        <f t="shared" si="11"/>
        <v>-0.57209154388163463</v>
      </c>
      <c r="Y13" s="10">
        <v>171.18</v>
      </c>
      <c r="Z13">
        <v>171.1</v>
      </c>
      <c r="AA13" s="4">
        <f t="shared" si="12"/>
        <v>-4.6734431592483058E-4</v>
      </c>
      <c r="AB13" t="str">
        <f t="shared" si="13"/>
        <v>DOWN</v>
      </c>
      <c r="AC13">
        <f t="shared" si="14"/>
        <v>-5.0332410934353929E-2</v>
      </c>
      <c r="AD13">
        <f t="shared" si="15"/>
        <v>0</v>
      </c>
    </row>
    <row r="14" spans="1:30" x14ac:dyDescent="0.2">
      <c r="A14" t="s">
        <v>39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 s="11">
        <v>71</v>
      </c>
      <c r="K14" s="13">
        <f t="shared" si="3"/>
        <v>0.72684027777722804</v>
      </c>
      <c r="L14">
        <f>C14/VLOOKUP(A14, 'Normalization Factors'!$A:$C, 3, )</f>
        <v>7.86816029213184E-2</v>
      </c>
      <c r="M14">
        <f>G14/VLOOKUP(A14, 'Normalization Factors'!$A:$C, 3, )</f>
        <v>157.60739078339262</v>
      </c>
      <c r="N14">
        <f>H14/VLOOKUP(A14, 'Normalization Factors'!$A:$C, 3, )</f>
        <v>235.71180509328821</v>
      </c>
      <c r="O14">
        <f>I14/VLOOKUP(A14, 'Normalization Factors'!$A:$C, 3, )</f>
        <v>405.85638753114364</v>
      </c>
      <c r="P14" s="11">
        <f>J14/VLOOKUP(A14, 'Normalization Factors'!$A:$C, 3, )</f>
        <v>1.350348998649651E-3</v>
      </c>
      <c r="Q14" s="10">
        <f t="shared" si="4"/>
        <v>1.6890860813865578</v>
      </c>
      <c r="R14">
        <f t="shared" si="5"/>
        <v>-1.4684329095966848</v>
      </c>
      <c r="S14">
        <f t="shared" si="6"/>
        <v>-0.50519479014169122</v>
      </c>
      <c r="T14">
        <f t="shared" si="7"/>
        <v>0.90028339765445553</v>
      </c>
      <c r="U14">
        <f t="shared" si="8"/>
        <v>4.1549207803307535</v>
      </c>
      <c r="V14">
        <f t="shared" si="9"/>
        <v>3.3057188473103585</v>
      </c>
      <c r="W14">
        <f t="shared" si="10"/>
        <v>-0.1450808259644675</v>
      </c>
      <c r="X14" s="11">
        <f t="shared" si="11"/>
        <v>-0.4508972608918636</v>
      </c>
      <c r="Y14" s="10">
        <v>169.97</v>
      </c>
      <c r="Z14">
        <v>169.08</v>
      </c>
      <c r="AA14" s="4">
        <f t="shared" si="12"/>
        <v>-5.236218156145122E-3</v>
      </c>
      <c r="AB14" t="str">
        <f t="shared" si="13"/>
        <v>DOWN</v>
      </c>
      <c r="AC14">
        <f t="shared" si="14"/>
        <v>-0.66638577684878963</v>
      </c>
      <c r="AD14">
        <f t="shared" si="15"/>
        <v>1</v>
      </c>
    </row>
    <row r="15" spans="1:30" x14ac:dyDescent="0.2">
      <c r="A15" t="s">
        <v>39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 s="11">
        <v>74</v>
      </c>
      <c r="K15" s="13">
        <f t="shared" si="3"/>
        <v>0.74319444444699911</v>
      </c>
      <c r="L15">
        <f>C15/VLOOKUP(A15, 'Normalization Factors'!$A:$C, 3, )</f>
        <v>9.5741645904258349E-2</v>
      </c>
      <c r="M15">
        <f>G15/VLOOKUP(A15, 'Normalization Factors'!$A:$C, 3, )</f>
        <v>282.55318663344678</v>
      </c>
      <c r="N15">
        <f>H15/VLOOKUP(A15, 'Normalization Factors'!$A:$C, 3, )</f>
        <v>428.51109758648892</v>
      </c>
      <c r="O15">
        <f>I15/VLOOKUP(A15, 'Normalization Factors'!$A:$C, 3, )</f>
        <v>193.92497004507504</v>
      </c>
      <c r="P15" s="11">
        <f>J15/VLOOKUP(A15, 'Normalization Factors'!$A:$C, 3, )</f>
        <v>1.4074059985925941E-3</v>
      </c>
      <c r="Q15" s="10">
        <f t="shared" si="4"/>
        <v>2.2451008986550973</v>
      </c>
      <c r="R15">
        <f t="shared" si="5"/>
        <v>-1.8369443170600834</v>
      </c>
      <c r="S15">
        <f t="shared" si="6"/>
        <v>0.16646520097774425</v>
      </c>
      <c r="T15">
        <f t="shared" si="7"/>
        <v>1.4321528664262435</v>
      </c>
      <c r="U15">
        <f t="shared" si="8"/>
        <v>7.7052310812230456</v>
      </c>
      <c r="V15">
        <f t="shared" si="9"/>
        <v>6.3708831104208103</v>
      </c>
      <c r="W15">
        <f t="shared" si="10"/>
        <v>-0.63965883227982978</v>
      </c>
      <c r="X15" s="11">
        <f t="shared" si="11"/>
        <v>-0.39895685389624735</v>
      </c>
      <c r="Y15" s="10">
        <v>173.04</v>
      </c>
      <c r="Z15">
        <v>171.34</v>
      </c>
      <c r="AA15" s="4">
        <f t="shared" si="12"/>
        <v>-9.8243180767451956E-3</v>
      </c>
      <c r="AB15" t="str">
        <f t="shared" si="13"/>
        <v>DOWN</v>
      </c>
      <c r="AC15">
        <f t="shared" si="14"/>
        <v>-1.2590863795359144</v>
      </c>
      <c r="AD15">
        <f t="shared" si="15"/>
        <v>1</v>
      </c>
    </row>
    <row r="16" spans="1:30" x14ac:dyDescent="0.2">
      <c r="A16" t="s">
        <v>39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 s="11">
        <v>51</v>
      </c>
      <c r="K16" s="13">
        <f t="shared" si="3"/>
        <v>0.74042824074422242</v>
      </c>
      <c r="L16">
        <f>C16/VLOOKUP(A16, 'Normalization Factors'!$A:$C, 3, )</f>
        <v>5.1712660948287338E-2</v>
      </c>
      <c r="M16">
        <f>G16/VLOOKUP(A16, 'Normalization Factors'!$A:$C, 3, )</f>
        <v>5.8055117061944879</v>
      </c>
      <c r="N16">
        <f>H16/VLOOKUP(A16, 'Normalization Factors'!$A:$C, 3, )</f>
        <v>14.255691435744309</v>
      </c>
      <c r="O16">
        <f>I16/VLOOKUP(A16, 'Normalization Factors'!$A:$C, 3, )</f>
        <v>234.11550238688449</v>
      </c>
      <c r="P16" s="11">
        <f>J16/VLOOKUP(A16, 'Normalization Factors'!$A:$C, 3, )</f>
        <v>9.6996899903003099E-4</v>
      </c>
      <c r="Q16" s="10">
        <f t="shared" si="4"/>
        <v>0.43051170248863335</v>
      </c>
      <c r="R16">
        <f t="shared" si="5"/>
        <v>-0.88962649862829546</v>
      </c>
      <c r="S16">
        <f t="shared" si="6"/>
        <v>5.2858167861482716E-2</v>
      </c>
      <c r="T16">
        <f t="shared" si="7"/>
        <v>5.949085950685707E-2</v>
      </c>
      <c r="U16">
        <f t="shared" si="8"/>
        <v>-0.15849986192408469</v>
      </c>
      <c r="V16">
        <f t="shared" si="9"/>
        <v>-0.21503766923323195</v>
      </c>
      <c r="W16">
        <f t="shared" si="10"/>
        <v>-0.54586738977380378</v>
      </c>
      <c r="X16" s="11">
        <f t="shared" si="11"/>
        <v>-0.797166640862638</v>
      </c>
      <c r="Y16" s="10">
        <v>173.5</v>
      </c>
      <c r="Z16">
        <v>173.97</v>
      </c>
      <c r="AA16" s="4">
        <f t="shared" si="12"/>
        <v>2.708933717579244E-3</v>
      </c>
      <c r="AB16" t="str">
        <f t="shared" si="13"/>
        <v>UP</v>
      </c>
      <c r="AC16">
        <f t="shared" si="14"/>
        <v>0.3599860078749556</v>
      </c>
      <c r="AD16">
        <f t="shared" si="15"/>
        <v>0</v>
      </c>
    </row>
    <row r="17" spans="1:30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 s="11">
        <v>13</v>
      </c>
      <c r="K17" s="13">
        <f t="shared" si="3"/>
        <v>0.72964120370306773</v>
      </c>
      <c r="L17">
        <f>C17/VLOOKUP(A17, 'Normalization Factors'!$A:$C, 3, )</f>
        <v>2.463744232036915E-2</v>
      </c>
      <c r="M17">
        <f>G17/VLOOKUP(A17, 'Normalization Factors'!$A:$C, 3, )</f>
        <v>0.13373434410019777</v>
      </c>
      <c r="N17">
        <f>H17/VLOOKUP(A17, 'Normalization Factors'!$A:$C, 3, )</f>
        <v>0.3038892551087673</v>
      </c>
      <c r="O17">
        <f>I17/VLOOKUP(A17, 'Normalization Factors'!$A:$C, 3, )</f>
        <v>204.11247528015821</v>
      </c>
      <c r="P17" s="11">
        <f>J17/VLOOKUP(A17, 'Normalization Factors'!$A:$C, 3, )</f>
        <v>1.0711931443638761E-3</v>
      </c>
      <c r="Q17" s="10">
        <f t="shared" si="4"/>
        <v>0.31111608527721246</v>
      </c>
      <c r="R17">
        <f t="shared" si="5"/>
        <v>0.38672678646475889</v>
      </c>
      <c r="S17">
        <f t="shared" si="6"/>
        <v>-0.39016172728603316</v>
      </c>
      <c r="T17">
        <f t="shared" si="7"/>
        <v>-0.78461499432430581</v>
      </c>
      <c r="U17">
        <f t="shared" si="8"/>
        <v>-0.3196623040536038</v>
      </c>
      <c r="V17">
        <f t="shared" si="9"/>
        <v>-0.43684639527707197</v>
      </c>
      <c r="W17">
        <f t="shared" si="10"/>
        <v>-0.61588455620381588</v>
      </c>
      <c r="X17" s="11">
        <f t="shared" si="11"/>
        <v>-0.70501978225316075</v>
      </c>
      <c r="Y17" s="10">
        <v>35.9</v>
      </c>
      <c r="Z17">
        <v>35.9</v>
      </c>
      <c r="AA17" s="4">
        <f t="shared" si="12"/>
        <v>0</v>
      </c>
      <c r="AB17" t="str">
        <f t="shared" si="13"/>
        <v>DOWN</v>
      </c>
      <c r="AC17">
        <f t="shared" si="14"/>
        <v>1.0040131622396059E-2</v>
      </c>
      <c r="AD17">
        <f t="shared" si="15"/>
        <v>0</v>
      </c>
    </row>
    <row r="18" spans="1:30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 s="11">
        <v>18</v>
      </c>
      <c r="K18" s="13">
        <f t="shared" si="3"/>
        <v>0.70692129629605915</v>
      </c>
      <c r="L18">
        <f>C18/VLOOKUP(A18, 'Normalization Factors'!$A:$C, 3, )</f>
        <v>3.0240606460118655E-2</v>
      </c>
      <c r="M18">
        <f>G18/VLOOKUP(A18, 'Normalization Factors'!$A:$C, 3, )</f>
        <v>0.22709294660514173</v>
      </c>
      <c r="N18">
        <f>H18/VLOOKUP(A18, 'Normalization Factors'!$A:$C, 3, )</f>
        <v>0.49316084377059988</v>
      </c>
      <c r="O18">
        <f>I18/VLOOKUP(A18, 'Normalization Factors'!$A:$C, 3, )</f>
        <v>201.60983849703362</v>
      </c>
      <c r="P18" s="11">
        <f>J18/VLOOKUP(A18, 'Normalization Factors'!$A:$C, 3, )</f>
        <v>1.4831905075807514E-3</v>
      </c>
      <c r="Q18" s="10">
        <f t="shared" si="4"/>
        <v>0.41392569463010515</v>
      </c>
      <c r="R18">
        <f t="shared" si="5"/>
        <v>0.41688361334265256</v>
      </c>
      <c r="S18">
        <f t="shared" si="6"/>
        <v>-1.3232604974870454</v>
      </c>
      <c r="T18">
        <f t="shared" si="7"/>
        <v>-0.60992892011981203</v>
      </c>
      <c r="U18">
        <f t="shared" si="8"/>
        <v>-0.31700953766082351</v>
      </c>
      <c r="V18">
        <f t="shared" si="9"/>
        <v>-0.43383731520169333</v>
      </c>
      <c r="W18">
        <f t="shared" si="10"/>
        <v>-0.621724884765817</v>
      </c>
      <c r="X18" s="11">
        <f t="shared" si="11"/>
        <v>-0.32996832935510245</v>
      </c>
      <c r="Y18" s="10">
        <v>36.04</v>
      </c>
      <c r="Z18">
        <v>35.880000000000003</v>
      </c>
      <c r="AA18" s="4">
        <f t="shared" si="12"/>
        <v>-4.4395116537179966E-3</v>
      </c>
      <c r="AB18" t="str">
        <f t="shared" si="13"/>
        <v>DOWN</v>
      </c>
      <c r="AC18">
        <f t="shared" si="14"/>
        <v>-0.56346551959084634</v>
      </c>
      <c r="AD18">
        <f t="shared" si="15"/>
        <v>0</v>
      </c>
    </row>
    <row r="19" spans="1:30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 s="11">
        <v>21</v>
      </c>
      <c r="K19" s="13">
        <f t="shared" si="3"/>
        <v>0.72935185184906004</v>
      </c>
      <c r="L19">
        <f>C19/VLOOKUP(A19, 'Normalization Factors'!$A:$C, 3, )</f>
        <v>2.9828609096901781E-2</v>
      </c>
      <c r="M19">
        <f>G19/VLOOKUP(A19, 'Normalization Factors'!$A:$C, 3, )</f>
        <v>0.23623928806855637</v>
      </c>
      <c r="N19">
        <f>H19/VLOOKUP(A19, 'Normalization Factors'!$A:$C, 3, )</f>
        <v>0.53633816743572837</v>
      </c>
      <c r="O19">
        <f>I19/VLOOKUP(A19, 'Normalization Factors'!$A:$C, 3, )</f>
        <v>318.07943309162823</v>
      </c>
      <c r="P19" s="11">
        <f>J19/VLOOKUP(A19, 'Normalization Factors'!$A:$C, 3, )</f>
        <v>1.7303889255108767E-3</v>
      </c>
      <c r="Q19" s="10">
        <f t="shared" si="4"/>
        <v>0.10544353274334153</v>
      </c>
      <c r="R19">
        <f t="shared" si="5"/>
        <v>0.68193253202339443</v>
      </c>
      <c r="S19">
        <f t="shared" si="6"/>
        <v>-0.40204530824845697</v>
      </c>
      <c r="T19">
        <f t="shared" si="7"/>
        <v>-0.62277348439955416</v>
      </c>
      <c r="U19">
        <f t="shared" si="8"/>
        <v>-0.31674964616073648</v>
      </c>
      <c r="V19">
        <f t="shared" si="9"/>
        <v>-0.43315087290326126</v>
      </c>
      <c r="W19">
        <f t="shared" si="10"/>
        <v>-0.349923277556071</v>
      </c>
      <c r="X19" s="11">
        <f t="shared" si="11"/>
        <v>-0.10493745761626735</v>
      </c>
      <c r="Y19" s="10">
        <v>33.97</v>
      </c>
      <c r="Z19">
        <v>34.11</v>
      </c>
      <c r="AA19" s="4">
        <f t="shared" si="12"/>
        <v>4.1212834854283363E-3</v>
      </c>
      <c r="AB19" t="str">
        <f t="shared" si="13"/>
        <v>UP</v>
      </c>
      <c r="AC19">
        <f t="shared" si="14"/>
        <v>0.54243638452230947</v>
      </c>
      <c r="AD19">
        <f t="shared" si="15"/>
        <v>0</v>
      </c>
    </row>
    <row r="20" spans="1:30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 s="11">
        <v>29</v>
      </c>
      <c r="K20" s="13">
        <f t="shared" si="3"/>
        <v>0.72635416666889796</v>
      </c>
      <c r="L20">
        <f>C20/VLOOKUP(A20, 'Normalization Factors'!$A:$C, 3, )</f>
        <v>2.6532630191166775E-2</v>
      </c>
      <c r="M20">
        <f>G20/VLOOKUP(A20, 'Normalization Factors'!$A:$C, 3, )</f>
        <v>0.10835530652603824</v>
      </c>
      <c r="N20">
        <f>H20/VLOOKUP(A20, 'Normalization Factors'!$A:$C, 3, )</f>
        <v>0.1970995385629532</v>
      </c>
      <c r="O20">
        <f>I20/VLOOKUP(A20, 'Normalization Factors'!$A:$C, 3, )</f>
        <v>459.66364535266973</v>
      </c>
      <c r="P20" s="11">
        <f>J20/VLOOKUP(A20, 'Normalization Factors'!$A:$C, 3, )</f>
        <v>2.3895847066578773E-3</v>
      </c>
      <c r="Q20" s="10">
        <f t="shared" si="4"/>
        <v>-0.10264701293533939</v>
      </c>
      <c r="R20">
        <f t="shared" si="5"/>
        <v>0.32742907605815874</v>
      </c>
      <c r="S20">
        <f t="shared" si="6"/>
        <v>-0.52515920589560072</v>
      </c>
      <c r="T20">
        <f t="shared" si="7"/>
        <v>-0.72552999863749179</v>
      </c>
      <c r="U20">
        <f t="shared" si="8"/>
        <v>-0.32038344443222372</v>
      </c>
      <c r="V20">
        <f t="shared" si="9"/>
        <v>-0.43854416096174359</v>
      </c>
      <c r="W20">
        <f t="shared" si="10"/>
        <v>-1.9512438727042444E-2</v>
      </c>
      <c r="X20" s="11">
        <f t="shared" si="11"/>
        <v>0.4951448670206261</v>
      </c>
      <c r="Y20" s="10">
        <v>33.86</v>
      </c>
      <c r="Z20">
        <v>34.04</v>
      </c>
      <c r="AA20" s="4">
        <f t="shared" si="12"/>
        <v>5.3160070880094419E-3</v>
      </c>
      <c r="AB20" t="str">
        <f t="shared" si="13"/>
        <v>UP</v>
      </c>
      <c r="AC20">
        <f t="shared" si="14"/>
        <v>0.69677334569331661</v>
      </c>
      <c r="AD20">
        <f t="shared" si="15"/>
        <v>0</v>
      </c>
    </row>
    <row r="21" spans="1:30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 s="11">
        <v>18</v>
      </c>
      <c r="K21" s="13">
        <f t="shared" si="3"/>
        <v>0.76167824074218515</v>
      </c>
      <c r="L21">
        <f>C21/VLOOKUP(A21, 'Normalization Factors'!$A:$C, 3, )</f>
        <v>1.6150296638101518E-2</v>
      </c>
      <c r="M21">
        <f>G21/VLOOKUP(A21, 'Normalization Factors'!$A:$C, 3, )</f>
        <v>6.9215557020435067E-2</v>
      </c>
      <c r="N21">
        <f>H21/VLOOKUP(A21, 'Normalization Factors'!$A:$C, 3, )</f>
        <v>0.12483520105471325</v>
      </c>
      <c r="O21">
        <f>I21/VLOOKUP(A21, 'Normalization Factors'!$A:$C, 3, )</f>
        <v>92.835118655240606</v>
      </c>
      <c r="P21" s="11">
        <f>J21/VLOOKUP(A21, 'Normalization Factors'!$A:$C, 3, )</f>
        <v>1.4831905075807514E-3</v>
      </c>
      <c r="Q21" s="10">
        <f t="shared" si="4"/>
        <v>-1.1214165436571515</v>
      </c>
      <c r="R21">
        <f t="shared" si="5"/>
        <v>0.30146531369667001</v>
      </c>
      <c r="S21">
        <f t="shared" si="6"/>
        <v>0.92558834715587301</v>
      </c>
      <c r="T21">
        <f t="shared" si="7"/>
        <v>-1.049213018486995</v>
      </c>
      <c r="U21">
        <f t="shared" si="8"/>
        <v>-0.321495592743407</v>
      </c>
      <c r="V21">
        <f t="shared" si="9"/>
        <v>-0.43969303480854688</v>
      </c>
      <c r="W21">
        <f t="shared" si="10"/>
        <v>-0.87556919305674075</v>
      </c>
      <c r="X21" s="11">
        <f t="shared" si="11"/>
        <v>-0.32996832935510245</v>
      </c>
      <c r="Y21" s="10">
        <v>33.86</v>
      </c>
      <c r="Z21">
        <v>33.950000000000003</v>
      </c>
      <c r="AA21" s="4">
        <f t="shared" si="12"/>
        <v>2.6580035440048259E-3</v>
      </c>
      <c r="AB21" t="str">
        <f t="shared" si="13"/>
        <v>UP</v>
      </c>
      <c r="AC21">
        <f t="shared" si="14"/>
        <v>0.35340673865786992</v>
      </c>
      <c r="AD21">
        <f t="shared" si="15"/>
        <v>0</v>
      </c>
    </row>
    <row r="22" spans="1:30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 s="11">
        <v>17</v>
      </c>
      <c r="K22" s="13">
        <f t="shared" si="3"/>
        <v>0.74375000000145519</v>
      </c>
      <c r="L22">
        <f>C22/VLOOKUP(A22, 'Normalization Factors'!$A:$C, 3, )</f>
        <v>2.6203032300593277E-2</v>
      </c>
      <c r="M22">
        <f>G22/VLOOKUP(A22, 'Normalization Factors'!$A:$C, 3, )</f>
        <v>0.41982531311799604</v>
      </c>
      <c r="N22">
        <f>H22/VLOOKUP(A22, 'Normalization Factors'!$A:$C, 3, )</f>
        <v>0.45978905735003295</v>
      </c>
      <c r="O22">
        <f>I22/VLOOKUP(A22, 'Normalization Factors'!$A:$C, 3, )</f>
        <v>336.08627224785761</v>
      </c>
      <c r="P22" s="11">
        <f>J22/VLOOKUP(A22, 'Normalization Factors'!$A:$C, 3, )</f>
        <v>1.4007910349373763E-3</v>
      </c>
      <c r="Q22" s="10">
        <f t="shared" si="4"/>
        <v>-0.4962945433219742</v>
      </c>
      <c r="R22">
        <f t="shared" si="5"/>
        <v>-1.7547366973724638</v>
      </c>
      <c r="S22">
        <f t="shared" si="6"/>
        <v>0.18928167621044684</v>
      </c>
      <c r="T22">
        <f t="shared" si="7"/>
        <v>-0.7358056500612854</v>
      </c>
      <c r="U22">
        <f t="shared" si="8"/>
        <v>-0.31153308524007056</v>
      </c>
      <c r="V22">
        <f t="shared" si="9"/>
        <v>-0.43436786697815322</v>
      </c>
      <c r="W22">
        <f t="shared" si="10"/>
        <v>-0.30790125592487633</v>
      </c>
      <c r="X22" s="11">
        <f t="shared" si="11"/>
        <v>-0.40497861993471418</v>
      </c>
      <c r="Y22" s="10">
        <v>34.06</v>
      </c>
      <c r="Z22">
        <v>33.99</v>
      </c>
      <c r="AA22" s="4">
        <f t="shared" si="12"/>
        <v>-2.0551967116852693E-3</v>
      </c>
      <c r="AB22" t="str">
        <f t="shared" si="13"/>
        <v>DOWN</v>
      </c>
      <c r="AC22">
        <f t="shared" si="14"/>
        <v>-0.25545459402367049</v>
      </c>
      <c r="AD22">
        <f t="shared" si="15"/>
        <v>0</v>
      </c>
    </row>
    <row r="23" spans="1:30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 s="11">
        <v>11</v>
      </c>
      <c r="K23" s="13">
        <f t="shared" si="3"/>
        <v>0.71875</v>
      </c>
      <c r="L23">
        <f>C23/VLOOKUP(A23, 'Normalization Factors'!$A:$C, 3, )</f>
        <v>2.4307844429795649E-2</v>
      </c>
      <c r="M23">
        <f>G23/VLOOKUP(A23, 'Normalization Factors'!$A:$C, 3, )</f>
        <v>0.11725444957152274</v>
      </c>
      <c r="N23">
        <f>H23/VLOOKUP(A23, 'Normalization Factors'!$A:$C, 3, )</f>
        <v>0.33602504943968359</v>
      </c>
      <c r="O23">
        <f>I23/VLOOKUP(A23, 'Normalization Factors'!$A:$C, 3, )</f>
        <v>115.9676994067238</v>
      </c>
      <c r="P23" s="11">
        <f>J23/VLOOKUP(A23, 'Normalization Factors'!$A:$C, 3, )</f>
        <v>9.0639419907712591E-4</v>
      </c>
      <c r="Q23" s="10">
        <f t="shared" si="4"/>
        <v>9.3419817454839474E-2</v>
      </c>
      <c r="R23">
        <f t="shared" si="5"/>
        <v>0.7287274669987116</v>
      </c>
      <c r="S23">
        <f t="shared" si="6"/>
        <v>-0.83745971135291752</v>
      </c>
      <c r="T23">
        <f t="shared" si="7"/>
        <v>-0.79489064574809953</v>
      </c>
      <c r="U23">
        <f t="shared" si="8"/>
        <v>-0.32013057702673364</v>
      </c>
      <c r="V23">
        <f t="shared" si="9"/>
        <v>-0.43633549356640688</v>
      </c>
      <c r="W23">
        <f t="shared" si="10"/>
        <v>-0.82158538166761641</v>
      </c>
      <c r="X23" s="11">
        <f t="shared" si="11"/>
        <v>-0.85504036341238421</v>
      </c>
      <c r="Y23" s="10">
        <v>34.29</v>
      </c>
      <c r="Z23">
        <v>34.049999999999997</v>
      </c>
      <c r="AA23" s="4">
        <f t="shared" si="12"/>
        <v>-6.9991251093613881E-3</v>
      </c>
      <c r="AB23" t="str">
        <f t="shared" si="13"/>
        <v>DOWN</v>
      </c>
      <c r="AC23">
        <f t="shared" si="14"/>
        <v>-0.89412188367619838</v>
      </c>
      <c r="AD23">
        <f t="shared" si="15"/>
        <v>0</v>
      </c>
    </row>
    <row r="24" spans="1:30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 s="11">
        <v>19</v>
      </c>
      <c r="K24" s="13">
        <f t="shared" si="3"/>
        <v>0.73958333333575865</v>
      </c>
      <c r="L24">
        <f>C24/VLOOKUP(A24, 'Normalization Factors'!$A:$C, 3, )</f>
        <v>3.0075807514831906E-2</v>
      </c>
      <c r="M24">
        <f>G24/VLOOKUP(A24, 'Normalization Factors'!$A:$C, 3, )</f>
        <v>0.27233025708635467</v>
      </c>
      <c r="N24">
        <f>H24/VLOOKUP(A24, 'Normalization Factors'!$A:$C, 3, )</f>
        <v>0.60489452867501647</v>
      </c>
      <c r="O24">
        <f>I24/VLOOKUP(A24, 'Normalization Factors'!$A:$C, 3, )</f>
        <v>161.50156558998023</v>
      </c>
      <c r="P24" s="11">
        <f>J24/VLOOKUP(A24, 'Normalization Factors'!$A:$C, 3, )</f>
        <v>1.5655899802241265E-3</v>
      </c>
      <c r="Q24" s="10">
        <f t="shared" si="4"/>
        <v>-0.63420700404255792</v>
      </c>
      <c r="R24">
        <f t="shared" si="5"/>
        <v>-0.13465925858244177</v>
      </c>
      <c r="S24">
        <f t="shared" si="6"/>
        <v>1.8158111666356284E-2</v>
      </c>
      <c r="T24">
        <f t="shared" si="7"/>
        <v>-0.61506674583170884</v>
      </c>
      <c r="U24">
        <f t="shared" si="8"/>
        <v>-0.31572412834958224</v>
      </c>
      <c r="V24">
        <f t="shared" si="9"/>
        <v>-0.43206094925384247</v>
      </c>
      <c r="W24">
        <f t="shared" si="10"/>
        <v>-0.71532436089080853</v>
      </c>
      <c r="X24" s="11">
        <f t="shared" si="11"/>
        <v>-0.25495803877549078</v>
      </c>
      <c r="Y24" s="10">
        <v>34.31</v>
      </c>
      <c r="Z24">
        <v>34.5</v>
      </c>
      <c r="AA24" s="4">
        <f t="shared" si="12"/>
        <v>5.5377440979305663E-3</v>
      </c>
      <c r="AB24" t="str">
        <f t="shared" si="13"/>
        <v>UP</v>
      </c>
      <c r="AC24">
        <f t="shared" si="14"/>
        <v>0.72541780891178609</v>
      </c>
      <c r="AD24">
        <f t="shared" si="15"/>
        <v>0</v>
      </c>
    </row>
    <row r="25" spans="1:30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 s="11">
        <v>22</v>
      </c>
      <c r="K25" s="13">
        <f t="shared" si="3"/>
        <v>0.74097222222189885</v>
      </c>
      <c r="L25">
        <f>C25/VLOOKUP(A25, 'Normalization Factors'!$A:$C, 3, )</f>
        <v>3.8233355306526037E-2</v>
      </c>
      <c r="M25">
        <f>G25/VLOOKUP(A25, 'Normalization Factors'!$A:$C, 3, )</f>
        <v>0.34805537244561635</v>
      </c>
      <c r="N25">
        <f>H25/VLOOKUP(A25, 'Normalization Factors'!$A:$C, 3, )</f>
        <v>0.46094264996704021</v>
      </c>
      <c r="O25">
        <f>I25/VLOOKUP(A25, 'Normalization Factors'!$A:$C, 3, )</f>
        <v>152.86280487804879</v>
      </c>
      <c r="P25" s="11">
        <f>J25/VLOOKUP(A25, 'Normalization Factors'!$A:$C, 3, )</f>
        <v>1.8127883981542518E-3</v>
      </c>
      <c r="Q25" s="10">
        <f t="shared" si="4"/>
        <v>-1.2061948469966184</v>
      </c>
      <c r="R25">
        <f t="shared" si="5"/>
        <v>5.3652743032918067E-2</v>
      </c>
      <c r="S25">
        <f t="shared" si="6"/>
        <v>7.5199299748112777E-2</v>
      </c>
      <c r="T25">
        <f t="shared" si="7"/>
        <v>-0.36074437309281349</v>
      </c>
      <c r="U25">
        <f t="shared" si="8"/>
        <v>-0.31357241403805081</v>
      </c>
      <c r="V25">
        <f t="shared" si="9"/>
        <v>-0.43434952691674472</v>
      </c>
      <c r="W25">
        <f t="shared" si="10"/>
        <v>-0.73548437822388479</v>
      </c>
      <c r="X25" s="11">
        <f t="shared" si="11"/>
        <v>-2.9927167036655655E-2</v>
      </c>
      <c r="Y25" s="10">
        <v>34.32</v>
      </c>
      <c r="Z25">
        <v>34.4</v>
      </c>
      <c r="AA25" s="4">
        <f t="shared" si="12"/>
        <v>2.3310023310022811E-3</v>
      </c>
      <c r="AB25" t="str">
        <f t="shared" si="13"/>
        <v>UP</v>
      </c>
      <c r="AC25">
        <f t="shared" si="14"/>
        <v>0.31116401958459383</v>
      </c>
      <c r="AD25">
        <f t="shared" si="15"/>
        <v>0</v>
      </c>
    </row>
    <row r="26" spans="1:30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 s="11">
        <v>64</v>
      </c>
      <c r="K26" s="13">
        <f t="shared" si="3"/>
        <v>0.74760416666686069</v>
      </c>
      <c r="L26">
        <f>C26/VLOOKUP(A26, 'Normalization Factors'!$A:$C, 3, )</f>
        <v>8.4185510586201925E-2</v>
      </c>
      <c r="M26">
        <f>G26/VLOOKUP(A26, 'Normalization Factors'!$A:$C, 3, )</f>
        <v>19.524773152815786</v>
      </c>
      <c r="N26">
        <f>H26/VLOOKUP(A26, 'Normalization Factors'!$A:$C, 3, )</f>
        <v>71.453946420855544</v>
      </c>
      <c r="O26">
        <f>I26/VLOOKUP(A26, 'Normalization Factors'!$A:$C, 3, )</f>
        <v>1310.465468817514</v>
      </c>
      <c r="P26" s="11">
        <f>J26/VLOOKUP(A26, 'Normalization Factors'!$A:$C, 3, )</f>
        <v>2.3044793317009938E-3</v>
      </c>
      <c r="Q26" s="10">
        <f t="shared" si="4"/>
        <v>-0.20659474066235381</v>
      </c>
      <c r="R26">
        <f t="shared" si="5"/>
        <v>-2.1489972792139156E-2</v>
      </c>
      <c r="S26">
        <f t="shared" si="6"/>
        <v>0.34757097339878956</v>
      </c>
      <c r="T26">
        <f t="shared" si="7"/>
        <v>1.0718750195992497</v>
      </c>
      <c r="U26">
        <f t="shared" si="8"/>
        <v>0.23133026323696901</v>
      </c>
      <c r="V26">
        <f t="shared" si="9"/>
        <v>0.69431238504056769</v>
      </c>
      <c r="W26">
        <f t="shared" si="10"/>
        <v>1.9659783139424061</v>
      </c>
      <c r="X26" s="11">
        <f t="shared" si="11"/>
        <v>0.41767132622465963</v>
      </c>
      <c r="Y26" s="10">
        <v>1049.8</v>
      </c>
      <c r="Z26">
        <v>1035.8900000000001</v>
      </c>
      <c r="AA26" s="4">
        <f t="shared" si="12"/>
        <v>-1.3250142884358787E-2</v>
      </c>
      <c r="AB26" t="str">
        <f t="shared" si="13"/>
        <v>DOWN</v>
      </c>
      <c r="AC26">
        <f t="shared" si="14"/>
        <v>-1.7016417866351377</v>
      </c>
      <c r="AD26">
        <f t="shared" si="15"/>
        <v>0</v>
      </c>
    </row>
    <row r="27" spans="1:30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 s="11">
        <v>134</v>
      </c>
      <c r="K27" s="13">
        <f t="shared" si="3"/>
        <v>0.72627314814599231</v>
      </c>
      <c r="L27">
        <f>C27/VLOOKUP(A27, 'Normalization Factors'!$A:$C, 3, )</f>
        <v>0.12321762926688751</v>
      </c>
      <c r="M27">
        <f>G27/VLOOKUP(A27, 'Normalization Factors'!$A:$C, 3, )</f>
        <v>36.174852369292815</v>
      </c>
      <c r="N27">
        <f>H27/VLOOKUP(A27, 'Normalization Factors'!$A:$C, 3, )</f>
        <v>100.1940803687167</v>
      </c>
      <c r="O27">
        <f>I27/VLOOKUP(A27, 'Normalization Factors'!$A:$C, 3, )</f>
        <v>2064.0743194584475</v>
      </c>
      <c r="P27" s="11">
        <f>J27/VLOOKUP(A27, 'Normalization Factors'!$A:$C, 3, )</f>
        <v>4.8250036007489554E-3</v>
      </c>
      <c r="Q27" s="10">
        <f t="shared" si="4"/>
        <v>2.1472180305840682</v>
      </c>
      <c r="R27">
        <f t="shared" si="5"/>
        <v>1.0330024263907522</v>
      </c>
      <c r="S27">
        <f t="shared" si="6"/>
        <v>-0.52848660872046638</v>
      </c>
      <c r="T27">
        <f t="shared" si="7"/>
        <v>2.288753092444296</v>
      </c>
      <c r="U27">
        <f t="shared" si="8"/>
        <v>0.70443900091608014</v>
      </c>
      <c r="V27">
        <f t="shared" si="9"/>
        <v>1.151229162871058</v>
      </c>
      <c r="W27">
        <f t="shared" si="10"/>
        <v>3.7246527347186715</v>
      </c>
      <c r="X27" s="11">
        <f t="shared" si="11"/>
        <v>2.7121672953011289</v>
      </c>
      <c r="Y27" s="10">
        <v>1038.75</v>
      </c>
      <c r="Z27">
        <v>1048.47</v>
      </c>
      <c r="AA27" s="4">
        <f t="shared" si="12"/>
        <v>9.3574007220216873E-3</v>
      </c>
      <c r="AB27" t="str">
        <f t="shared" si="13"/>
        <v>UP</v>
      </c>
      <c r="AC27">
        <f t="shared" si="14"/>
        <v>1.2188492559890287</v>
      </c>
      <c r="AD27">
        <f t="shared" si="15"/>
        <v>0</v>
      </c>
    </row>
    <row r="28" spans="1:30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 s="11">
        <v>99</v>
      </c>
      <c r="K28" s="13">
        <f t="shared" si="3"/>
        <v>0.76082175925694173</v>
      </c>
      <c r="L28">
        <f>C28/VLOOKUP(A28, 'Normalization Factors'!$A:$C, 3, )</f>
        <v>9.1278986029094053E-2</v>
      </c>
      <c r="M28">
        <f>G28/VLOOKUP(A28, 'Normalization Factors'!$A:$C, 3, )</f>
        <v>8.0884343943540262</v>
      </c>
      <c r="N28">
        <f>H28/VLOOKUP(A28, 'Normalization Factors'!$A:$C, 3, )</f>
        <v>28.555559556387728</v>
      </c>
      <c r="O28">
        <f>I28/VLOOKUP(A28, 'Normalization Factors'!$A:$C, 3, )</f>
        <v>640.9689975514907</v>
      </c>
      <c r="P28" s="11">
        <f>J28/VLOOKUP(A28, 'Normalization Factors'!$A:$C, 3, )</f>
        <v>3.5647414662249746E-3</v>
      </c>
      <c r="Q28" s="10">
        <f t="shared" si="4"/>
        <v>-0.24463566549556598</v>
      </c>
      <c r="R28">
        <f t="shared" si="5"/>
        <v>-0.57260568539713652</v>
      </c>
      <c r="S28">
        <f t="shared" si="6"/>
        <v>0.89041294761467404</v>
      </c>
      <c r="T28">
        <f t="shared" si="7"/>
        <v>1.293023525457621</v>
      </c>
      <c r="U28">
        <f t="shared" si="8"/>
        <v>-9.3631061171153898E-2</v>
      </c>
      <c r="V28">
        <f t="shared" si="9"/>
        <v>1.23046833437849E-2</v>
      </c>
      <c r="W28">
        <f t="shared" si="10"/>
        <v>0.4035944356026776</v>
      </c>
      <c r="X28" s="11">
        <f t="shared" si="11"/>
        <v>1.5649193107628943</v>
      </c>
      <c r="Y28" s="10">
        <v>1035</v>
      </c>
      <c r="Z28">
        <v>1036.4100000000001</v>
      </c>
      <c r="AA28" s="4">
        <f t="shared" si="12"/>
        <v>1.3623188405797893E-3</v>
      </c>
      <c r="AB28" t="str">
        <f t="shared" si="13"/>
        <v>UP</v>
      </c>
      <c r="AC28">
        <f t="shared" si="14"/>
        <v>0.1860274056218823</v>
      </c>
      <c r="AD28">
        <f t="shared" si="15"/>
        <v>0</v>
      </c>
    </row>
    <row r="29" spans="1:30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 s="11">
        <v>112</v>
      </c>
      <c r="K29" s="13">
        <f t="shared" si="3"/>
        <v>0.73724537037196569</v>
      </c>
      <c r="L29">
        <f>C29/VLOOKUP(A29, 'Normalization Factors'!$A:$C, 3, )</f>
        <v>8.7606222094195593E-2</v>
      </c>
      <c r="M29">
        <f>G29/VLOOKUP(A29, 'Normalization Factors'!$A:$C, 3, )</f>
        <v>22.832745211003889</v>
      </c>
      <c r="N29">
        <f>H29/VLOOKUP(A29, 'Normalization Factors'!$A:$C, 3, )</f>
        <v>101.08800230447933</v>
      </c>
      <c r="O29">
        <f>I29/VLOOKUP(A29, 'Normalization Factors'!$A:$C, 3, )</f>
        <v>600.41185366556249</v>
      </c>
      <c r="P29" s="11">
        <f>J29/VLOOKUP(A29, 'Normalization Factors'!$A:$C, 3, )</f>
        <v>4.032838830476739E-3</v>
      </c>
      <c r="Q29" s="10">
        <f t="shared" si="4"/>
        <v>-0.29198252864566315</v>
      </c>
      <c r="R29">
        <f t="shared" si="5"/>
        <v>-0.20996055095502855</v>
      </c>
      <c r="S29">
        <f t="shared" si="6"/>
        <v>-7.7861221828716284E-2</v>
      </c>
      <c r="T29">
        <f t="shared" si="7"/>
        <v>1.1785202381603934</v>
      </c>
      <c r="U29">
        <f t="shared" si="8"/>
        <v>0.32532564093933936</v>
      </c>
      <c r="V29">
        <f t="shared" si="9"/>
        <v>1.1654409244189214</v>
      </c>
      <c r="W29">
        <f t="shared" si="10"/>
        <v>0.30894744270807184</v>
      </c>
      <c r="X29" s="11">
        <f t="shared" si="11"/>
        <v>1.9910399907342387</v>
      </c>
      <c r="Y29" s="10">
        <v>1037.72</v>
      </c>
      <c r="Z29">
        <v>1041.6400000000001</v>
      </c>
      <c r="AA29" s="4">
        <f t="shared" si="12"/>
        <v>3.7775122383688015E-3</v>
      </c>
      <c r="AB29" t="str">
        <f t="shared" si="13"/>
        <v>UP</v>
      </c>
      <c r="AC29">
        <f t="shared" si="14"/>
        <v>0.49802727642859518</v>
      </c>
      <c r="AD29">
        <f t="shared" si="15"/>
        <v>0</v>
      </c>
    </row>
    <row r="30" spans="1:30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 s="11">
        <v>83</v>
      </c>
      <c r="K30" s="13">
        <f t="shared" si="3"/>
        <v>0.73878472221986158</v>
      </c>
      <c r="L30">
        <f>C30/VLOOKUP(A30, 'Normalization Factors'!$A:$C, 3, )</f>
        <v>7.7344087570214604E-2</v>
      </c>
      <c r="M30">
        <f>G30/VLOOKUP(A30, 'Normalization Factors'!$A:$C, 3, )</f>
        <v>39.26901195448653</v>
      </c>
      <c r="N30">
        <f>H30/VLOOKUP(A30, 'Normalization Factors'!$A:$C, 3, )</f>
        <v>105.42521244418839</v>
      </c>
      <c r="O30">
        <f>I30/VLOOKUP(A30, 'Normalization Factors'!$A:$C, 3, )</f>
        <v>755.33688607230306</v>
      </c>
      <c r="P30" s="11">
        <f>J30/VLOOKUP(A30, 'Normalization Factors'!$A:$C, 3, )</f>
        <v>2.9886216332997264E-3</v>
      </c>
      <c r="Q30" s="10">
        <f t="shared" si="4"/>
        <v>-0.11274550969832982</v>
      </c>
      <c r="R30">
        <f t="shared" si="5"/>
        <v>-0.88247840374689679</v>
      </c>
      <c r="S30">
        <f t="shared" si="6"/>
        <v>-1.464057174212214E-2</v>
      </c>
      <c r="T30">
        <f t="shared" si="7"/>
        <v>0.85858458247696312</v>
      </c>
      <c r="U30">
        <f t="shared" si="8"/>
        <v>0.79235893910352506</v>
      </c>
      <c r="V30">
        <f t="shared" si="9"/>
        <v>1.2343948160536915</v>
      </c>
      <c r="W30">
        <f t="shared" si="10"/>
        <v>0.67049135424778239</v>
      </c>
      <c r="X30" s="11">
        <f t="shared" si="11"/>
        <v>1.0404630892597015</v>
      </c>
      <c r="Y30" s="10">
        <v>1040.8</v>
      </c>
      <c r="Z30">
        <v>1041.2</v>
      </c>
      <c r="AA30" s="4">
        <f t="shared" si="12"/>
        <v>3.8431975403544481E-4</v>
      </c>
      <c r="AB30" t="str">
        <f t="shared" si="13"/>
        <v>UP</v>
      </c>
      <c r="AC30">
        <f t="shared" si="14"/>
        <v>5.968738294284763E-2</v>
      </c>
      <c r="AD30">
        <f t="shared" si="15"/>
        <v>0</v>
      </c>
    </row>
    <row r="31" spans="1:30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 s="11">
        <v>99</v>
      </c>
      <c r="K31" s="13">
        <f t="shared" si="3"/>
        <v>0.70833333333575865</v>
      </c>
      <c r="L31">
        <f>C31/VLOOKUP(A31, 'Normalization Factors'!$A:$C, 3, )</f>
        <v>8.6778049834365545E-2</v>
      </c>
      <c r="M31">
        <f>G31/VLOOKUP(A31, 'Normalization Factors'!$A:$C, 3, )</f>
        <v>26.248379662969899</v>
      </c>
      <c r="N31">
        <f>H31/VLOOKUP(A31, 'Normalization Factors'!$A:$C, 3, )</f>
        <v>67.779274089010514</v>
      </c>
      <c r="O31">
        <f>I31/VLOOKUP(A31, 'Normalization Factors'!$A:$C, 3, )</f>
        <v>508.90076335877865</v>
      </c>
      <c r="P31" s="11">
        <f>J31/VLOOKUP(A31, 'Normalization Factors'!$A:$C, 3, )</f>
        <v>3.5647414662249746E-3</v>
      </c>
      <c r="Q31" s="10">
        <f t="shared" si="4"/>
        <v>-0.20505419412530795</v>
      </c>
      <c r="R31">
        <f t="shared" si="5"/>
        <v>0.72782987767092955</v>
      </c>
      <c r="S31">
        <f t="shared" si="6"/>
        <v>-1.265268622713144</v>
      </c>
      <c r="T31">
        <f t="shared" si="7"/>
        <v>1.1527008694561163</v>
      </c>
      <c r="U31">
        <f t="shared" si="8"/>
        <v>0.42238022446010426</v>
      </c>
      <c r="V31">
        <f t="shared" si="9"/>
        <v>0.63589166074973891</v>
      </c>
      <c r="W31">
        <f t="shared" si="10"/>
        <v>9.5390749998038094E-2</v>
      </c>
      <c r="X31" s="11">
        <f t="shared" si="11"/>
        <v>1.5649193107628943</v>
      </c>
      <c r="Y31" s="10">
        <v>1043.8699999999999</v>
      </c>
      <c r="Z31">
        <v>1044.1500000000001</v>
      </c>
      <c r="AA31" s="4">
        <f t="shared" si="12"/>
        <v>2.6823263433205295E-4</v>
      </c>
      <c r="AB31" t="str">
        <f t="shared" si="13"/>
        <v>UP</v>
      </c>
      <c r="AC31">
        <f t="shared" si="14"/>
        <v>4.4690999471884811E-2</v>
      </c>
      <c r="AD31">
        <f t="shared" si="15"/>
        <v>0</v>
      </c>
    </row>
    <row r="32" spans="1:30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 s="11">
        <v>107</v>
      </c>
      <c r="K32" s="13">
        <f t="shared" si="3"/>
        <v>0.74652777778101154</v>
      </c>
      <c r="L32">
        <f>C32/VLOOKUP(A32, 'Normalization Factors'!$A:$C, 3, )</f>
        <v>9.8336453982428351E-2</v>
      </c>
      <c r="M32">
        <f>G32/VLOOKUP(A32, 'Normalization Factors'!$A:$C, 3, )</f>
        <v>19.040868500648134</v>
      </c>
      <c r="N32">
        <f>H32/VLOOKUP(A32, 'Normalization Factors'!$A:$C, 3, )</f>
        <v>45.395326227855392</v>
      </c>
      <c r="O32">
        <f>I32/VLOOKUP(A32, 'Normalization Factors'!$A:$C, 3, )</f>
        <v>805.98678525133232</v>
      </c>
      <c r="P32" s="11">
        <f>J32/VLOOKUP(A32, 'Normalization Factors'!$A:$C, 3, )</f>
        <v>3.8528013826875989E-3</v>
      </c>
      <c r="Q32" s="10">
        <f t="shared" si="4"/>
        <v>-0.88317866993854199</v>
      </c>
      <c r="R32">
        <f t="shared" si="5"/>
        <v>-0.44813969517837771</v>
      </c>
      <c r="S32">
        <f t="shared" si="6"/>
        <v>0.30336405267278088</v>
      </c>
      <c r="T32">
        <f t="shared" si="7"/>
        <v>1.5130494500679801</v>
      </c>
      <c r="U32">
        <f t="shared" si="8"/>
        <v>0.21758020738633216</v>
      </c>
      <c r="V32">
        <f t="shared" si="9"/>
        <v>0.2800268846704389</v>
      </c>
      <c r="W32">
        <f t="shared" si="10"/>
        <v>0.78869150811446942</v>
      </c>
      <c r="X32" s="11">
        <f t="shared" si="11"/>
        <v>1.8271474215144907</v>
      </c>
      <c r="Y32" s="10">
        <v>1048</v>
      </c>
      <c r="Z32">
        <v>1047.72</v>
      </c>
      <c r="AA32" s="4">
        <f t="shared" si="12"/>
        <v>-2.6717557251905791E-4</v>
      </c>
      <c r="AB32" t="str">
        <f t="shared" si="13"/>
        <v>DOWN</v>
      </c>
      <c r="AC32">
        <f t="shared" si="14"/>
        <v>-2.447418271158909E-2</v>
      </c>
      <c r="AD32">
        <f t="shared" si="15"/>
        <v>0</v>
      </c>
    </row>
    <row r="33" spans="1:30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 s="11">
        <v>81</v>
      </c>
      <c r="K33" s="13">
        <f t="shared" si="3"/>
        <v>0.74236111110803904</v>
      </c>
      <c r="L33">
        <f>C33/VLOOKUP(A33, 'Normalization Factors'!$A:$C, 3, )</f>
        <v>8.7138124729943825E-2</v>
      </c>
      <c r="M33">
        <f>G33/VLOOKUP(A33, 'Normalization Factors'!$A:$C, 3, )</f>
        <v>26.693576263862884</v>
      </c>
      <c r="N33">
        <f>H33/VLOOKUP(A33, 'Normalization Factors'!$A:$C, 3, )</f>
        <v>66.815605645974358</v>
      </c>
      <c r="O33">
        <f>I33/VLOOKUP(A33, 'Normalization Factors'!$A:$C, 3, )</f>
        <v>617.90641653463922</v>
      </c>
      <c r="P33" s="11">
        <f>J33/VLOOKUP(A33, 'Normalization Factors'!$A:$C, 3, )</f>
        <v>2.9166066541840702E-3</v>
      </c>
      <c r="Q33" s="10">
        <f t="shared" si="4"/>
        <v>0.41199603739418078</v>
      </c>
      <c r="R33">
        <f t="shared" si="5"/>
        <v>0.53835610282760116</v>
      </c>
      <c r="S33">
        <f t="shared" si="6"/>
        <v>0.13224048782986927</v>
      </c>
      <c r="T33">
        <f t="shared" si="7"/>
        <v>1.1639266819362368</v>
      </c>
      <c r="U33">
        <f t="shared" si="8"/>
        <v>0.43503039862018111</v>
      </c>
      <c r="V33">
        <f t="shared" si="9"/>
        <v>0.62057105435702675</v>
      </c>
      <c r="W33">
        <f t="shared" si="10"/>
        <v>0.34977398049931513</v>
      </c>
      <c r="X33" s="11">
        <f t="shared" si="11"/>
        <v>0.97490606157180215</v>
      </c>
      <c r="Y33" s="10">
        <v>1050.05</v>
      </c>
      <c r="Z33">
        <v>1058.29</v>
      </c>
      <c r="AA33" s="4">
        <f t="shared" si="12"/>
        <v>7.8472453692681396E-3</v>
      </c>
      <c r="AB33" t="str">
        <f t="shared" si="13"/>
        <v>UP</v>
      </c>
      <c r="AC33">
        <f t="shared" si="14"/>
        <v>1.0237641438036014</v>
      </c>
      <c r="AD33">
        <f t="shared" si="15"/>
        <v>0</v>
      </c>
    </row>
    <row r="34" spans="1:30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 s="11">
        <v>119</v>
      </c>
      <c r="K34" s="13">
        <f t="shared" si="3"/>
        <v>0.75208333333284827</v>
      </c>
      <c r="L34">
        <f>C34/VLOOKUP(A34, 'Normalization Factors'!$A:$C, 3, )</f>
        <v>9.5851937202938206E-2</v>
      </c>
      <c r="M34">
        <f>G34/VLOOKUP(A34, 'Normalization Factors'!$A:$C, 3, )</f>
        <v>32.040616448221229</v>
      </c>
      <c r="N34">
        <f>H34/VLOOKUP(A34, 'Normalization Factors'!$A:$C, 3, )</f>
        <v>98.532658793028943</v>
      </c>
      <c r="O34">
        <f>I34/VLOOKUP(A34, 'Normalization Factors'!$A:$C, 3, )</f>
        <v>1246.8263358778627</v>
      </c>
      <c r="P34" s="11">
        <f>J34/VLOOKUP(A34, 'Normalization Factors'!$A:$C, 3, )</f>
        <v>4.2848912573815352E-3</v>
      </c>
      <c r="Q34" s="10">
        <f t="shared" si="4"/>
        <v>0.5741703969417622</v>
      </c>
      <c r="R34">
        <f t="shared" si="5"/>
        <v>0.41299460515523168</v>
      </c>
      <c r="S34">
        <f t="shared" si="6"/>
        <v>0.531528805298628</v>
      </c>
      <c r="T34">
        <f t="shared" si="7"/>
        <v>1.4355913439551493</v>
      </c>
      <c r="U34">
        <f t="shared" si="8"/>
        <v>0.58696549748973004</v>
      </c>
      <c r="V34">
        <f t="shared" si="9"/>
        <v>1.1248155283918841</v>
      </c>
      <c r="W34">
        <f t="shared" si="10"/>
        <v>1.8174655739896333</v>
      </c>
      <c r="X34" s="11">
        <f t="shared" si="11"/>
        <v>2.2204895876418855</v>
      </c>
      <c r="Y34" s="10">
        <v>1049.6500000000001</v>
      </c>
      <c r="Z34">
        <v>1052.3900000000001</v>
      </c>
      <c r="AA34" s="4">
        <f t="shared" si="12"/>
        <v>2.6103939408374304E-3</v>
      </c>
      <c r="AB34" t="str">
        <f t="shared" si="13"/>
        <v>UP</v>
      </c>
      <c r="AC34">
        <f t="shared" si="14"/>
        <v>0.34725642785833538</v>
      </c>
      <c r="AD34">
        <f t="shared" si="15"/>
        <v>0</v>
      </c>
    </row>
    <row r="35" spans="1:30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 s="11">
        <v>87</v>
      </c>
      <c r="K35" s="13">
        <f t="shared" si="3"/>
        <v>0.75277777777955635</v>
      </c>
      <c r="L35">
        <f>C35/VLOOKUP(A35, 'Normalization Factors'!$A:$C, 3, )</f>
        <v>0.11486389168947141</v>
      </c>
      <c r="M35">
        <f>G35/VLOOKUP(A35, 'Normalization Factors'!$A:$C, 3, )</f>
        <v>47.624369868932739</v>
      </c>
      <c r="N35">
        <f>H35/VLOOKUP(A35, 'Normalization Factors'!$A:$C, 3, )</f>
        <v>133.85823851361084</v>
      </c>
      <c r="O35">
        <f>I35/VLOOKUP(A35, 'Normalization Factors'!$A:$C, 3, )</f>
        <v>563.22886360362952</v>
      </c>
      <c r="P35" s="11">
        <f>J35/VLOOKUP(A35, 'Normalization Factors'!$A:$C, 3, )</f>
        <v>3.1326515915310383E-3</v>
      </c>
      <c r="Q35" s="10">
        <f t="shared" si="4"/>
        <v>1.4655126967181857</v>
      </c>
      <c r="R35">
        <f t="shared" si="5"/>
        <v>0.33663267140265224</v>
      </c>
      <c r="S35">
        <f t="shared" si="6"/>
        <v>0.56004939948891674</v>
      </c>
      <c r="T35">
        <f t="shared" si="7"/>
        <v>2.0283142429055041</v>
      </c>
      <c r="U35">
        <f t="shared" si="8"/>
        <v>1.0297747966718727</v>
      </c>
      <c r="V35">
        <f t="shared" si="9"/>
        <v>1.6864291273474172</v>
      </c>
      <c r="W35">
        <f t="shared" si="10"/>
        <v>0.22217461161103264</v>
      </c>
      <c r="X35" s="11">
        <f t="shared" si="11"/>
        <v>1.1715771446354997</v>
      </c>
      <c r="Y35" s="10">
        <v>1049.0999999999999</v>
      </c>
      <c r="Z35">
        <v>1042.68</v>
      </c>
      <c r="AA35" s="4">
        <f t="shared" si="12"/>
        <v>-6.1195310265940769E-3</v>
      </c>
      <c r="AB35" t="str">
        <f t="shared" si="13"/>
        <v>DOWN</v>
      </c>
      <c r="AC35">
        <f t="shared" si="14"/>
        <v>-0.78049403075270984</v>
      </c>
      <c r="AD35">
        <f t="shared" si="15"/>
        <v>0</v>
      </c>
    </row>
    <row r="36" spans="1:30" x14ac:dyDescent="0.2">
      <c r="A36" t="s">
        <v>40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 s="11">
        <v>12</v>
      </c>
      <c r="K36" s="13">
        <f t="shared" ref="K36:K67" si="16">MOD(F36, 1)</f>
        <v>0.73656250000203727</v>
      </c>
      <c r="L36">
        <f>C36/VLOOKUP(A36, 'Normalization Factors'!$A:$C, 3, )</f>
        <v>1.6385911179173047E-2</v>
      </c>
      <c r="M36">
        <f>G36/VLOOKUP(A36, 'Normalization Factors'!$A:$C, 3, )</f>
        <v>0.33070444104134761</v>
      </c>
      <c r="N36">
        <f>H36/VLOOKUP(A36, 'Normalization Factors'!$A:$C, 3, )</f>
        <v>2.2644716692189895</v>
      </c>
      <c r="O36">
        <f>I36/VLOOKUP(A36, 'Normalization Factors'!$A:$C, 3, )</f>
        <v>89.568529862174586</v>
      </c>
      <c r="P36" s="11">
        <f>J36/VLOOKUP(A36, 'Normalization Factors'!$A:$C, 3, )</f>
        <v>9.1883614088820824E-4</v>
      </c>
      <c r="Q36" s="10">
        <f t="shared" ref="Q36:Q67" si="17">STANDARDIZE(D36, D$1, D$2)</f>
        <v>1.2115982055121373</v>
      </c>
      <c r="R36">
        <f t="shared" ref="R36:R67" si="18">STANDARDIZE(E36, E$1, E$2)</f>
        <v>1.44285316375661</v>
      </c>
      <c r="S36">
        <f t="shared" ref="S36:S67" si="19">STANDARDIZE(K36, K$1, K$2)</f>
        <v>-0.10590647267293253</v>
      </c>
      <c r="T36">
        <f t="shared" ref="T36:T67" si="20">STANDARDIZE(L36, L$1, L$2)</f>
        <v>-1.0418674226452997</v>
      </c>
      <c r="U36">
        <f t="shared" ref="U36:U67" si="21">STANDARDIZE(M36, M$1, M$2)</f>
        <v>-0.31406543735328563</v>
      </c>
      <c r="V36">
        <f t="shared" ref="V36:V67" si="22">STANDARDIZE(N36, N$1, N$2)</f>
        <v>-0.40567663799787762</v>
      </c>
      <c r="W36">
        <f t="shared" ref="W36:W67" si="23">STANDARDIZE(O36, O$1, O$2)</f>
        <v>-0.88319233356082805</v>
      </c>
      <c r="X36" s="11">
        <f t="shared" ref="X36:X67" si="24">STANDARDIZE(P36, P$1, P$2)</f>
        <v>-0.84371415414569251</v>
      </c>
      <c r="Y36" s="10">
        <v>21.51</v>
      </c>
      <c r="Z36">
        <v>21.75</v>
      </c>
      <c r="AA36" s="4">
        <f t="shared" ref="AA36:AA67" si="25">IFERROR((Z36-Y36)/Y36, "N/A")</f>
        <v>1.1157601115760038E-2</v>
      </c>
      <c r="AB36" t="str">
        <f t="shared" ref="AB36:AB67" si="26">IF(AA36="N/A", "N/A", IF(AA36&gt;0, "UP", "DOWN"))</f>
        <v>UP</v>
      </c>
      <c r="AC36">
        <f t="shared" ref="AC36:AC67" si="27">IFERROR(STANDARDIZE(AA36, $AA$1, $AA$2), "N/A")</f>
        <v>1.4514030095669959</v>
      </c>
      <c r="AD36">
        <f t="shared" si="15"/>
        <v>0</v>
      </c>
    </row>
    <row r="37" spans="1:30" x14ac:dyDescent="0.2">
      <c r="A37" t="s">
        <v>40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 s="11">
        <v>13</v>
      </c>
      <c r="K37" s="13">
        <f t="shared" si="16"/>
        <v>0.75983796296350192</v>
      </c>
      <c r="L37">
        <f>C37/VLOOKUP(A37, 'Normalization Factors'!$A:$C, 3, )</f>
        <v>2.2052067381316997E-2</v>
      </c>
      <c r="M37">
        <f>G37/VLOOKUP(A37, 'Normalization Factors'!$A:$C, 3, )</f>
        <v>0.50704441041347625</v>
      </c>
      <c r="N37">
        <f>H37/VLOOKUP(A37, 'Normalization Factors'!$A:$C, 3, )</f>
        <v>3.490581929555896</v>
      </c>
      <c r="O37">
        <f>I37/VLOOKUP(A37, 'Normalization Factors'!$A:$C, 3, )</f>
        <v>286.13116385911178</v>
      </c>
      <c r="P37" s="11">
        <f>J37/VLOOKUP(A37, 'Normalization Factors'!$A:$C, 3, )</f>
        <v>9.954058192955589E-4</v>
      </c>
      <c r="Q37" s="10">
        <f t="shared" si="17"/>
        <v>1.8781559132133123</v>
      </c>
      <c r="R37">
        <f t="shared" si="18"/>
        <v>1.2572496643887121</v>
      </c>
      <c r="S37">
        <f t="shared" si="19"/>
        <v>0.85000877276078246</v>
      </c>
      <c r="T37">
        <f t="shared" si="20"/>
        <v>-0.86521748734174098</v>
      </c>
      <c r="U37">
        <f t="shared" si="21"/>
        <v>-0.3090547716845326</v>
      </c>
      <c r="V37">
        <f t="shared" si="22"/>
        <v>-0.38618367563262262</v>
      </c>
      <c r="W37">
        <f t="shared" si="23"/>
        <v>-0.42447999731793973</v>
      </c>
      <c r="X37" s="11">
        <f t="shared" si="24"/>
        <v>-0.77401087034215754</v>
      </c>
      <c r="Y37" s="10">
        <v>21.43</v>
      </c>
      <c r="Z37">
        <v>21.57</v>
      </c>
      <c r="AA37" s="4">
        <f t="shared" si="25"/>
        <v>6.5328978068129057E-3</v>
      </c>
      <c r="AB37" t="str">
        <f t="shared" si="26"/>
        <v>UP</v>
      </c>
      <c r="AC37">
        <f t="shared" si="27"/>
        <v>0.85397390255147021</v>
      </c>
      <c r="AD37">
        <f t="shared" si="15"/>
        <v>0</v>
      </c>
    </row>
    <row r="38" spans="1:30" x14ac:dyDescent="0.2">
      <c r="A38" t="s">
        <v>40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 s="11">
        <v>20</v>
      </c>
      <c r="K38" s="13">
        <f t="shared" si="16"/>
        <v>0.75325231481838273</v>
      </c>
      <c r="L38">
        <f>C38/VLOOKUP(A38, 'Normalization Factors'!$A:$C, 3, )</f>
        <v>3.2618683001531396E-2</v>
      </c>
      <c r="M38">
        <f>G38/VLOOKUP(A38, 'Normalization Factors'!$A:$C, 3, )</f>
        <v>2.9814701378254211</v>
      </c>
      <c r="N38">
        <f>H38/VLOOKUP(A38, 'Normalization Factors'!$A:$C, 3, )</f>
        <v>18.166385911179173</v>
      </c>
      <c r="O38">
        <f>I38/VLOOKUP(A38, 'Normalization Factors'!$A:$C, 3, )</f>
        <v>234.395865237366</v>
      </c>
      <c r="P38" s="11">
        <f>J38/VLOOKUP(A38, 'Normalization Factors'!$A:$C, 3, )</f>
        <v>1.5313935681470138E-3</v>
      </c>
      <c r="Q38" s="10">
        <f t="shared" si="17"/>
        <v>0.1571566326578514</v>
      </c>
      <c r="R38">
        <f t="shared" si="18"/>
        <v>2.6171265983912133</v>
      </c>
      <c r="S38">
        <f t="shared" si="19"/>
        <v>0.57953847219557475</v>
      </c>
      <c r="T38">
        <f t="shared" si="20"/>
        <v>-0.53578922961348252</v>
      </c>
      <c r="U38">
        <f t="shared" si="21"/>
        <v>-0.23874444960401797</v>
      </c>
      <c r="V38">
        <f t="shared" si="22"/>
        <v>-0.15286461457604664</v>
      </c>
      <c r="W38">
        <f t="shared" si="23"/>
        <v>-0.54521311538031914</v>
      </c>
      <c r="X38" s="11">
        <f t="shared" si="24"/>
        <v>-0.28608788371741223</v>
      </c>
      <c r="Y38" s="10">
        <v>21.31</v>
      </c>
      <c r="Z38">
        <v>21.36</v>
      </c>
      <c r="AA38" s="4">
        <f t="shared" si="25"/>
        <v>2.3463162834350404E-3</v>
      </c>
      <c r="AB38" t="str">
        <f t="shared" si="26"/>
        <v>UP</v>
      </c>
      <c r="AC38">
        <f t="shared" si="27"/>
        <v>0.31314230885324412</v>
      </c>
      <c r="AD38">
        <f t="shared" si="15"/>
        <v>0</v>
      </c>
    </row>
    <row r="39" spans="1:30" x14ac:dyDescent="0.2">
      <c r="A39" t="s">
        <v>40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 s="11">
        <v>11</v>
      </c>
      <c r="K39" s="13">
        <f t="shared" si="16"/>
        <v>0.70951388889079681</v>
      </c>
      <c r="L39">
        <f>C39/VLOOKUP(A39, 'Normalization Factors'!$A:$C, 3, )</f>
        <v>1.5084226646248085E-2</v>
      </c>
      <c r="M39">
        <f>G39/VLOOKUP(A39, 'Normalization Factors'!$A:$C, 3, )</f>
        <v>0.34326186830015315</v>
      </c>
      <c r="N39">
        <f>H39/VLOOKUP(A39, 'Normalization Factors'!$A:$C, 3, )</f>
        <v>1.1588820826952526</v>
      </c>
      <c r="O39">
        <f>I39/VLOOKUP(A39, 'Normalization Factors'!$A:$C, 3, )</f>
        <v>95.042419601837679</v>
      </c>
      <c r="P39" s="11">
        <f>J39/VLOOKUP(A39, 'Normalization Factors'!$A:$C, 3, )</f>
        <v>8.4226646248085758E-4</v>
      </c>
      <c r="Q39" s="10">
        <f t="shared" si="17"/>
        <v>0.68019396595812698</v>
      </c>
      <c r="R39">
        <f t="shared" si="18"/>
        <v>0.78342773266810184</v>
      </c>
      <c r="S39">
        <f t="shared" si="19"/>
        <v>-1.2167836127689458</v>
      </c>
      <c r="T39">
        <f t="shared" si="20"/>
        <v>-1.0824491645393608</v>
      </c>
      <c r="U39">
        <f t="shared" si="21"/>
        <v>-0.31370862051886295</v>
      </c>
      <c r="V39">
        <f t="shared" si="22"/>
        <v>-0.42325353699193963</v>
      </c>
      <c r="W39">
        <f t="shared" si="23"/>
        <v>-0.87041808089764927</v>
      </c>
      <c r="X39" s="11">
        <f t="shared" si="24"/>
        <v>-0.91341743794922747</v>
      </c>
      <c r="Y39" s="10">
        <v>21.1</v>
      </c>
      <c r="Z39">
        <v>21.36</v>
      </c>
      <c r="AA39" s="4">
        <f t="shared" si="25"/>
        <v>1.2322274881516493E-2</v>
      </c>
      <c r="AB39" t="str">
        <f t="shared" si="26"/>
        <v>UP</v>
      </c>
      <c r="AC39">
        <f t="shared" si="27"/>
        <v>1.6018580682718746</v>
      </c>
      <c r="AD39">
        <f t="shared" si="15"/>
        <v>0</v>
      </c>
    </row>
    <row r="40" spans="1:30" x14ac:dyDescent="0.2">
      <c r="A40" t="s">
        <v>40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 s="11">
        <v>11</v>
      </c>
      <c r="K40" s="13">
        <f t="shared" si="16"/>
        <v>0.74505787037196569</v>
      </c>
      <c r="L40">
        <f>C40/VLOOKUP(A40, 'Normalization Factors'!$A:$C, 3, )</f>
        <v>1.9448698315467076E-2</v>
      </c>
      <c r="M40">
        <f>G40/VLOOKUP(A40, 'Normalization Factors'!$A:$C, 3, )</f>
        <v>0.85689127105666152</v>
      </c>
      <c r="N40">
        <f>H40/VLOOKUP(A40, 'Normalization Factors'!$A:$C, 3, )</f>
        <v>5.5274119448698311</v>
      </c>
      <c r="O40">
        <f>I40/VLOOKUP(A40, 'Normalization Factors'!$A:$C, 3, )</f>
        <v>182.27679938744257</v>
      </c>
      <c r="P40" s="11">
        <f>J40/VLOOKUP(A40, 'Normalization Factors'!$A:$C, 3, )</f>
        <v>8.4226646248085758E-4</v>
      </c>
      <c r="Q40" s="10">
        <f t="shared" si="17"/>
        <v>1.2296117753670146</v>
      </c>
      <c r="R40">
        <f t="shared" si="18"/>
        <v>0.99500062152362645</v>
      </c>
      <c r="S40">
        <f t="shared" si="19"/>
        <v>0.24299546176615877</v>
      </c>
      <c r="T40">
        <f t="shared" si="20"/>
        <v>-0.94638097112986252</v>
      </c>
      <c r="U40">
        <f t="shared" si="21"/>
        <v>-0.29911394170601202</v>
      </c>
      <c r="V40">
        <f t="shared" si="22"/>
        <v>-0.35380171773103358</v>
      </c>
      <c r="W40">
        <f t="shared" si="23"/>
        <v>-0.66684181953773214</v>
      </c>
      <c r="X40" s="11">
        <f t="shared" si="24"/>
        <v>-0.91341743794922747</v>
      </c>
      <c r="Y40" s="10">
        <v>21.23</v>
      </c>
      <c r="Z40">
        <v>21.17</v>
      </c>
      <c r="AA40" s="4">
        <f t="shared" si="25"/>
        <v>-2.8261893546867038E-3</v>
      </c>
      <c r="AB40" t="str">
        <f t="shared" si="26"/>
        <v>DOWN</v>
      </c>
      <c r="AC40">
        <f t="shared" si="27"/>
        <v>-0.35505307968928412</v>
      </c>
      <c r="AD40">
        <f t="shared" si="15"/>
        <v>0</v>
      </c>
    </row>
    <row r="41" spans="1:30" x14ac:dyDescent="0.2">
      <c r="A41" t="s">
        <v>42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 s="11">
        <v>25</v>
      </c>
      <c r="K41" s="13">
        <f t="shared" si="16"/>
        <v>0.72939814814890269</v>
      </c>
      <c r="L41">
        <f>C41/VLOOKUP(A41, 'Normalization Factors'!$A:$C, 3, )</f>
        <v>3.0439095703023025E-2</v>
      </c>
      <c r="M41">
        <f>G41/VLOOKUP(A41, 'Normalization Factors'!$A:$C, 3, )</f>
        <v>1.5459719104056806</v>
      </c>
      <c r="N41">
        <f>H41/VLOOKUP(A41, 'Normalization Factors'!$A:$C, 3, )</f>
        <v>2.0162376651177363</v>
      </c>
      <c r="O41">
        <f>I41/VLOOKUP(A41, 'Normalization Factors'!$A:$C, 3, )</f>
        <v>185.51636819297238</v>
      </c>
      <c r="P41" s="11">
        <f>J41/VLOOKUP(A41, 'Normalization Factors'!$A:$C, 3, )</f>
        <v>1.3052785464418106E-3</v>
      </c>
      <c r="Q41" s="10">
        <f t="shared" si="17"/>
        <v>-1.3200964305994491</v>
      </c>
      <c r="R41">
        <f t="shared" si="18"/>
        <v>-0.76794315212105291</v>
      </c>
      <c r="S41">
        <f t="shared" si="19"/>
        <v>-0.40014393516298791</v>
      </c>
      <c r="T41">
        <f t="shared" si="20"/>
        <v>-0.60374075469220834</v>
      </c>
      <c r="U41">
        <f t="shared" si="21"/>
        <v>-0.27953385039215761</v>
      </c>
      <c r="V41">
        <f t="shared" si="22"/>
        <v>-0.40962311512660882</v>
      </c>
      <c r="W41">
        <f t="shared" si="23"/>
        <v>-0.65928173476990526</v>
      </c>
      <c r="X41" s="11">
        <f t="shared" si="24"/>
        <v>-0.49192601518130524</v>
      </c>
      <c r="Y41">
        <v>149.34</v>
      </c>
      <c r="Z41">
        <v>148.83000000000001</v>
      </c>
      <c r="AA41" s="4">
        <f t="shared" si="25"/>
        <v>-3.4150261149055237E-3</v>
      </c>
      <c r="AB41" t="str">
        <f t="shared" si="26"/>
        <v>DOWN</v>
      </c>
      <c r="AC41">
        <f t="shared" si="27"/>
        <v>-0.43112027715790047</v>
      </c>
      <c r="AD41">
        <f t="shared" si="15"/>
        <v>0</v>
      </c>
    </row>
    <row r="42" spans="1:30" x14ac:dyDescent="0.2">
      <c r="A42" t="s">
        <v>42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 s="11">
        <v>40</v>
      </c>
      <c r="K42" s="13">
        <f t="shared" si="16"/>
        <v>0.70394675926218042</v>
      </c>
      <c r="L42">
        <f>C42/VLOOKUP(A42, 'Normalization Factors'!$A:$C, 3, )</f>
        <v>4.3961781444160186E-2</v>
      </c>
      <c r="M42">
        <f>G42/VLOOKUP(A42, 'Normalization Factors'!$A:$C, 3, )</f>
        <v>1.1555369915940061</v>
      </c>
      <c r="N42">
        <f>H42/VLOOKUP(A42, 'Normalization Factors'!$A:$C, 3, )</f>
        <v>3.3109695609042968</v>
      </c>
      <c r="O42">
        <f>I42/VLOOKUP(A42, 'Normalization Factors'!$A:$C, 3, )</f>
        <v>299.53004751213911</v>
      </c>
      <c r="P42" s="11">
        <f>J42/VLOOKUP(A42, 'Normalization Factors'!$A:$C, 3, )</f>
        <v>2.0884456743068972E-3</v>
      </c>
      <c r="Q42" s="10">
        <f t="shared" si="17"/>
        <v>-0.21703504232612753</v>
      </c>
      <c r="R42">
        <f t="shared" si="18"/>
        <v>-0.16851986479554262</v>
      </c>
      <c r="S42">
        <f t="shared" si="19"/>
        <v>-1.4454237087408652</v>
      </c>
      <c r="T42">
        <f t="shared" si="20"/>
        <v>-0.18215308995427298</v>
      </c>
      <c r="U42">
        <f t="shared" si="21"/>
        <v>-0.29062798208866264</v>
      </c>
      <c r="V42">
        <f t="shared" si="22"/>
        <v>-0.38903919136862003</v>
      </c>
      <c r="W42">
        <f t="shared" si="23"/>
        <v>-0.39321142353792726</v>
      </c>
      <c r="X42" s="11">
        <f t="shared" si="24"/>
        <v>0.22101051158277946</v>
      </c>
      <c r="Y42">
        <v>147.72999999999999</v>
      </c>
      <c r="Z42">
        <v>147.5</v>
      </c>
      <c r="AA42" s="4">
        <f t="shared" si="25"/>
        <v>-1.5568943342583754E-3</v>
      </c>
      <c r="AB42" t="str">
        <f t="shared" si="26"/>
        <v>DOWN</v>
      </c>
      <c r="AC42">
        <f t="shared" si="27"/>
        <v>-0.19108282258615583</v>
      </c>
      <c r="AD42">
        <f t="shared" si="15"/>
        <v>0</v>
      </c>
    </row>
    <row r="43" spans="1:30" x14ac:dyDescent="0.2">
      <c r="A43" t="s">
        <v>42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 s="11">
        <v>64</v>
      </c>
      <c r="K43" s="13">
        <f t="shared" si="16"/>
        <v>0.71223379629373085</v>
      </c>
      <c r="L43">
        <f>C43/VLOOKUP(A43, 'Normalization Factors'!$A:$C, 3, )</f>
        <v>4.0515846081553807E-2</v>
      </c>
      <c r="M43">
        <f>G43/VLOOKUP(A43, 'Normalization Factors'!$A:$C, 3, )</f>
        <v>1.5914478149637132</v>
      </c>
      <c r="N43">
        <f>H43/VLOOKUP(A43, 'Normalization Factors'!$A:$C, 3, )</f>
        <v>5.3529995300997228</v>
      </c>
      <c r="O43">
        <f>I43/VLOOKUP(A43, 'Normalization Factors'!$A:$C, 3, )</f>
        <v>473.11449903409385</v>
      </c>
      <c r="P43" s="11">
        <f>J43/VLOOKUP(A43, 'Normalization Factors'!$A:$C, 3, )</f>
        <v>3.3415130788910351E-3</v>
      </c>
      <c r="Q43" s="10">
        <f t="shared" si="17"/>
        <v>5.904673747657558E-2</v>
      </c>
      <c r="R43">
        <f t="shared" si="18"/>
        <v>-8.4370693362308985E-2</v>
      </c>
      <c r="S43">
        <f t="shared" si="19"/>
        <v>-1.1050779527381533</v>
      </c>
      <c r="T43">
        <f t="shared" si="20"/>
        <v>-0.28958469564038775</v>
      </c>
      <c r="U43">
        <f t="shared" si="21"/>
        <v>-0.27824166147698565</v>
      </c>
      <c r="V43">
        <f t="shared" si="22"/>
        <v>-0.35657456349142441</v>
      </c>
      <c r="W43">
        <f t="shared" si="23"/>
        <v>1.1877415952883425E-2</v>
      </c>
      <c r="X43" s="11">
        <f t="shared" si="24"/>
        <v>1.3617089544053145</v>
      </c>
      <c r="Y43">
        <v>148</v>
      </c>
      <c r="Z43">
        <v>146.21</v>
      </c>
      <c r="AA43" s="4">
        <f t="shared" si="25"/>
        <v>-1.209459459459454E-2</v>
      </c>
      <c r="AB43" t="str">
        <f t="shared" si="26"/>
        <v>DOWN</v>
      </c>
      <c r="AC43">
        <f t="shared" si="27"/>
        <v>-1.5523655765198687</v>
      </c>
      <c r="AD43">
        <f t="shared" si="15"/>
        <v>0</v>
      </c>
    </row>
    <row r="44" spans="1:30" x14ac:dyDescent="0.2">
      <c r="A44" t="s">
        <v>42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 s="11">
        <v>39</v>
      </c>
      <c r="K44" s="13">
        <f t="shared" si="16"/>
        <v>0.768171296294895</v>
      </c>
      <c r="L44">
        <f>C44/VLOOKUP(A44, 'Normalization Factors'!$A:$C, 3, )</f>
        <v>4.558032684174803E-2</v>
      </c>
      <c r="M44">
        <f>G44/VLOOKUP(A44, 'Normalization Factors'!$A:$C, 3, )</f>
        <v>2.8420612958805411</v>
      </c>
      <c r="N44">
        <f>H44/VLOOKUP(A44, 'Normalization Factors'!$A:$C, 3, )</f>
        <v>10.034302720200492</v>
      </c>
      <c r="O44">
        <f>I44/VLOOKUP(A44, 'Normalization Factors'!$A:$C, 3, )</f>
        <v>427.75852346890827</v>
      </c>
      <c r="P44" s="11">
        <f>J44/VLOOKUP(A44, 'Normalization Factors'!$A:$C, 3, )</f>
        <v>2.0362345324492245E-3</v>
      </c>
      <c r="Q44" s="10">
        <f t="shared" si="17"/>
        <v>-4.5875836585815469E-2</v>
      </c>
      <c r="R44">
        <f t="shared" si="18"/>
        <v>0.2305291962198861</v>
      </c>
      <c r="S44">
        <f t="shared" si="19"/>
        <v>1.1922559018489636</v>
      </c>
      <c r="T44">
        <f t="shared" si="20"/>
        <v>-0.13169279031382519</v>
      </c>
      <c r="U44">
        <f t="shared" si="21"/>
        <v>-0.24270572452507538</v>
      </c>
      <c r="V44">
        <f t="shared" si="22"/>
        <v>-0.28215020716974415</v>
      </c>
      <c r="W44">
        <f t="shared" si="23"/>
        <v>-9.3968466812433135E-2</v>
      </c>
      <c r="X44" s="11">
        <f t="shared" si="24"/>
        <v>0.17348140979850693</v>
      </c>
      <c r="Y44">
        <v>147.94999999999999</v>
      </c>
      <c r="Z44">
        <v>147.49</v>
      </c>
      <c r="AA44" s="4">
        <f t="shared" si="25"/>
        <v>-3.1091584994929339E-3</v>
      </c>
      <c r="AB44" t="str">
        <f t="shared" si="26"/>
        <v>DOWN</v>
      </c>
      <c r="AC44">
        <f t="shared" si="27"/>
        <v>-0.3916076416149053</v>
      </c>
      <c r="AD44">
        <f t="shared" si="15"/>
        <v>0</v>
      </c>
    </row>
    <row r="45" spans="1:30" x14ac:dyDescent="0.2">
      <c r="A45" t="s">
        <v>42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 s="11">
        <v>31</v>
      </c>
      <c r="K45" s="13">
        <f t="shared" si="16"/>
        <v>0.69965277778101154</v>
      </c>
      <c r="L45">
        <f>C45/VLOOKUP(A45, 'Normalization Factors'!$A:$C, 3, )</f>
        <v>3.8479611549104578E-2</v>
      </c>
      <c r="M45">
        <f>G45/VLOOKUP(A45, 'Normalization Factors'!$A:$C, 3, )</f>
        <v>1.9894533493447502</v>
      </c>
      <c r="N45">
        <f>H45/VLOOKUP(A45, 'Normalization Factors'!$A:$C, 3, )</f>
        <v>5.6600010442228372</v>
      </c>
      <c r="O45">
        <f>I45/VLOOKUP(A45, 'Normalization Factors'!$A:$C, 3, )</f>
        <v>383.35722863259019</v>
      </c>
      <c r="P45" s="11">
        <f>J45/VLOOKUP(A45, 'Normalization Factors'!$A:$C, 3, )</f>
        <v>1.6185453975878453E-3</v>
      </c>
      <c r="Q45" s="10">
        <f t="shared" si="17"/>
        <v>-1.0411984154732441</v>
      </c>
      <c r="R45">
        <f t="shared" si="18"/>
        <v>-0.35728771972862711</v>
      </c>
      <c r="S45">
        <f t="shared" si="19"/>
        <v>-1.6217760488964694</v>
      </c>
      <c r="T45">
        <f t="shared" si="20"/>
        <v>-0.35306700809127389</v>
      </c>
      <c r="U45">
        <f t="shared" si="21"/>
        <v>-0.26693241222284581</v>
      </c>
      <c r="V45">
        <f t="shared" si="22"/>
        <v>-0.35169378795722916</v>
      </c>
      <c r="W45">
        <f t="shared" si="23"/>
        <v>-0.19758643973242423</v>
      </c>
      <c r="X45" s="11">
        <f t="shared" si="24"/>
        <v>-0.20675140447567128</v>
      </c>
      <c r="Y45">
        <v>148.88</v>
      </c>
      <c r="Z45">
        <v>147.91999999999999</v>
      </c>
      <c r="AA45" s="4">
        <f t="shared" si="25"/>
        <v>-6.4481461579796347E-3</v>
      </c>
      <c r="AB45" t="str">
        <f t="shared" si="26"/>
        <v>DOWN</v>
      </c>
      <c r="AC45">
        <f t="shared" si="27"/>
        <v>-0.82294523926929664</v>
      </c>
      <c r="AD45">
        <f t="shared" si="15"/>
        <v>0</v>
      </c>
    </row>
    <row r="46" spans="1:30" x14ac:dyDescent="0.2">
      <c r="A46" t="s">
        <v>42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 s="11">
        <v>29</v>
      </c>
      <c r="K46" s="13">
        <f t="shared" si="16"/>
        <v>0.72319444444292458</v>
      </c>
      <c r="L46">
        <f>C46/VLOOKUP(A46, 'Normalization Factors'!$A:$C, 3, )</f>
        <v>4.5736960267321047E-2</v>
      </c>
      <c r="M46">
        <f>G46/VLOOKUP(A46, 'Normalization Factors'!$A:$C, 3, )</f>
        <v>1.7954889573434971</v>
      </c>
      <c r="N46">
        <f>H46/VLOOKUP(A46, 'Normalization Factors'!$A:$C, 3, )</f>
        <v>3.9737377956455906</v>
      </c>
      <c r="O46">
        <f>I46/VLOOKUP(A46, 'Normalization Factors'!$A:$C, 3, )</f>
        <v>247.77690179084217</v>
      </c>
      <c r="P46" s="11">
        <f>J46/VLOOKUP(A46, 'Normalization Factors'!$A:$C, 3, )</f>
        <v>1.5141231138725004E-3</v>
      </c>
      <c r="Q46" s="10">
        <f t="shared" si="17"/>
        <v>0.44994826629952328</v>
      </c>
      <c r="R46">
        <f t="shared" si="18"/>
        <v>-0.30811256935867731</v>
      </c>
      <c r="S46">
        <f t="shared" si="19"/>
        <v>-0.65492790919247568</v>
      </c>
      <c r="T46">
        <f t="shared" si="20"/>
        <v>-0.12680953550991086</v>
      </c>
      <c r="U46">
        <f t="shared" si="21"/>
        <v>-0.27244387240638634</v>
      </c>
      <c r="V46">
        <f t="shared" si="22"/>
        <v>-0.37850236064904957</v>
      </c>
      <c r="W46">
        <f t="shared" si="23"/>
        <v>-0.51398619084240216</v>
      </c>
      <c r="X46" s="11">
        <f t="shared" si="24"/>
        <v>-0.30180960804421592</v>
      </c>
      <c r="Y46">
        <v>150.65</v>
      </c>
      <c r="Z46">
        <v>149.13999999999999</v>
      </c>
      <c r="AA46" s="4">
        <f t="shared" si="25"/>
        <v>-1.0023232658480048E-2</v>
      </c>
      <c r="AB46" t="str">
        <f t="shared" si="26"/>
        <v>DOWN</v>
      </c>
      <c r="AC46">
        <f t="shared" si="27"/>
        <v>-1.284782592460171</v>
      </c>
      <c r="AD46">
        <f t="shared" si="15"/>
        <v>0</v>
      </c>
    </row>
    <row r="47" spans="1:30" x14ac:dyDescent="0.2">
      <c r="A47" t="s">
        <v>42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 s="11">
        <v>9</v>
      </c>
      <c r="K47" s="13">
        <f t="shared" si="16"/>
        <v>0.76854166666453239</v>
      </c>
      <c r="L47">
        <f>C47/VLOOKUP(A47, 'Normalization Factors'!$A:$C, 3, )</f>
        <v>2.8246227745000782E-2</v>
      </c>
      <c r="M47">
        <f>G47/VLOOKUP(A47, 'Normalization Factors'!$A:$C, 3, )</f>
        <v>1.2570354513653215</v>
      </c>
      <c r="N47">
        <f>H47/VLOOKUP(A47, 'Normalization Factors'!$A:$C, 3, )</f>
        <v>2.3982143789484676</v>
      </c>
      <c r="O47">
        <f>I47/VLOOKUP(A47, 'Normalization Factors'!$A:$C, 3, )</f>
        <v>231.55411684853547</v>
      </c>
      <c r="P47" s="11">
        <f>J47/VLOOKUP(A47, 'Normalization Factors'!$A:$C, 3, )</f>
        <v>4.6990027671905184E-4</v>
      </c>
      <c r="Q47" s="10">
        <f t="shared" si="17"/>
        <v>-0.77798827049403418</v>
      </c>
      <c r="R47">
        <f t="shared" si="18"/>
        <v>-0.46378339410213404</v>
      </c>
      <c r="S47">
        <f t="shared" si="19"/>
        <v>1.207466885337432</v>
      </c>
      <c r="T47">
        <f t="shared" si="20"/>
        <v>-0.6721063219470087</v>
      </c>
      <c r="U47">
        <f t="shared" si="21"/>
        <v>-0.28774392324699294</v>
      </c>
      <c r="V47">
        <f t="shared" si="22"/>
        <v>-0.403550367880321</v>
      </c>
      <c r="W47">
        <f t="shared" si="23"/>
        <v>-0.55184481854764245</v>
      </c>
      <c r="X47" s="11">
        <f t="shared" si="24"/>
        <v>-1.2523916437296621</v>
      </c>
      <c r="Y47">
        <v>149.93</v>
      </c>
      <c r="Z47">
        <v>149.86000000000001</v>
      </c>
      <c r="AA47" s="4">
        <f t="shared" si="25"/>
        <v>-4.6688454612147789E-4</v>
      </c>
      <c r="AB47" t="str">
        <f t="shared" si="26"/>
        <v>DOWN</v>
      </c>
      <c r="AC47">
        <f t="shared" si="27"/>
        <v>-5.0273016883600814E-2</v>
      </c>
      <c r="AD47">
        <f t="shared" si="15"/>
        <v>0</v>
      </c>
    </row>
    <row r="48" spans="1:30" x14ac:dyDescent="0.2">
      <c r="A48" t="s">
        <v>42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 s="11">
        <v>58</v>
      </c>
      <c r="K48" s="13">
        <f t="shared" si="16"/>
        <v>0.74815972222131677</v>
      </c>
      <c r="L48">
        <f>C48/VLOOKUP(A48, 'Normalization Factors'!$A:$C, 3, )</f>
        <v>3.8949511825823631E-2</v>
      </c>
      <c r="M48">
        <f>G48/VLOOKUP(A48, 'Normalization Factors'!$A:$C, 3, )</f>
        <v>3.5805356863154598</v>
      </c>
      <c r="N48">
        <f>H48/VLOOKUP(A48, 'Normalization Factors'!$A:$C, 3, )</f>
        <v>8.5875319793243872</v>
      </c>
      <c r="O48">
        <f>I48/VLOOKUP(A48, 'Normalization Factors'!$A:$C, 3, )</f>
        <v>356.23270505925967</v>
      </c>
      <c r="P48" s="11">
        <f>J48/VLOOKUP(A48, 'Normalization Factors'!$A:$C, 3, )</f>
        <v>3.0282462277450009E-3</v>
      </c>
      <c r="Q48" s="10">
        <f t="shared" si="17"/>
        <v>-0.81239339976795799</v>
      </c>
      <c r="R48">
        <f t="shared" si="18"/>
        <v>0.26392695153209911</v>
      </c>
      <c r="S48">
        <f t="shared" si="19"/>
        <v>0.37038744863149214</v>
      </c>
      <c r="T48">
        <f t="shared" si="20"/>
        <v>-0.33841724367953091</v>
      </c>
      <c r="U48">
        <f t="shared" si="21"/>
        <v>-0.22172211945482032</v>
      </c>
      <c r="V48">
        <f t="shared" si="22"/>
        <v>-0.30515127690657246</v>
      </c>
      <c r="W48">
        <f t="shared" si="23"/>
        <v>-0.26088612861424709</v>
      </c>
      <c r="X48" s="11">
        <f t="shared" si="24"/>
        <v>1.0765343436996808</v>
      </c>
      <c r="Y48">
        <v>151.6</v>
      </c>
      <c r="Z48">
        <v>150.28</v>
      </c>
      <c r="AA48" s="4">
        <f t="shared" si="25"/>
        <v>-8.7071240105540456E-3</v>
      </c>
      <c r="AB48" t="str">
        <f t="shared" si="26"/>
        <v>DOWN</v>
      </c>
      <c r="AC48">
        <f t="shared" si="27"/>
        <v>-1.1147648504042276</v>
      </c>
      <c r="AD48">
        <f t="shared" si="15"/>
        <v>0</v>
      </c>
    </row>
    <row r="49" spans="1:30" x14ac:dyDescent="0.2">
      <c r="A49" t="s">
        <v>42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 s="11">
        <v>36</v>
      </c>
      <c r="K49" s="13">
        <f t="shared" si="16"/>
        <v>0.72545138889108784</v>
      </c>
      <c r="L49">
        <f>C49/VLOOKUP(A49, 'Normalization Factors'!$A:$C, 3, )</f>
        <v>3.5764632172505612E-2</v>
      </c>
      <c r="M49">
        <f>G49/VLOOKUP(A49, 'Normalization Factors'!$A:$C, 3, )</f>
        <v>1.2055552654936563</v>
      </c>
      <c r="N49">
        <f>H49/VLOOKUP(A49, 'Normalization Factors'!$A:$C, 3, )</f>
        <v>4.2708191928157468</v>
      </c>
      <c r="O49">
        <f>I49/VLOOKUP(A49, 'Normalization Factors'!$A:$C, 3, )</f>
        <v>210.34960580587898</v>
      </c>
      <c r="P49" s="11">
        <f>J49/VLOOKUP(A49, 'Normalization Factors'!$A:$C, 3, )</f>
        <v>1.8796011068762074E-3</v>
      </c>
      <c r="Q49" s="10">
        <f t="shared" si="17"/>
        <v>-1.2945366464555372</v>
      </c>
      <c r="R49">
        <f t="shared" si="18"/>
        <v>-0.40413095932423343</v>
      </c>
      <c r="S49">
        <f t="shared" si="19"/>
        <v>-0.56223597822344773</v>
      </c>
      <c r="T49">
        <f t="shared" si="20"/>
        <v>-0.43771009135912187</v>
      </c>
      <c r="U49">
        <f t="shared" si="21"/>
        <v>-0.28920672263890979</v>
      </c>
      <c r="V49">
        <f t="shared" si="22"/>
        <v>-0.37377929724946268</v>
      </c>
      <c r="W49">
        <f t="shared" si="23"/>
        <v>-0.60132915136044274</v>
      </c>
      <c r="X49" s="11">
        <f t="shared" si="24"/>
        <v>3.0894104445690143E-2</v>
      </c>
      <c r="Y49">
        <v>151.37</v>
      </c>
      <c r="Z49">
        <v>150.5</v>
      </c>
      <c r="AA49" s="4">
        <f t="shared" si="25"/>
        <v>-5.747506110854228E-3</v>
      </c>
      <c r="AB49" t="str">
        <f t="shared" si="26"/>
        <v>DOWN</v>
      </c>
      <c r="AC49">
        <f t="shared" si="27"/>
        <v>-0.73243505305180656</v>
      </c>
      <c r="AD49">
        <f t="shared" si="15"/>
        <v>0</v>
      </c>
    </row>
    <row r="50" spans="1:30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 s="11">
        <v>10</v>
      </c>
      <c r="K50" s="13">
        <f t="shared" si="16"/>
        <v>0.74268518518510973</v>
      </c>
      <c r="L50">
        <f>C50/VLOOKUP(A50, 'Normalization Factors'!$A:$C, 3, )</f>
        <v>2.6069725679608646E-2</v>
      </c>
      <c r="M50">
        <f>G50/VLOOKUP(A50, 'Normalization Factors'!$A:$C, 3, )</f>
        <v>9.5327884079509566</v>
      </c>
      <c r="N50">
        <f>H50/VLOOKUP(A50, 'Normalization Factors'!$A:$C, 3, )</f>
        <v>65.144529073007618</v>
      </c>
      <c r="O50">
        <f>I50/VLOOKUP(A50, 'Normalization Factors'!$A:$C, 3, )</f>
        <v>119.55105579292835</v>
      </c>
      <c r="P50" s="11">
        <f>J50/VLOOKUP(A50, 'Normalization Factors'!$A:$C, 3, )</f>
        <v>6.1923338906433832E-4</v>
      </c>
      <c r="Q50" s="10">
        <f t="shared" si="17"/>
        <v>3.8420876276232759E-2</v>
      </c>
      <c r="R50">
        <f t="shared" si="18"/>
        <v>-0.23088482587664938</v>
      </c>
      <c r="S50">
        <f t="shared" si="19"/>
        <v>0.14555009853168965</v>
      </c>
      <c r="T50">
        <f t="shared" si="20"/>
        <v>-0.73996166079102155</v>
      </c>
      <c r="U50">
        <f t="shared" si="21"/>
        <v>-5.2590024954439249E-2</v>
      </c>
      <c r="V50">
        <f t="shared" si="22"/>
        <v>0.59400392267235325</v>
      </c>
      <c r="W50">
        <f t="shared" si="23"/>
        <v>-0.8132230101116249</v>
      </c>
      <c r="X50" s="11">
        <f t="shared" si="24"/>
        <v>-1.116449995187105</v>
      </c>
      <c r="Y50" s="10">
        <v>45.5</v>
      </c>
      <c r="Z50">
        <v>44.63</v>
      </c>
      <c r="AA50" s="4">
        <f t="shared" si="25"/>
        <v>-1.9120879120879064E-2</v>
      </c>
      <c r="AB50" t="str">
        <f t="shared" si="26"/>
        <v>DOWN</v>
      </c>
      <c r="AC50">
        <f t="shared" si="27"/>
        <v>-2.4600361036332772</v>
      </c>
      <c r="AD50">
        <f t="shared" si="15"/>
        <v>0</v>
      </c>
    </row>
    <row r="51" spans="1:30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 s="11">
        <v>12</v>
      </c>
      <c r="K51" s="13">
        <f t="shared" si="16"/>
        <v>0.71901620370044839</v>
      </c>
      <c r="L51">
        <f>C51/VLOOKUP(A51, 'Normalization Factors'!$A:$C, 3, )</f>
        <v>2.7617809152269489E-2</v>
      </c>
      <c r="M51">
        <f>G51/VLOOKUP(A51, 'Normalization Factors'!$A:$C, 3, )</f>
        <v>8.913740788903338</v>
      </c>
      <c r="N51">
        <f>H51/VLOOKUP(A51, 'Normalization Factors'!$A:$C, 3, )</f>
        <v>58.534150721406895</v>
      </c>
      <c r="O51">
        <f>I51/VLOOKUP(A51, 'Normalization Factors'!$A:$C, 3, )</f>
        <v>537.29147315623254</v>
      </c>
      <c r="P51" s="11">
        <f>J51/VLOOKUP(A51, 'Normalization Factors'!$A:$C, 3, )</f>
        <v>7.4308006687720605E-4</v>
      </c>
      <c r="Q51" s="10">
        <f t="shared" si="17"/>
        <v>0.16950719334279232</v>
      </c>
      <c r="R51">
        <f t="shared" si="18"/>
        <v>-0.2371901753358808</v>
      </c>
      <c r="S51">
        <f t="shared" si="19"/>
        <v>-0.82652681708263886</v>
      </c>
      <c r="T51">
        <f t="shared" si="20"/>
        <v>-0.69169810512226471</v>
      </c>
      <c r="U51">
        <f t="shared" si="21"/>
        <v>-7.0180141722234884E-2</v>
      </c>
      <c r="V51">
        <f t="shared" si="22"/>
        <v>0.48891071809184328</v>
      </c>
      <c r="W51">
        <f t="shared" si="23"/>
        <v>0.16164529977674558</v>
      </c>
      <c r="X51" s="11">
        <f t="shared" si="24"/>
        <v>-1.0037092822669036</v>
      </c>
      <c r="Y51" s="10">
        <v>45.63</v>
      </c>
      <c r="Z51">
        <v>45.65</v>
      </c>
      <c r="AA51" s="4">
        <f t="shared" si="25"/>
        <v>4.3830813061573572E-4</v>
      </c>
      <c r="AB51" t="str">
        <f t="shared" si="26"/>
        <v>UP</v>
      </c>
      <c r="AC51">
        <f t="shared" si="27"/>
        <v>6.6661717393055667E-2</v>
      </c>
      <c r="AD51">
        <f t="shared" si="15"/>
        <v>0</v>
      </c>
    </row>
    <row r="52" spans="1:30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 s="11">
        <v>25</v>
      </c>
      <c r="K52" s="13">
        <f t="shared" si="16"/>
        <v>0.75474537037371192</v>
      </c>
      <c r="L52">
        <f>C52/VLOOKUP(A52, 'Normalization Factors'!$A:$C, 3, )</f>
        <v>3.7773236732924639E-2</v>
      </c>
      <c r="M52">
        <f>G52/VLOOKUP(A52, 'Normalization Factors'!$A:$C, 3, )</f>
        <v>11.648894668400521</v>
      </c>
      <c r="N52">
        <f>H52/VLOOKUP(A52, 'Normalization Factors'!$A:$C, 3, )</f>
        <v>77.933927797386829</v>
      </c>
      <c r="O52">
        <f>I52/VLOOKUP(A52, 'Normalization Factors'!$A:$C, 3, )</f>
        <v>506.84754473961237</v>
      </c>
      <c r="P52" s="11">
        <f>J52/VLOOKUP(A52, 'Normalization Factors'!$A:$C, 3, )</f>
        <v>1.5480834726608458E-3</v>
      </c>
      <c r="Q52" s="10">
        <f t="shared" si="17"/>
        <v>-0.89583548640837696</v>
      </c>
      <c r="R52">
        <f t="shared" si="18"/>
        <v>-0.26602158986098501</v>
      </c>
      <c r="S52">
        <f t="shared" si="19"/>
        <v>0.64085774949552088</v>
      </c>
      <c r="T52">
        <f t="shared" si="20"/>
        <v>-0.37508917993521895</v>
      </c>
      <c r="U52">
        <f t="shared" si="21"/>
        <v>7.5387196995450236E-3</v>
      </c>
      <c r="V52">
        <f t="shared" si="22"/>
        <v>0.7973325107065653</v>
      </c>
      <c r="W52">
        <f t="shared" si="23"/>
        <v>9.0599215155104343E-2</v>
      </c>
      <c r="X52" s="11">
        <f t="shared" si="24"/>
        <v>-0.27089464828559345</v>
      </c>
      <c r="Y52" s="10">
        <v>45.39</v>
      </c>
      <c r="Z52">
        <v>45.46</v>
      </c>
      <c r="AA52" s="4">
        <f t="shared" si="25"/>
        <v>1.5421899096717401E-3</v>
      </c>
      <c r="AB52" t="str">
        <f t="shared" si="26"/>
        <v>UP</v>
      </c>
      <c r="AC52">
        <f t="shared" si="27"/>
        <v>0.20926353667868661</v>
      </c>
      <c r="AD52">
        <f t="shared" si="15"/>
        <v>0</v>
      </c>
    </row>
    <row r="53" spans="1:30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 s="11">
        <v>11</v>
      </c>
      <c r="K53" s="13">
        <f t="shared" si="16"/>
        <v>0.74584490740380716</v>
      </c>
      <c r="L53">
        <f>C53/VLOOKUP(A53, 'Normalization Factors'!$A:$C, 3, )</f>
        <v>2.5574338968357174E-2</v>
      </c>
      <c r="M53">
        <f>G53/VLOOKUP(A53, 'Normalization Factors'!$A:$C, 3, )</f>
        <v>8.6959564059694099</v>
      </c>
      <c r="N53">
        <f>H53/VLOOKUP(A53, 'Normalization Factors'!$A:$C, 3, )</f>
        <v>37.288686605981795</v>
      </c>
      <c r="O53">
        <f>I53/VLOOKUP(A53, 'Normalization Factors'!$A:$C, 3, )</f>
        <v>144.69298408570191</v>
      </c>
      <c r="P53" s="11">
        <f>J53/VLOOKUP(A53, 'Normalization Factors'!$A:$C, 3, )</f>
        <v>6.8115672797077213E-4</v>
      </c>
      <c r="Q53" s="10">
        <f t="shared" si="17"/>
        <v>-0.2443458829260732</v>
      </c>
      <c r="R53">
        <f t="shared" si="18"/>
        <v>-6.6172694474627175E-2</v>
      </c>
      <c r="S53">
        <f t="shared" si="19"/>
        <v>0.27531880152974358</v>
      </c>
      <c r="T53">
        <f t="shared" si="20"/>
        <v>-0.75540599860502378</v>
      </c>
      <c r="U53">
        <f t="shared" si="21"/>
        <v>-7.6368442279635837E-2</v>
      </c>
      <c r="V53">
        <f t="shared" si="22"/>
        <v>0.15114579936376707</v>
      </c>
      <c r="W53">
        <f t="shared" si="23"/>
        <v>-0.75455004450103458</v>
      </c>
      <c r="X53" s="11">
        <f t="shared" si="24"/>
        <v>-1.0600796387270044</v>
      </c>
      <c r="Y53" s="10">
        <v>45.7</v>
      </c>
      <c r="Z53">
        <v>45.86</v>
      </c>
      <c r="AA53" s="4">
        <f t="shared" si="25"/>
        <v>3.501094091903645E-3</v>
      </c>
      <c r="AB53" t="str">
        <f t="shared" si="26"/>
        <v>UP</v>
      </c>
      <c r="AC53">
        <f t="shared" si="27"/>
        <v>0.46231898653979769</v>
      </c>
      <c r="AD53">
        <f t="shared" si="15"/>
        <v>0</v>
      </c>
    </row>
    <row r="54" spans="1:30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 s="11">
        <v>10</v>
      </c>
      <c r="K54" s="13">
        <f t="shared" si="16"/>
        <v>0.75703703703766223</v>
      </c>
      <c r="L54">
        <f>C54/VLOOKUP(A54, 'Normalization Factors'!$A:$C, 3, )</f>
        <v>2.099201188928107E-2</v>
      </c>
      <c r="M54">
        <f>G54/VLOOKUP(A54, 'Normalization Factors'!$A:$C, 3, )</f>
        <v>2.2462691188308872</v>
      </c>
      <c r="N54">
        <f>H54/VLOOKUP(A54, 'Normalization Factors'!$A:$C, 3, )</f>
        <v>8.9352281875038706</v>
      </c>
      <c r="O54">
        <f>I54/VLOOKUP(A54, 'Normalization Factors'!$A:$C, 3, )</f>
        <v>126.81992693046008</v>
      </c>
      <c r="P54" s="11">
        <f>J54/VLOOKUP(A54, 'Normalization Factors'!$A:$C, 3, )</f>
        <v>6.1923338906433832E-4</v>
      </c>
      <c r="Q54" s="10">
        <f t="shared" si="17"/>
        <v>1.3373179828805188</v>
      </c>
      <c r="R54">
        <f t="shared" si="18"/>
        <v>1.5834439649831753</v>
      </c>
      <c r="S54">
        <f t="shared" si="19"/>
        <v>0.7349757099051244</v>
      </c>
      <c r="T54">
        <f t="shared" si="20"/>
        <v>-0.89826612338454448</v>
      </c>
      <c r="U54">
        <f t="shared" si="21"/>
        <v>-0.25963504246634411</v>
      </c>
      <c r="V54">
        <f t="shared" si="22"/>
        <v>-0.29962352844884221</v>
      </c>
      <c r="W54">
        <f t="shared" si="23"/>
        <v>-0.79625986308034502</v>
      </c>
      <c r="X54" s="11">
        <f t="shared" si="24"/>
        <v>-1.116449995187105</v>
      </c>
      <c r="Y54" s="10">
        <v>45.26</v>
      </c>
      <c r="Z54">
        <v>45.75</v>
      </c>
      <c r="AA54" s="4">
        <f t="shared" si="25"/>
        <v>1.0826336721166637E-2</v>
      </c>
      <c r="AB54" t="str">
        <f t="shared" si="26"/>
        <v>UP</v>
      </c>
      <c r="AC54">
        <f t="shared" si="27"/>
        <v>1.4086095635387728</v>
      </c>
      <c r="AD54">
        <f t="shared" si="15"/>
        <v>0</v>
      </c>
    </row>
    <row r="55" spans="1:30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 s="11">
        <v>14</v>
      </c>
      <c r="K55" s="13">
        <f t="shared" si="16"/>
        <v>0.73958333333575865</v>
      </c>
      <c r="L55">
        <f>C55/VLOOKUP(A55, 'Normalization Factors'!$A:$C, 3, )</f>
        <v>2.0434701839123166E-2</v>
      </c>
      <c r="M55">
        <f>G55/VLOOKUP(A55, 'Normalization Factors'!$A:$C, 3, )</f>
        <v>1.2294259706483373</v>
      </c>
      <c r="N55">
        <f>H55/VLOOKUP(A55, 'Normalization Factors'!$A:$C, 3, )</f>
        <v>4.5742151216793605</v>
      </c>
      <c r="O55">
        <f>I55/VLOOKUP(A55, 'Normalization Factors'!$A:$C, 3, )</f>
        <v>252.52127066691435</v>
      </c>
      <c r="P55" s="11">
        <f>J55/VLOOKUP(A55, 'Normalization Factors'!$A:$C, 3, )</f>
        <v>8.6692674469007367E-4</v>
      </c>
      <c r="Q55" s="10">
        <f t="shared" si="17"/>
        <v>-0.27342494546409679</v>
      </c>
      <c r="R55">
        <f t="shared" si="18"/>
        <v>2.5265624478357458E-2</v>
      </c>
      <c r="S55">
        <f t="shared" si="19"/>
        <v>1.8158111666356284E-2</v>
      </c>
      <c r="T55">
        <f t="shared" si="20"/>
        <v>-0.91564100342529697</v>
      </c>
      <c r="U55">
        <f t="shared" si="21"/>
        <v>-0.28852844123037058</v>
      </c>
      <c r="V55">
        <f t="shared" si="22"/>
        <v>-0.36895584407855048</v>
      </c>
      <c r="W55">
        <f t="shared" si="23"/>
        <v>-0.50291439918552494</v>
      </c>
      <c r="X55" s="11">
        <f t="shared" si="24"/>
        <v>-0.89096856934670188</v>
      </c>
      <c r="Y55" s="10">
        <v>46.04</v>
      </c>
      <c r="Z55">
        <v>45.58</v>
      </c>
      <c r="AA55" s="4">
        <f t="shared" si="25"/>
        <v>-9.9913119026933291E-3</v>
      </c>
      <c r="AB55" t="str">
        <f t="shared" si="26"/>
        <v>DOWN</v>
      </c>
      <c r="AC55">
        <f t="shared" si="27"/>
        <v>-1.2806590006639091</v>
      </c>
      <c r="AD55">
        <f t="shared" si="15"/>
        <v>0</v>
      </c>
    </row>
    <row r="56" spans="1:30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 s="11">
        <v>45</v>
      </c>
      <c r="K56" s="13">
        <f t="shared" si="16"/>
        <v>0.75347222221898846</v>
      </c>
      <c r="L56">
        <f>C56/VLOOKUP(A56, 'Normalization Factors'!$A:$C, 3, )</f>
        <v>2.842281255805313E-2</v>
      </c>
      <c r="M56">
        <f>G56/VLOOKUP(A56, 'Normalization Factors'!$A:$C, 3, )</f>
        <v>2.0563502384048546</v>
      </c>
      <c r="N56">
        <f>H56/VLOOKUP(A56, 'Normalization Factors'!$A:$C, 3, )</f>
        <v>7.7572605114867796</v>
      </c>
      <c r="O56">
        <f>I56/VLOOKUP(A56, 'Normalization Factors'!$A:$C, 3, )</f>
        <v>701.96928602390244</v>
      </c>
      <c r="P56" s="11">
        <f>J56/VLOOKUP(A56, 'Normalization Factors'!$A:$C, 3, )</f>
        <v>2.7865502507895224E-3</v>
      </c>
      <c r="Q56" s="10">
        <f t="shared" si="17"/>
        <v>1.1319439667616191</v>
      </c>
      <c r="R56">
        <f t="shared" si="18"/>
        <v>0.18014424446722205</v>
      </c>
      <c r="S56">
        <f t="shared" si="19"/>
        <v>0.5885699933803844</v>
      </c>
      <c r="T56">
        <f t="shared" si="20"/>
        <v>-0.66660105617451104</v>
      </c>
      <c r="U56">
        <f t="shared" si="21"/>
        <v>-0.26503155023135655</v>
      </c>
      <c r="V56">
        <f t="shared" si="22"/>
        <v>-0.3183511097430225</v>
      </c>
      <c r="W56">
        <f t="shared" si="23"/>
        <v>0.54594898319744645</v>
      </c>
      <c r="X56" s="11">
        <f t="shared" si="24"/>
        <v>0.85651248091642207</v>
      </c>
      <c r="Y56" s="10">
        <v>46.05</v>
      </c>
      <c r="Z56">
        <v>46.3</v>
      </c>
      <c r="AA56" s="4">
        <f t="shared" si="25"/>
        <v>5.4288816503800224E-3</v>
      </c>
      <c r="AB56" t="str">
        <f t="shared" si="26"/>
        <v>UP</v>
      </c>
      <c r="AC56">
        <f t="shared" si="27"/>
        <v>0.71135472410765999</v>
      </c>
      <c r="AD56">
        <f t="shared" si="15"/>
        <v>0</v>
      </c>
    </row>
    <row r="57" spans="1:30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 s="11">
        <v>36</v>
      </c>
      <c r="K57" s="13">
        <f t="shared" si="16"/>
        <v>0.75972222222480923</v>
      </c>
      <c r="L57">
        <f>C57/VLOOKUP(A57, 'Normalization Factors'!$A:$C, 3, )</f>
        <v>3.1209362808842653E-2</v>
      </c>
      <c r="M57">
        <f>G57/VLOOKUP(A57, 'Normalization Factors'!$A:$C, 3, )</f>
        <v>3.8340454517307574</v>
      </c>
      <c r="N57">
        <f>H57/VLOOKUP(A57, 'Normalization Factors'!$A:$C, 3, )</f>
        <v>5.6204718558424673</v>
      </c>
      <c r="O57">
        <f>I57/VLOOKUP(A57, 'Normalization Factors'!$A:$C, 3, )</f>
        <v>670.0253885689516</v>
      </c>
      <c r="P57" s="11">
        <f>J57/VLOOKUP(A57, 'Normalization Factors'!$A:$C, 3, )</f>
        <v>2.229240200631618E-3</v>
      </c>
      <c r="Q57" s="10">
        <f t="shared" si="17"/>
        <v>2.3454971904655992</v>
      </c>
      <c r="R57">
        <f t="shared" si="18"/>
        <v>1.234706082686519</v>
      </c>
      <c r="S57">
        <f t="shared" si="19"/>
        <v>0.84525534049534135</v>
      </c>
      <c r="T57">
        <f t="shared" si="20"/>
        <v>-0.57972665597074846</v>
      </c>
      <c r="U57">
        <f t="shared" si="21"/>
        <v>-0.21451868915604624</v>
      </c>
      <c r="V57">
        <f t="shared" si="22"/>
        <v>-0.35232223142300356</v>
      </c>
      <c r="W57">
        <f t="shared" si="23"/>
        <v>0.47140246572204431</v>
      </c>
      <c r="X57" s="11">
        <f t="shared" si="24"/>
        <v>0.34917927277551514</v>
      </c>
      <c r="Y57" s="10">
        <v>46.62</v>
      </c>
      <c r="Z57">
        <v>46.7</v>
      </c>
      <c r="AA57" s="4">
        <f t="shared" si="25"/>
        <v>1.716001716001832E-3</v>
      </c>
      <c r="AB57" t="str">
        <f t="shared" si="26"/>
        <v>UP</v>
      </c>
      <c r="AC57">
        <f t="shared" si="27"/>
        <v>0.23171691915700665</v>
      </c>
      <c r="AD57">
        <f t="shared" si="15"/>
        <v>0</v>
      </c>
    </row>
    <row r="58" spans="1:30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 s="11">
        <v>69</v>
      </c>
      <c r="K58" s="13">
        <f t="shared" si="16"/>
        <v>0.78125</v>
      </c>
      <c r="L58">
        <f>C58/VLOOKUP(A58, 'Normalization Factors'!$A:$C, 3, )</f>
        <v>5.8022168555328504E-2</v>
      </c>
      <c r="M58">
        <f>G58/VLOOKUP(A58, 'Normalization Factors'!$A:$C, 3, )</f>
        <v>11.027555885813364</v>
      </c>
      <c r="N58">
        <f>H58/VLOOKUP(A58, 'Normalization Factors'!$A:$C, 3, )</f>
        <v>17.701034119759736</v>
      </c>
      <c r="O58">
        <f>I58/VLOOKUP(A58, 'Normalization Factors'!$A:$C, 3, )</f>
        <v>586.98724379218527</v>
      </c>
      <c r="P58" s="11">
        <f>J58/VLOOKUP(A58, 'Normalization Factors'!$A:$C, 3, )</f>
        <v>4.2727103845439348E-3</v>
      </c>
      <c r="Q58" s="10">
        <f t="shared" si="17"/>
        <v>2.5895338111855373</v>
      </c>
      <c r="R58">
        <f t="shared" si="18"/>
        <v>2.4399085376083081</v>
      </c>
      <c r="S58">
        <f t="shared" si="19"/>
        <v>1.7293937574060829</v>
      </c>
      <c r="T58">
        <f t="shared" si="20"/>
        <v>0.25619812821212212</v>
      </c>
      <c r="U58">
        <f t="shared" si="21"/>
        <v>-1.0116500031180352E-2</v>
      </c>
      <c r="V58">
        <f t="shared" si="22"/>
        <v>-0.16026287658410659</v>
      </c>
      <c r="W58">
        <f t="shared" si="23"/>
        <v>0.2776188324175618</v>
      </c>
      <c r="X58" s="11">
        <f t="shared" si="24"/>
        <v>2.2094010359588405</v>
      </c>
      <c r="Y58" s="10">
        <v>46.7</v>
      </c>
      <c r="Z58">
        <v>46.78</v>
      </c>
      <c r="AA58" s="4">
        <f t="shared" si="25"/>
        <v>1.7130620985010339E-3</v>
      </c>
      <c r="AB58" t="str">
        <f t="shared" si="26"/>
        <v>UP</v>
      </c>
      <c r="AC58">
        <f t="shared" si="27"/>
        <v>0.23133717305414395</v>
      </c>
      <c r="AD58">
        <f t="shared" si="15"/>
        <v>0</v>
      </c>
    </row>
    <row r="59" spans="1:30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 s="11">
        <v>30</v>
      </c>
      <c r="K59" s="13">
        <f t="shared" si="16"/>
        <v>0.75069444444670808</v>
      </c>
      <c r="L59">
        <f>C59/VLOOKUP(A59, 'Normalization Factors'!$A:$C, 3, )</f>
        <v>2.9970896030713977E-2</v>
      </c>
      <c r="M59">
        <f>G59/VLOOKUP(A59, 'Normalization Factors'!$A:$C, 3, )</f>
        <v>1.8126199764691313</v>
      </c>
      <c r="N59">
        <f>H59/VLOOKUP(A59, 'Normalization Factors'!$A:$C, 3, )</f>
        <v>9.0750510867545984</v>
      </c>
      <c r="O59">
        <f>I59/VLOOKUP(A59, 'Normalization Factors'!$A:$C, 3, )</f>
        <v>318.16731686172517</v>
      </c>
      <c r="P59" s="11">
        <f>J59/VLOOKUP(A59, 'Normalization Factors'!$A:$C, 3, )</f>
        <v>1.857700167193015E-3</v>
      </c>
      <c r="Q59" s="10">
        <f t="shared" si="17"/>
        <v>-0.57124987140692629</v>
      </c>
      <c r="R59">
        <f t="shared" si="18"/>
        <v>-0.27363720646796086</v>
      </c>
      <c r="S59">
        <f t="shared" si="19"/>
        <v>0.47448761721687144</v>
      </c>
      <c r="T59">
        <f t="shared" si="20"/>
        <v>-0.61833750050575409</v>
      </c>
      <c r="U59">
        <f t="shared" si="21"/>
        <v>-0.27195709785544819</v>
      </c>
      <c r="V59">
        <f t="shared" si="22"/>
        <v>-0.29740059418178344</v>
      </c>
      <c r="W59">
        <f t="shared" si="23"/>
        <v>-0.34971818583197645</v>
      </c>
      <c r="X59" s="11">
        <f t="shared" si="24"/>
        <v>1.0957134014910422E-2</v>
      </c>
      <c r="Y59" s="10">
        <v>46.6</v>
      </c>
      <c r="Z59">
        <v>46.7</v>
      </c>
      <c r="AA59" s="4">
        <f t="shared" si="25"/>
        <v>2.1459227467811462E-3</v>
      </c>
      <c r="AB59" t="str">
        <f t="shared" si="26"/>
        <v>UP</v>
      </c>
      <c r="AC59">
        <f t="shared" si="27"/>
        <v>0.28725504135584551</v>
      </c>
      <c r="AD59">
        <f t="shared" si="15"/>
        <v>0</v>
      </c>
    </row>
    <row r="60" spans="1:30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 s="11">
        <v>48</v>
      </c>
      <c r="K60" s="13">
        <f t="shared" si="16"/>
        <v>0.74407407407124992</v>
      </c>
      <c r="L60">
        <f>C60/VLOOKUP(A60, 'Normalization Factors'!$A:$C, 3, )</f>
        <v>4.5602738609503625E-2</v>
      </c>
      <c r="M60">
        <f>G60/VLOOKUP(A60, 'Normalization Factors'!$A:$C, 3, )</f>
        <v>2.2608607058439971</v>
      </c>
      <c r="N60">
        <f>H60/VLOOKUP(A60, 'Normalization Factors'!$A:$C, 3, )</f>
        <v>8.5173608281033495</v>
      </c>
      <c r="O60">
        <f>I60/VLOOKUP(A60, 'Normalization Factors'!$A:$C, 3, )</f>
        <v>408.88279403374361</v>
      </c>
      <c r="P60" s="11">
        <f>J60/VLOOKUP(A60, 'Normalization Factors'!$A:$C, 3, )</f>
        <v>1.9561496454478769E-3</v>
      </c>
      <c r="Q60" s="10">
        <f t="shared" si="17"/>
        <v>-8.6749907770581725E-2</v>
      </c>
      <c r="R60">
        <f t="shared" si="18"/>
        <v>-0.31189167395403306</v>
      </c>
      <c r="S60">
        <f t="shared" si="19"/>
        <v>0.20259128661344616</v>
      </c>
      <c r="T60">
        <f t="shared" si="20"/>
        <v>-0.13099407372663222</v>
      </c>
      <c r="U60">
        <f t="shared" si="21"/>
        <v>-0.25922042538117884</v>
      </c>
      <c r="V60">
        <f t="shared" si="22"/>
        <v>-0.30626687283144666</v>
      </c>
      <c r="W60">
        <f t="shared" si="23"/>
        <v>-0.13801819168347831</v>
      </c>
      <c r="X60" s="11">
        <f t="shared" si="24"/>
        <v>0.10057814413070863</v>
      </c>
      <c r="Y60">
        <v>83.12</v>
      </c>
      <c r="Z60">
        <v>82.24</v>
      </c>
      <c r="AA60" s="4">
        <f t="shared" si="25"/>
        <v>-1.0587102983638229E-2</v>
      </c>
      <c r="AB60" t="str">
        <f t="shared" si="26"/>
        <v>DOWN</v>
      </c>
      <c r="AC60">
        <f t="shared" si="27"/>
        <v>-1.3576245722213547</v>
      </c>
      <c r="AD60">
        <f t="shared" si="15"/>
        <v>0</v>
      </c>
    </row>
    <row r="61" spans="1:30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 s="11">
        <v>61</v>
      </c>
      <c r="K61" s="13">
        <f t="shared" si="16"/>
        <v>0.72938657407212304</v>
      </c>
      <c r="L61">
        <f>C61/VLOOKUP(A61, 'Normalization Factors'!$A:$C, 3, )</f>
        <v>5.6361561659466951E-2</v>
      </c>
      <c r="M61">
        <f>G61/VLOOKUP(A61, 'Normalization Factors'!$A:$C, 3, )</f>
        <v>3.1533947346972044</v>
      </c>
      <c r="N61">
        <f>H61/VLOOKUP(A61, 'Normalization Factors'!$A:$C, 3, )</f>
        <v>5.7008313635993151</v>
      </c>
      <c r="O61">
        <f>I61/VLOOKUP(A61, 'Normalization Factors'!$A:$C, 3, )</f>
        <v>665.12091449995921</v>
      </c>
      <c r="P61" s="11">
        <f>J61/VLOOKUP(A61, 'Normalization Factors'!$A:$C, 3, )</f>
        <v>2.4859401744233432E-3</v>
      </c>
      <c r="Q61" s="10">
        <f t="shared" si="17"/>
        <v>-4.4891584605640439E-2</v>
      </c>
      <c r="R61">
        <f t="shared" si="18"/>
        <v>-0.40367860886151147</v>
      </c>
      <c r="S61">
        <f t="shared" si="19"/>
        <v>-0.40061927850906043</v>
      </c>
      <c r="T61">
        <f t="shared" si="20"/>
        <v>0.20442650557178771</v>
      </c>
      <c r="U61">
        <f t="shared" si="21"/>
        <v>-0.23385924587949122</v>
      </c>
      <c r="V61">
        <f t="shared" si="22"/>
        <v>-0.35104465883343539</v>
      </c>
      <c r="W61">
        <f t="shared" si="23"/>
        <v>0.45995704136806853</v>
      </c>
      <c r="X61" s="11">
        <f t="shared" si="24"/>
        <v>0.58285964727538908</v>
      </c>
      <c r="Y61">
        <v>83.1</v>
      </c>
      <c r="Z61">
        <v>82.94</v>
      </c>
      <c r="AA61" s="4">
        <f t="shared" si="25"/>
        <v>-1.9253910950661444E-3</v>
      </c>
      <c r="AB61" t="str">
        <f t="shared" si="26"/>
        <v>DOWN</v>
      </c>
      <c r="AC61">
        <f t="shared" si="27"/>
        <v>-0.23868602565468286</v>
      </c>
      <c r="AD61">
        <f t="shared" si="15"/>
        <v>0</v>
      </c>
    </row>
    <row r="62" spans="1:30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 s="11">
        <v>56</v>
      </c>
      <c r="K62" s="13">
        <f t="shared" si="16"/>
        <v>0.72681712963094469</v>
      </c>
      <c r="L62">
        <f>C62/VLOOKUP(A62, 'Normalization Factors'!$A:$C, 3, )</f>
        <v>5.257152172141169E-2</v>
      </c>
      <c r="M62">
        <f>G62/VLOOKUP(A62, 'Normalization Factors'!$A:$C, 3, )</f>
        <v>2.1185508191376639</v>
      </c>
      <c r="N62">
        <f>H62/VLOOKUP(A62, 'Normalization Factors'!$A:$C, 3, )</f>
        <v>3.7203928600537943</v>
      </c>
      <c r="O62">
        <f>I62/VLOOKUP(A62, 'Normalization Factors'!$A:$C, 3, )</f>
        <v>873.19129513407779</v>
      </c>
      <c r="P62" s="11">
        <f>J62/VLOOKUP(A62, 'Normalization Factors'!$A:$C, 3, )</f>
        <v>2.2821745863558563E-3</v>
      </c>
      <c r="Q62" s="10">
        <f t="shared" si="17"/>
        <v>0.11653657844993597</v>
      </c>
      <c r="R62">
        <f t="shared" si="18"/>
        <v>-0.22955172850453887</v>
      </c>
      <c r="S62">
        <f t="shared" si="19"/>
        <v>-0.50614547653501518</v>
      </c>
      <c r="T62">
        <f t="shared" si="20"/>
        <v>8.6266983318935286E-2</v>
      </c>
      <c r="U62">
        <f t="shared" si="21"/>
        <v>-0.26326413292055573</v>
      </c>
      <c r="V62">
        <f t="shared" si="22"/>
        <v>-0.38253009245643355</v>
      </c>
      <c r="W62">
        <f t="shared" si="23"/>
        <v>0.94552466153493486</v>
      </c>
      <c r="X62" s="11">
        <f t="shared" si="24"/>
        <v>0.39736676145051214</v>
      </c>
      <c r="Y62">
        <v>83.47</v>
      </c>
      <c r="Z62">
        <v>82.69</v>
      </c>
      <c r="AA62" s="4">
        <f t="shared" si="25"/>
        <v>-9.3446747334371763E-3</v>
      </c>
      <c r="AB62" t="str">
        <f t="shared" si="26"/>
        <v>DOWN</v>
      </c>
      <c r="AC62">
        <f t="shared" si="27"/>
        <v>-1.1971250222042831</v>
      </c>
      <c r="AD62">
        <f t="shared" si="15"/>
        <v>0</v>
      </c>
    </row>
    <row r="63" spans="1:30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 s="11">
        <v>68</v>
      </c>
      <c r="K63" s="13">
        <f t="shared" si="16"/>
        <v>0.72381944444350665</v>
      </c>
      <c r="L63">
        <f>C63/VLOOKUP(A63, 'Normalization Factors'!$A:$C, 3, )</f>
        <v>5.3753362132203115E-2</v>
      </c>
      <c r="M63">
        <f>G63/VLOOKUP(A63, 'Normalization Factors'!$A:$C, 3, )</f>
        <v>2.3837313554486919</v>
      </c>
      <c r="N63">
        <f>H63/VLOOKUP(A63, 'Normalization Factors'!$A:$C, 3, )</f>
        <v>5.0456434917271169</v>
      </c>
      <c r="O63">
        <f>I63/VLOOKUP(A63, 'Normalization Factors'!$A:$C, 3, )</f>
        <v>742.92970087211677</v>
      </c>
      <c r="P63" s="11">
        <f>J63/VLOOKUP(A63, 'Normalization Factors'!$A:$C, 3, )</f>
        <v>2.7712119977178254E-3</v>
      </c>
      <c r="Q63" s="10">
        <f t="shared" si="17"/>
        <v>-5.3253015766731721E-2</v>
      </c>
      <c r="R63">
        <f t="shared" si="18"/>
        <v>-8.0473387905976631E-3</v>
      </c>
      <c r="S63">
        <f t="shared" si="19"/>
        <v>-0.62925937448098002</v>
      </c>
      <c r="T63">
        <f t="shared" si="20"/>
        <v>0.12311242574186776</v>
      </c>
      <c r="U63">
        <f t="shared" si="21"/>
        <v>-0.25572907995413952</v>
      </c>
      <c r="V63">
        <f t="shared" si="22"/>
        <v>-0.36146097532773419</v>
      </c>
      <c r="W63">
        <f t="shared" si="23"/>
        <v>0.64153707746766797</v>
      </c>
      <c r="X63" s="11">
        <f t="shared" si="24"/>
        <v>0.84254968743021741</v>
      </c>
      <c r="Y63">
        <v>83.5</v>
      </c>
      <c r="Z63">
        <v>82.98</v>
      </c>
      <c r="AA63" s="4">
        <f t="shared" si="25"/>
        <v>-6.2275449101795929E-3</v>
      </c>
      <c r="AB63" t="str">
        <f t="shared" si="26"/>
        <v>DOWN</v>
      </c>
      <c r="AC63">
        <f t="shared" si="27"/>
        <v>-0.79444749624117272</v>
      </c>
      <c r="AD63">
        <f t="shared" si="15"/>
        <v>0</v>
      </c>
    </row>
    <row r="64" spans="1:30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 s="11">
        <v>41</v>
      </c>
      <c r="K64" s="13">
        <f t="shared" si="16"/>
        <v>0.73435185185371665</v>
      </c>
      <c r="L64">
        <f>C64/VLOOKUP(A64, 'Normalization Factors'!$A:$C, 3, )</f>
        <v>4.44616513163257E-2</v>
      </c>
      <c r="M64">
        <f>G64/VLOOKUP(A64, 'Normalization Factors'!$A:$C, 3, )</f>
        <v>2.4237509169451461</v>
      </c>
      <c r="N64">
        <f>H64/VLOOKUP(A64, 'Normalization Factors'!$A:$C, 3, )</f>
        <v>6.3543891107669737</v>
      </c>
      <c r="O64">
        <f>I64/VLOOKUP(A64, 'Normalization Factors'!$A:$C, 3, )</f>
        <v>1166.8799820686284</v>
      </c>
      <c r="P64" s="11">
        <f>J64/VLOOKUP(A64, 'Normalization Factors'!$A:$C, 3, )</f>
        <v>1.6708778221533947E-3</v>
      </c>
      <c r="Q64" s="10">
        <f t="shared" si="17"/>
        <v>2.5536686114767653E-2</v>
      </c>
      <c r="R64">
        <f t="shared" si="18"/>
        <v>0.21246561624075069</v>
      </c>
      <c r="S64">
        <f t="shared" si="19"/>
        <v>-0.19669703055649146</v>
      </c>
      <c r="T64">
        <f t="shared" si="20"/>
        <v>-0.16656898365222211</v>
      </c>
      <c r="U64">
        <f t="shared" si="21"/>
        <v>-0.25459193195767099</v>
      </c>
      <c r="V64">
        <f t="shared" si="22"/>
        <v>-0.34065425840928487</v>
      </c>
      <c r="W64">
        <f t="shared" si="23"/>
        <v>1.6308971607351292</v>
      </c>
      <c r="X64" s="11">
        <f t="shared" si="24"/>
        <v>-0.15911189602411963</v>
      </c>
      <c r="Y64">
        <v>83.66</v>
      </c>
      <c r="Z64">
        <v>83.46</v>
      </c>
      <c r="AA64" s="4">
        <f t="shared" si="25"/>
        <v>-2.390628735357433E-3</v>
      </c>
      <c r="AB64" t="str">
        <f t="shared" si="26"/>
        <v>DOWN</v>
      </c>
      <c r="AC64">
        <f t="shared" si="27"/>
        <v>-0.29878642332808791</v>
      </c>
      <c r="AD64">
        <f t="shared" si="15"/>
        <v>0</v>
      </c>
    </row>
    <row r="65" spans="1:30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 s="11">
        <v>54</v>
      </c>
      <c r="K65" s="13">
        <f t="shared" si="16"/>
        <v>0.72499999999854481</v>
      </c>
      <c r="L65">
        <f>C65/VLOOKUP(A65, 'Normalization Factors'!$A:$C, 3, )</f>
        <v>4.348357649360176E-2</v>
      </c>
      <c r="M65">
        <f>G65/VLOOKUP(A65, 'Normalization Factors'!$A:$C, 3, )</f>
        <v>2.228421224223653</v>
      </c>
      <c r="N65">
        <f>H65/VLOOKUP(A65, 'Normalization Factors'!$A:$C, 3, )</f>
        <v>6.5109625886380309</v>
      </c>
      <c r="O65">
        <f>I65/VLOOKUP(A65, 'Normalization Factors'!$A:$C, 3, )</f>
        <v>688.34550493112727</v>
      </c>
      <c r="P65" s="11">
        <f>J65/VLOOKUP(A65, 'Normalization Factors'!$A:$C, 3, )</f>
        <v>2.2006683511288615E-3</v>
      </c>
      <c r="Q65" s="10">
        <f t="shared" si="17"/>
        <v>-0.23536372384997031</v>
      </c>
      <c r="R65">
        <f t="shared" si="18"/>
        <v>-0.38341655558416521</v>
      </c>
      <c r="S65">
        <f t="shared" si="19"/>
        <v>-0.58077436453678177</v>
      </c>
      <c r="T65">
        <f t="shared" si="20"/>
        <v>-0.19706176358844216</v>
      </c>
      <c r="U65">
        <f t="shared" si="21"/>
        <v>-0.26014218689359125</v>
      </c>
      <c r="V65">
        <f t="shared" si="22"/>
        <v>-0.33816501987155423</v>
      </c>
      <c r="W65">
        <f t="shared" si="23"/>
        <v>0.51415557299301273</v>
      </c>
      <c r="X65" s="11">
        <f t="shared" si="24"/>
        <v>0.32316960712056125</v>
      </c>
      <c r="Y65" s="10">
        <v>83.79</v>
      </c>
      <c r="Z65" s="10">
        <v>83.87</v>
      </c>
      <c r="AA65" s="4">
        <f t="shared" si="25"/>
        <v>9.5476787206108472E-4</v>
      </c>
      <c r="AB65" t="str">
        <f t="shared" si="26"/>
        <v>UP</v>
      </c>
      <c r="AC65">
        <f t="shared" si="27"/>
        <v>0.13337909611532633</v>
      </c>
      <c r="AD65">
        <f t="shared" si="15"/>
        <v>0</v>
      </c>
    </row>
    <row r="66" spans="1:30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 s="11">
        <v>49</v>
      </c>
      <c r="K66" s="13">
        <f t="shared" si="16"/>
        <v>0.7381944444423425</v>
      </c>
      <c r="L66">
        <f>C66/VLOOKUP(A66, 'Normalization Factors'!$A:$C, 3, )</f>
        <v>5.5016708778221533E-2</v>
      </c>
      <c r="M66">
        <f>G66/VLOOKUP(A66, 'Normalization Factors'!$A:$C, 3, )</f>
        <v>5.3867470861520905</v>
      </c>
      <c r="N66">
        <f>H66/VLOOKUP(A66, 'Normalization Factors'!$A:$C, 3, )</f>
        <v>19.275287309479175</v>
      </c>
      <c r="O66">
        <f>I66/VLOOKUP(A66, 'Normalization Factors'!$A:$C, 3, )</f>
        <v>498.17373054038632</v>
      </c>
      <c r="P66" s="11">
        <f>J66/VLOOKUP(A66, 'Normalization Factors'!$A:$C, 3, )</f>
        <v>1.9969027630613741E-3</v>
      </c>
      <c r="Q66" s="10">
        <f t="shared" si="17"/>
        <v>0.23570488516397545</v>
      </c>
      <c r="R66">
        <f t="shared" si="18"/>
        <v>-0.30227718986145619</v>
      </c>
      <c r="S66">
        <f t="shared" si="19"/>
        <v>-3.8883076714221282E-2</v>
      </c>
      <c r="T66">
        <f t="shared" si="20"/>
        <v>0.16249893315948516</v>
      </c>
      <c r="U66">
        <f t="shared" si="21"/>
        <v>-0.17039897652870886</v>
      </c>
      <c r="V66">
        <f t="shared" si="22"/>
        <v>-0.13523506369217997</v>
      </c>
      <c r="W66">
        <f t="shared" si="23"/>
        <v>7.0357394547807636E-2</v>
      </c>
      <c r="X66" s="11">
        <f t="shared" si="24"/>
        <v>0.13767672129568387</v>
      </c>
      <c r="Y66" s="10">
        <v>84.11</v>
      </c>
      <c r="Z66">
        <v>84.09</v>
      </c>
      <c r="AA66" s="4">
        <f t="shared" si="25"/>
        <v>-2.3778385447623376E-4</v>
      </c>
      <c r="AB66" t="str">
        <f t="shared" si="26"/>
        <v>DOWN</v>
      </c>
      <c r="AC66">
        <f t="shared" si="27"/>
        <v>-2.0677297443294086E-2</v>
      </c>
      <c r="AD66">
        <f t="shared" si="15"/>
        <v>0</v>
      </c>
    </row>
    <row r="67" spans="1:30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 s="11">
        <v>69</v>
      </c>
      <c r="K67" s="13">
        <f t="shared" si="16"/>
        <v>0.72777777777810115</v>
      </c>
      <c r="L67">
        <f>C67/VLOOKUP(A67, 'Normalization Factors'!$A:$C, 3, )</f>
        <v>0.10550982150134486</v>
      </c>
      <c r="M67">
        <f>G67/VLOOKUP(A67, 'Normalization Factors'!$A:$C, 3, )</f>
        <v>36.107506724264404</v>
      </c>
      <c r="N67">
        <f>H67/VLOOKUP(A67, 'Normalization Factors'!$A:$C, 3, )</f>
        <v>231.40231477708045</v>
      </c>
      <c r="O67">
        <f>I67/VLOOKUP(A67, 'Normalization Factors'!$A:$C, 3, )</f>
        <v>445.92607384464912</v>
      </c>
      <c r="P67" s="11">
        <f>J67/VLOOKUP(A67, 'Normalization Factors'!$A:$C, 3, )</f>
        <v>2.8119651153313227E-3</v>
      </c>
      <c r="Q67" s="10">
        <f t="shared" si="17"/>
        <v>-0.59936861701502653</v>
      </c>
      <c r="R67">
        <f t="shared" si="18"/>
        <v>-0.23913468311476085</v>
      </c>
      <c r="S67">
        <f t="shared" si="19"/>
        <v>-0.46669198807444767</v>
      </c>
      <c r="T67">
        <f t="shared" si="20"/>
        <v>1.7366886973668418</v>
      </c>
      <c r="U67">
        <f t="shared" si="21"/>
        <v>0.70252538761170347</v>
      </c>
      <c r="V67">
        <f t="shared" si="22"/>
        <v>3.2372056513403762</v>
      </c>
      <c r="W67">
        <f t="shared" si="23"/>
        <v>-5.1571398218021092E-2</v>
      </c>
      <c r="X67" s="11">
        <f t="shared" si="24"/>
        <v>0.87964826459519263</v>
      </c>
      <c r="Y67" s="17">
        <v>84.14</v>
      </c>
      <c r="Z67" s="10">
        <v>84.56</v>
      </c>
      <c r="AA67" s="4">
        <f t="shared" si="25"/>
        <v>4.9916805324459433E-3</v>
      </c>
      <c r="AB67" t="str">
        <f t="shared" si="26"/>
        <v>UP</v>
      </c>
      <c r="AC67">
        <f t="shared" si="27"/>
        <v>0.65487614461300891</v>
      </c>
      <c r="AD67">
        <f t="shared" si="15"/>
        <v>0</v>
      </c>
    </row>
    <row r="68" spans="1:30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 s="11">
        <v>62</v>
      </c>
      <c r="K68" s="13">
        <f t="shared" ref="K68:K85" si="28">MOD(F68, 1)</f>
        <v>0.73750000000291038</v>
      </c>
      <c r="L68">
        <f>C68/VLOOKUP(A68, 'Normalization Factors'!$A:$C, 3, )</f>
        <v>7.6778873583829163E-2</v>
      </c>
      <c r="M68">
        <f>G68/VLOOKUP(A68, 'Normalization Factors'!$A:$C, 3, )</f>
        <v>2.7455375336213219</v>
      </c>
      <c r="N68">
        <f>H68/VLOOKUP(A68, 'Normalization Factors'!$A:$C, 3, )</f>
        <v>18.573640883527588</v>
      </c>
      <c r="O68">
        <f>I68/VLOOKUP(A68, 'Normalization Factors'!$A:$C, 3, )</f>
        <v>638.01511940663465</v>
      </c>
      <c r="P68" s="11">
        <f>J68/VLOOKUP(A68, 'Normalization Factors'!$A:$C, 3, )</f>
        <v>2.5266932920368409E-3</v>
      </c>
      <c r="Q68" s="10">
        <f t="shared" ref="Q68:Q85" si="29">STANDARDIZE(D68, D$1, D$2)</f>
        <v>4.4230949688457914E-2</v>
      </c>
      <c r="R68">
        <f t="shared" ref="R68:R85" si="30">STANDARDIZE(E68, E$1, E$2)</f>
        <v>-0.42081031775941757</v>
      </c>
      <c r="S68">
        <f t="shared" ref="S68:S85" si="31">STANDARDIZE(K68, K$1, K$2)</f>
        <v>-6.7403670605688998E-2</v>
      </c>
      <c r="T68">
        <f t="shared" ref="T68:T85" si="32">STANDARDIZE(L68, L$1, L$2)</f>
        <v>0.84096328674037979</v>
      </c>
      <c r="U68">
        <f t="shared" ref="U68:U85" si="33">STANDARDIZE(M68, M$1, M$2)</f>
        <v>-0.2454484283119322</v>
      </c>
      <c r="V68">
        <f t="shared" ref="V68:V85" si="34">STANDARDIZE(N68, N$1, N$2)</f>
        <v>-0.14638998818570126</v>
      </c>
      <c r="W68">
        <f t="shared" ref="W68:W85" si="35">STANDARDIZE(O68, O$1, O$2)</f>
        <v>0.3967010585795307</v>
      </c>
      <c r="X68" s="11">
        <f t="shared" ref="X68:X85" si="36">STANDARDIZE(P68, P$1, P$2)</f>
        <v>0.61995822444036475</v>
      </c>
      <c r="Y68" s="10">
        <v>84.77</v>
      </c>
      <c r="Z68" s="10">
        <v>84.27</v>
      </c>
      <c r="AA68" s="4">
        <f t="shared" ref="AA68:AA85" si="37">IFERROR((Z68-Y68)/Y68, "N/A")</f>
        <v>-5.8983130824584173E-3</v>
      </c>
      <c r="AB68" t="str">
        <f t="shared" ref="AB68:AB85" si="38">IF(AA68="N/A", "N/A", IF(AA68&gt;0, "UP", "DOWN"))</f>
        <v>DOWN</v>
      </c>
      <c r="AC68">
        <f t="shared" ref="AC68:AC85" si="39">IFERROR(STANDARDIZE(AA68, $AA$1, $AA$2), "N/A")</f>
        <v>-0.75191662156732675</v>
      </c>
      <c r="AD68">
        <f t="shared" si="15"/>
        <v>0</v>
      </c>
    </row>
    <row r="69" spans="1:30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 s="11">
        <v>81</v>
      </c>
      <c r="K69" s="13">
        <f t="shared" si="28"/>
        <v>0.75972222222480923</v>
      </c>
      <c r="L69">
        <f>C69/VLOOKUP(A69, 'Normalization Factors'!$A:$C, 3, )</f>
        <v>5.0778384546417803E-2</v>
      </c>
      <c r="M69">
        <f>G69/VLOOKUP(A69, 'Normalization Factors'!$A:$C, 3, )</f>
        <v>2.2510799576167577</v>
      </c>
      <c r="N69">
        <f>H69/VLOOKUP(A69, 'Normalization Factors'!$A:$C, 3, )</f>
        <v>12.435202542994539</v>
      </c>
      <c r="O69">
        <f>I69/VLOOKUP(A69, 'Normalization Factors'!$A:$C, 3, )</f>
        <v>980.90989485695661</v>
      </c>
      <c r="P69" s="11">
        <f>J69/VLOOKUP(A69, 'Normalization Factors'!$A:$C, 3, )</f>
        <v>3.3010025266932922E-3</v>
      </c>
      <c r="Q69" s="10">
        <f t="shared" si="29"/>
        <v>8.7703355064980837E-2</v>
      </c>
      <c r="R69">
        <f t="shared" si="30"/>
        <v>-0.12554960199254347</v>
      </c>
      <c r="S69">
        <f t="shared" si="31"/>
        <v>0.84525534049534135</v>
      </c>
      <c r="T69">
        <f t="shared" si="32"/>
        <v>3.0363553435865304E-2</v>
      </c>
      <c r="U69">
        <f t="shared" si="33"/>
        <v>-0.25949834342512224</v>
      </c>
      <c r="V69">
        <f t="shared" si="34"/>
        <v>-0.24398018983736175</v>
      </c>
      <c r="W69">
        <f t="shared" si="35"/>
        <v>1.1969043339118539</v>
      </c>
      <c r="X69" s="11">
        <f t="shared" si="36"/>
        <v>1.3248311905748982</v>
      </c>
      <c r="Y69" s="10">
        <v>84.2</v>
      </c>
      <c r="Z69">
        <v>84.47</v>
      </c>
      <c r="AA69" s="4">
        <f t="shared" si="37"/>
        <v>3.2066508313538717E-3</v>
      </c>
      <c r="AB69" t="str">
        <f t="shared" si="38"/>
        <v>UP</v>
      </c>
      <c r="AC69">
        <f t="shared" si="39"/>
        <v>0.4242821736967618</v>
      </c>
      <c r="AD69">
        <f t="shared" ref="AD69:AD93" si="40">IF(MAX(Q69:X69)&gt;$AD$1, 1, IF(MIN(Q69:X69)&lt;-$AD$1, 1, 0))</f>
        <v>0</v>
      </c>
    </row>
    <row r="70" spans="1:30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 s="11">
        <v>10</v>
      </c>
      <c r="K70" s="13">
        <f t="shared" si="28"/>
        <v>0.72101851851766696</v>
      </c>
      <c r="L70">
        <f>C70/VLOOKUP(A70, 'Normalization Factors'!$A:$C, 3, )</f>
        <v>4.0927397409382824E-2</v>
      </c>
      <c r="M70">
        <f>G70/VLOOKUP(A70, 'Normalization Factors'!$A:$C, 3, )</f>
        <v>1.2905192119299009</v>
      </c>
      <c r="N70">
        <f>H70/VLOOKUP(A70, 'Normalization Factors'!$A:$C, 3, )</f>
        <v>0.91912485033199087</v>
      </c>
      <c r="O70">
        <f>I70/VLOOKUP(A70, 'Normalization Factors'!$A:$C, 3, )</f>
        <v>275.40306955480571</v>
      </c>
      <c r="P70" s="11">
        <f>J70/VLOOKUP(A70, 'Normalization Factors'!$A:$C, 3, )</f>
        <v>1.0884946119516709E-3</v>
      </c>
      <c r="Q70" s="10">
        <f t="shared" si="29"/>
        <v>2.45470339253347</v>
      </c>
      <c r="R70">
        <f t="shared" si="30"/>
        <v>-5.2226789553308395</v>
      </c>
      <c r="S70">
        <f t="shared" si="31"/>
        <v>-0.74429243733663808</v>
      </c>
      <c r="T70">
        <f t="shared" si="32"/>
        <v>-0.27675403710549223</v>
      </c>
      <c r="U70">
        <f t="shared" si="33"/>
        <v>-0.28679248875304891</v>
      </c>
      <c r="V70">
        <f t="shared" si="34"/>
        <v>-0.42706524859605799</v>
      </c>
      <c r="W70">
        <f t="shared" si="35"/>
        <v>-0.44951582992607897</v>
      </c>
      <c r="X70" s="11">
        <f t="shared" si="36"/>
        <v>-0.68926982573546502</v>
      </c>
      <c r="Y70" s="10">
        <v>49</v>
      </c>
      <c r="Z70" s="10">
        <v>48.94</v>
      </c>
      <c r="AA70" s="4">
        <f t="shared" si="37"/>
        <v>-1.2244897959184137E-3</v>
      </c>
      <c r="AB70" t="str">
        <f t="shared" si="38"/>
        <v>DOWN</v>
      </c>
      <c r="AC70">
        <f t="shared" si="39"/>
        <v>-0.14814209033979639</v>
      </c>
      <c r="AD70">
        <f t="shared" si="40"/>
        <v>1</v>
      </c>
    </row>
    <row r="71" spans="1:30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 s="11">
        <v>10</v>
      </c>
      <c r="K71" s="13">
        <f t="shared" si="28"/>
        <v>0.76193287037312984</v>
      </c>
      <c r="L71">
        <f>C71/VLOOKUP(A71, 'Normalization Factors'!$A:$C, 3, )</f>
        <v>2.3946881462936758E-2</v>
      </c>
      <c r="M71">
        <f>G71/VLOOKUP(A71, 'Normalization Factors'!$A:$C, 3, )</f>
        <v>0.17132905192119299</v>
      </c>
      <c r="N71">
        <f>H71/VLOOKUP(A71, 'Normalization Factors'!$A:$C, 3, )</f>
        <v>0.29215195384782844</v>
      </c>
      <c r="O71">
        <f>I71/VLOOKUP(A71, 'Normalization Factors'!$A:$C, 3, )</f>
        <v>279.09459018177859</v>
      </c>
      <c r="P71" s="11">
        <f>J71/VLOOKUP(A71, 'Normalization Factors'!$A:$C, 3, )</f>
        <v>1.0884946119516709E-3</v>
      </c>
      <c r="Q71" s="10">
        <f t="shared" si="29"/>
        <v>0.21285309486406295</v>
      </c>
      <c r="R71">
        <f t="shared" si="30"/>
        <v>0.21874469276765909</v>
      </c>
      <c r="S71">
        <f t="shared" si="31"/>
        <v>0.93604589837890029</v>
      </c>
      <c r="T71">
        <f t="shared" si="32"/>
        <v>-0.8061441450283483</v>
      </c>
      <c r="U71">
        <f t="shared" si="33"/>
        <v>-0.31859405779907524</v>
      </c>
      <c r="V71">
        <f t="shared" si="34"/>
        <v>-0.43703299739529117</v>
      </c>
      <c r="W71">
        <f t="shared" si="35"/>
        <v>-0.44090103871853986</v>
      </c>
      <c r="X71" s="11">
        <f t="shared" si="36"/>
        <v>-0.68926982573546502</v>
      </c>
      <c r="Y71" s="10">
        <v>49.11</v>
      </c>
      <c r="Z71">
        <v>49.2</v>
      </c>
      <c r="AA71" s="4">
        <f t="shared" si="37"/>
        <v>1.8326206475260316E-3</v>
      </c>
      <c r="AB71" t="str">
        <f t="shared" si="38"/>
        <v>UP</v>
      </c>
      <c r="AC71">
        <f t="shared" si="39"/>
        <v>0.24678200322127905</v>
      </c>
      <c r="AD71">
        <f t="shared" si="40"/>
        <v>0</v>
      </c>
    </row>
    <row r="72" spans="1:30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 s="11">
        <v>8</v>
      </c>
      <c r="K72" s="13">
        <f t="shared" si="28"/>
        <v>0.72400462962832535</v>
      </c>
      <c r="L72">
        <f>C72/VLOOKUP(A72, 'Normalization Factors'!$A:$C, 3, )</f>
        <v>2.5688472842059433E-2</v>
      </c>
      <c r="M72">
        <f>G72/VLOOKUP(A72, 'Normalization Factors'!$A:$C, 3, )</f>
        <v>0.3006422118210515</v>
      </c>
      <c r="N72">
        <f>H72/VLOOKUP(A72, 'Normalization Factors'!$A:$C, 3, )</f>
        <v>0.37346250136061826</v>
      </c>
      <c r="O72">
        <f>I72/VLOOKUP(A72, 'Normalization Factors'!$A:$C, 3, )</f>
        <v>170.32437139436161</v>
      </c>
      <c r="P72" s="11">
        <f>J72/VLOOKUP(A72, 'Normalization Factors'!$A:$C, 3, )</f>
        <v>8.7079568956133669E-4</v>
      </c>
      <c r="Q72" s="10">
        <f t="shared" si="29"/>
        <v>-0.72987461848678348</v>
      </c>
      <c r="R72">
        <f t="shared" si="30"/>
        <v>0.17065698088678288</v>
      </c>
      <c r="S72">
        <f t="shared" si="31"/>
        <v>-0.62165388273674582</v>
      </c>
      <c r="T72">
        <f t="shared" si="32"/>
        <v>-0.75184772370292707</v>
      </c>
      <c r="U72">
        <f t="shared" si="33"/>
        <v>-0.31491964970466951</v>
      </c>
      <c r="V72">
        <f t="shared" si="34"/>
        <v>-0.43574030497289062</v>
      </c>
      <c r="W72">
        <f t="shared" si="35"/>
        <v>-0.69473484303357358</v>
      </c>
      <c r="X72" s="11">
        <f t="shared" si="36"/>
        <v>-0.88744657254599457</v>
      </c>
      <c r="Y72" s="10">
        <v>48.88</v>
      </c>
      <c r="Z72" s="10">
        <v>48.82</v>
      </c>
      <c r="AA72" s="4">
        <f t="shared" si="37"/>
        <v>-1.2274959083470186E-3</v>
      </c>
      <c r="AB72" t="str">
        <f t="shared" si="38"/>
        <v>DOWN</v>
      </c>
      <c r="AC72">
        <f t="shared" si="39"/>
        <v>-0.14853042640026004</v>
      </c>
      <c r="AD72">
        <f t="shared" si="40"/>
        <v>0</v>
      </c>
    </row>
    <row r="73" spans="1:30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 s="11">
        <v>10</v>
      </c>
      <c r="K73" s="13">
        <f t="shared" si="28"/>
        <v>0.731863425928168</v>
      </c>
      <c r="L73">
        <f>C73/VLOOKUP(A73, 'Normalization Factors'!$A:$C, 3, )</f>
        <v>4.2124741482529662E-2</v>
      </c>
      <c r="M73">
        <f>G73/VLOOKUP(A73, 'Normalization Factors'!$A:$C, 3, )</f>
        <v>1.7141613149014912</v>
      </c>
      <c r="N73">
        <f>H73/VLOOKUP(A73, 'Normalization Factors'!$A:$C, 3, )</f>
        <v>0.72188962664634815</v>
      </c>
      <c r="O73">
        <f>I73/VLOOKUP(A73, 'Normalization Factors'!$A:$C, 3, )</f>
        <v>240.85860454990748</v>
      </c>
      <c r="P73" s="11">
        <f>J73/VLOOKUP(A73, 'Normalization Factors'!$A:$C, 3, )</f>
        <v>1.0884946119516709E-3</v>
      </c>
      <c r="Q73" s="10">
        <f t="shared" si="29"/>
        <v>9.3224663318457246E-2</v>
      </c>
      <c r="R73">
        <f t="shared" si="30"/>
        <v>-6.1092706032577888E-2</v>
      </c>
      <c r="S73">
        <f t="shared" si="31"/>
        <v>-0.29889582605640169</v>
      </c>
      <c r="T73">
        <f t="shared" si="32"/>
        <v>-0.23942524744426516</v>
      </c>
      <c r="U73">
        <f t="shared" si="33"/>
        <v>-0.27475478142693194</v>
      </c>
      <c r="V73">
        <f t="shared" si="34"/>
        <v>-0.43020093623915007</v>
      </c>
      <c r="W73">
        <f t="shared" si="35"/>
        <v>-0.53013121406314989</v>
      </c>
      <c r="X73" s="11">
        <f t="shared" si="36"/>
        <v>-0.68926982573546502</v>
      </c>
      <c r="Y73" s="10">
        <v>49.32</v>
      </c>
      <c r="Z73" s="10">
        <v>49.2</v>
      </c>
      <c r="AA73" s="4">
        <f t="shared" si="37"/>
        <v>-2.4330900243308483E-3</v>
      </c>
      <c r="AB73" t="str">
        <f t="shared" si="38"/>
        <v>DOWN</v>
      </c>
      <c r="AC73">
        <f t="shared" si="39"/>
        <v>-0.30427166384179577</v>
      </c>
      <c r="AD73">
        <f t="shared" si="40"/>
        <v>0</v>
      </c>
    </row>
    <row r="74" spans="1:30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 s="11">
        <v>8</v>
      </c>
      <c r="K74" s="13">
        <f t="shared" si="28"/>
        <v>0.70518518518656492</v>
      </c>
      <c r="L74">
        <f>C74/VLOOKUP(A74, 'Normalization Factors'!$A:$C, 3, )</f>
        <v>2.5144225536083597E-2</v>
      </c>
      <c r="M74">
        <f>G74/VLOOKUP(A74, 'Normalization Factors'!$A:$C, 3, )</f>
        <v>0.70643300315663438</v>
      </c>
      <c r="N74">
        <f>H74/VLOOKUP(A74, 'Normalization Factors'!$A:$C, 3, )</f>
        <v>1.1967998258408621</v>
      </c>
      <c r="O74">
        <f>I74/VLOOKUP(A74, 'Normalization Factors'!$A:$C, 3, )</f>
        <v>90.159791009034507</v>
      </c>
      <c r="P74" s="11">
        <f>J74/VLOOKUP(A74, 'Normalization Factors'!$A:$C, 3, )</f>
        <v>8.7079568956133669E-4</v>
      </c>
      <c r="Q74" s="10">
        <f t="shared" si="29"/>
        <v>5.2067293457369532E-2</v>
      </c>
      <c r="R74">
        <f t="shared" si="30"/>
        <v>0.53780573623564643</v>
      </c>
      <c r="S74">
        <f t="shared" si="31"/>
        <v>-1.3945619826639464</v>
      </c>
      <c r="T74">
        <f t="shared" si="32"/>
        <v>-0.7688153553671212</v>
      </c>
      <c r="U74">
        <f t="shared" si="33"/>
        <v>-0.30338918390000252</v>
      </c>
      <c r="V74">
        <f t="shared" si="34"/>
        <v>-0.42265071262611981</v>
      </c>
      <c r="W74">
        <f t="shared" si="35"/>
        <v>-0.88181252511763242</v>
      </c>
      <c r="X74" s="11">
        <f t="shared" si="36"/>
        <v>-0.88744657254599457</v>
      </c>
      <c r="Y74" s="10">
        <v>49.1</v>
      </c>
      <c r="Z74">
        <v>49.4</v>
      </c>
      <c r="AA74" s="4">
        <f t="shared" si="37"/>
        <v>6.1099796334011637E-3</v>
      </c>
      <c r="AB74" t="str">
        <f t="shared" si="38"/>
        <v>UP</v>
      </c>
      <c r="AC74">
        <f t="shared" si="39"/>
        <v>0.79934042450906229</v>
      </c>
      <c r="AD74">
        <f t="shared" si="40"/>
        <v>0</v>
      </c>
    </row>
    <row r="75" spans="1:30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 s="11">
        <v>9</v>
      </c>
      <c r="K75" s="13">
        <f t="shared" si="28"/>
        <v>0.70833333333575865</v>
      </c>
      <c r="L75">
        <f>C75/VLOOKUP(A75, 'Normalization Factors'!$A:$C, 3, )</f>
        <v>1.9157505170349406E-2</v>
      </c>
      <c r="M75">
        <f>G75/VLOOKUP(A75, 'Normalization Factors'!$A:$C, 3, )</f>
        <v>0.25340154566234896</v>
      </c>
      <c r="N75">
        <f>H75/VLOOKUP(A75, 'Normalization Factors'!$A:$C, 3, )</f>
        <v>0.53042342440404922</v>
      </c>
      <c r="O75">
        <f>I75/VLOOKUP(A75, 'Normalization Factors'!$A:$C, 3, )</f>
        <v>98.331120060955698</v>
      </c>
      <c r="P75" s="11">
        <f>J75/VLOOKUP(A75, 'Normalization Factors'!$A:$C, 3, )</f>
        <v>9.7964515075650376E-4</v>
      </c>
      <c r="Q75" s="10">
        <f t="shared" si="29"/>
        <v>-1.0070142246251697</v>
      </c>
      <c r="R75">
        <f t="shared" si="30"/>
        <v>-0.13594862603028282</v>
      </c>
      <c r="S75">
        <f t="shared" si="31"/>
        <v>-1.265268622713144</v>
      </c>
      <c r="T75">
        <f t="shared" si="32"/>
        <v>-0.95545930367325638</v>
      </c>
      <c r="U75">
        <f t="shared" si="33"/>
        <v>-0.316261983974848</v>
      </c>
      <c r="V75">
        <f t="shared" si="34"/>
        <v>-0.43324490674919369</v>
      </c>
      <c r="W75">
        <f t="shared" si="35"/>
        <v>-0.86274333906025302</v>
      </c>
      <c r="X75" s="11">
        <f t="shared" si="36"/>
        <v>-0.7883581991407298</v>
      </c>
      <c r="Y75" s="10">
        <v>49</v>
      </c>
      <c r="Z75">
        <v>49.32</v>
      </c>
      <c r="AA75" s="4">
        <f t="shared" si="37"/>
        <v>6.5306122448979646E-3</v>
      </c>
      <c r="AB75" t="str">
        <f t="shared" si="38"/>
        <v>UP</v>
      </c>
      <c r="AC75">
        <f t="shared" si="39"/>
        <v>0.85367864875405786</v>
      </c>
      <c r="AD75">
        <f t="shared" si="40"/>
        <v>0</v>
      </c>
    </row>
    <row r="76" spans="1:30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 s="11">
        <v>2</v>
      </c>
      <c r="K76" s="13">
        <f t="shared" si="28"/>
        <v>0.68641203703737119</v>
      </c>
      <c r="L76">
        <f>C76/VLOOKUP(A76, 'Normalization Factors'!$A:$C, 3, )</f>
        <v>2.4429315178213857E-2</v>
      </c>
      <c r="M76">
        <f>G76/VLOOKUP(A76, 'Normalization Factors'!$A:$C, 3, )</f>
        <v>0.11694032839407288</v>
      </c>
      <c r="N76">
        <f>H76/VLOOKUP(A76, 'Normalization Factors'!$A:$C, 3, )</f>
        <v>4.0849018822587103E-2</v>
      </c>
      <c r="O76">
        <f>I76/VLOOKUP(A76, 'Normalization Factors'!$A:$C, 3, )</f>
        <v>17.401281537845414</v>
      </c>
      <c r="P76" s="11">
        <f>J76/VLOOKUP(A76, 'Normalization Factors'!$A:$C, 3, )</f>
        <v>8.0096115338406087E-4</v>
      </c>
      <c r="Q76" s="10">
        <f t="shared" si="29"/>
        <v>-1.0647245935183964</v>
      </c>
      <c r="R76">
        <f t="shared" si="30"/>
        <v>0.98992300787803811</v>
      </c>
      <c r="S76">
        <f t="shared" si="31"/>
        <v>-2.1655687098044991</v>
      </c>
      <c r="T76">
        <f t="shared" si="32"/>
        <v>-0.79110363404495732</v>
      </c>
      <c r="U76">
        <f t="shared" si="33"/>
        <v>-0.32013950271842612</v>
      </c>
      <c r="V76">
        <f t="shared" si="34"/>
        <v>-0.4410282650422474</v>
      </c>
      <c r="W76">
        <f t="shared" si="35"/>
        <v>-1.0516068811578527</v>
      </c>
      <c r="X76" s="11">
        <f t="shared" si="36"/>
        <v>-0.95101868876354934</v>
      </c>
      <c r="Y76" s="10">
        <v>28.2</v>
      </c>
      <c r="Z76">
        <v>28.36</v>
      </c>
      <c r="AA76" s="4">
        <f t="shared" si="37"/>
        <v>5.6737588652482325E-3</v>
      </c>
      <c r="AB76" t="str">
        <f t="shared" si="38"/>
        <v>UP</v>
      </c>
      <c r="AC76">
        <f t="shared" si="39"/>
        <v>0.74298848870486833</v>
      </c>
      <c r="AD76">
        <f t="shared" si="40"/>
        <v>0</v>
      </c>
    </row>
    <row r="77" spans="1:30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 s="11">
        <v>0</v>
      </c>
      <c r="K77" s="13">
        <f t="shared" si="28"/>
        <v>0.76329861111298669</v>
      </c>
      <c r="L77">
        <f>C77/VLOOKUP(A77, 'Normalization Factors'!$A:$C, 3, )</f>
        <v>3.2438926712054464E-2</v>
      </c>
      <c r="M77">
        <f>G77/VLOOKUP(A77, 'Normalization Factors'!$A:$C, 3, )</f>
        <v>0.36003203844613535</v>
      </c>
      <c r="N77">
        <f>H77/VLOOKUP(A77, 'Normalization Factors'!$A:$C, 3, )</f>
        <v>9.6916299559471369E-2</v>
      </c>
      <c r="O77">
        <f>I77/VLOOKUP(A77, 'Normalization Factors'!$A:$C, 3, )</f>
        <v>30.533840608730475</v>
      </c>
      <c r="P77" s="11">
        <f>J77/VLOOKUP(A77, 'Normalization Factors'!$A:$C, 3, )</f>
        <v>0</v>
      </c>
      <c r="Q77" s="10">
        <f t="shared" si="29"/>
        <v>1.9749806537436203</v>
      </c>
      <c r="R77">
        <f t="shared" si="30"/>
        <v>3.0768200676171507</v>
      </c>
      <c r="S77">
        <f t="shared" si="31"/>
        <v>0.99213640006733272</v>
      </c>
      <c r="T77">
        <f t="shared" si="32"/>
        <v>-0.54139337037022572</v>
      </c>
      <c r="U77">
        <f t="shared" si="33"/>
        <v>-0.31323209942095864</v>
      </c>
      <c r="V77">
        <f t="shared" si="34"/>
        <v>-0.44013689545773227</v>
      </c>
      <c r="W77">
        <f t="shared" si="35"/>
        <v>-1.020959821084638</v>
      </c>
      <c r="X77" s="11">
        <f t="shared" si="36"/>
        <v>-1.6801535597881128</v>
      </c>
      <c r="Y77" s="10">
        <v>28.3</v>
      </c>
      <c r="Z77">
        <v>28.26</v>
      </c>
      <c r="AA77" s="4">
        <f t="shared" si="37"/>
        <v>-1.4134275618374256E-3</v>
      </c>
      <c r="AB77" t="str">
        <f t="shared" si="38"/>
        <v>DOWN</v>
      </c>
      <c r="AC77">
        <f t="shared" si="39"/>
        <v>-0.17254947676740301</v>
      </c>
      <c r="AD77">
        <f t="shared" si="40"/>
        <v>0</v>
      </c>
    </row>
    <row r="78" spans="1:30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 s="11">
        <v>1</v>
      </c>
      <c r="K78" s="13">
        <f t="shared" si="28"/>
        <v>0.70768518518161727</v>
      </c>
      <c r="L78">
        <f>C78/VLOOKUP(A78, 'Normalization Factors'!$A:$C, 3, )</f>
        <v>2.4028834601521828E-2</v>
      </c>
      <c r="M78">
        <f>G78/VLOOKUP(A78, 'Normalization Factors'!$A:$C, 3, )</f>
        <v>9.4112935522627159E-2</v>
      </c>
      <c r="N78">
        <f>H78/VLOOKUP(A78, 'Normalization Factors'!$A:$C, 3, )</f>
        <v>0.14417300760913096</v>
      </c>
      <c r="O78">
        <f>I78/VLOOKUP(A78, 'Normalization Factors'!$A:$C, 3, )</f>
        <v>86.433720464557467</v>
      </c>
      <c r="P78" s="11">
        <f>J78/VLOOKUP(A78, 'Normalization Factors'!$A:$C, 3, )</f>
        <v>4.0048057669203043E-4</v>
      </c>
      <c r="Q78" s="10">
        <f t="shared" si="29"/>
        <v>1.3428188326424503E-2</v>
      </c>
      <c r="R78">
        <f t="shared" si="30"/>
        <v>-0.58787750490783131</v>
      </c>
      <c r="S78">
        <f t="shared" si="31"/>
        <v>-1.2918878441167847</v>
      </c>
      <c r="T78">
        <f t="shared" si="32"/>
        <v>-0.80358914722869379</v>
      </c>
      <c r="U78">
        <f t="shared" si="33"/>
        <v>-0.32078813861291644</v>
      </c>
      <c r="V78">
        <f t="shared" si="34"/>
        <v>-0.43938559823649809</v>
      </c>
      <c r="W78">
        <f t="shared" si="35"/>
        <v>-0.89050794443364278</v>
      </c>
      <c r="X78" s="11">
        <f t="shared" si="36"/>
        <v>-1.3155861242758311</v>
      </c>
      <c r="Y78" s="10">
        <v>27.93</v>
      </c>
      <c r="Z78">
        <v>28.17</v>
      </c>
      <c r="AA78" s="4">
        <f t="shared" si="37"/>
        <v>8.5929108485500172E-3</v>
      </c>
      <c r="AB78" t="str">
        <f t="shared" si="38"/>
        <v>UP</v>
      </c>
      <c r="AC78">
        <f t="shared" si="39"/>
        <v>1.1200908120588013</v>
      </c>
      <c r="AD78">
        <f t="shared" si="40"/>
        <v>0</v>
      </c>
    </row>
    <row r="79" spans="1:30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 s="11">
        <v>2</v>
      </c>
      <c r="K79" s="13">
        <f t="shared" si="28"/>
        <v>0.69630787037021946</v>
      </c>
      <c r="L79">
        <f>C79/VLOOKUP(A79, 'Normalization Factors'!$A:$C, 3, )</f>
        <v>2.923508209851822E-2</v>
      </c>
      <c r="M79">
        <f>G79/VLOOKUP(A79, 'Normalization Factors'!$A:$C, 3, )</f>
        <v>7.208650380456548E-2</v>
      </c>
      <c r="N79">
        <f>H79/VLOOKUP(A79, 'Normalization Factors'!$A:$C, 3, )</f>
        <v>9.6916299559471369E-2</v>
      </c>
      <c r="O79">
        <f>I79/VLOOKUP(A79, 'Normalization Factors'!$A:$C, 3, )</f>
        <v>109.92230676812174</v>
      </c>
      <c r="P79" s="11">
        <f>J79/VLOOKUP(A79, 'Normalization Factors'!$A:$C, 3, )</f>
        <v>8.0096115338406087E-4</v>
      </c>
      <c r="Q79" s="10">
        <f t="shared" si="29"/>
        <v>-2.147637087861495</v>
      </c>
      <c r="R79">
        <f t="shared" si="30"/>
        <v>-0.20106784167514952</v>
      </c>
      <c r="S79">
        <f t="shared" si="31"/>
        <v>-1.7591502439375786</v>
      </c>
      <c r="T79">
        <f t="shared" si="32"/>
        <v>-0.6412774758401184</v>
      </c>
      <c r="U79">
        <f t="shared" si="33"/>
        <v>-0.32141401535321418</v>
      </c>
      <c r="V79">
        <f t="shared" si="34"/>
        <v>-0.44013689545773227</v>
      </c>
      <c r="W79">
        <f t="shared" si="35"/>
        <v>-0.83569333354214159</v>
      </c>
      <c r="X79" s="11">
        <f t="shared" si="36"/>
        <v>-0.95101868876354934</v>
      </c>
      <c r="Y79" s="10">
        <v>28.15</v>
      </c>
      <c r="Z79">
        <v>28.08</v>
      </c>
      <c r="AA79" s="4">
        <f t="shared" si="37"/>
        <v>-2.4866785079929055E-3</v>
      </c>
      <c r="AB79" t="str">
        <f t="shared" si="38"/>
        <v>DOWN</v>
      </c>
      <c r="AC79">
        <f t="shared" si="39"/>
        <v>-0.31119433926588208</v>
      </c>
      <c r="AD79">
        <f t="shared" si="40"/>
        <v>0</v>
      </c>
    </row>
    <row r="80" spans="1:30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 s="11">
        <v>5</v>
      </c>
      <c r="K80" s="13">
        <f t="shared" si="28"/>
        <v>0.71604166666656965</v>
      </c>
      <c r="L80">
        <f>C80/VLOOKUP(A80, 'Normalization Factors'!$A:$C, 3, )</f>
        <v>1.2014417300760914E-2</v>
      </c>
      <c r="M80">
        <f>G80/VLOOKUP(A80, 'Normalization Factors'!$A:$C, 3, )</f>
        <v>0.1894273127753304</v>
      </c>
      <c r="N80">
        <f>H80/VLOOKUP(A80, 'Normalization Factors'!$A:$C, 3, )</f>
        <v>0.39207048458149779</v>
      </c>
      <c r="O80">
        <f>I80/VLOOKUP(A80, 'Normalization Factors'!$A:$C, 3, )</f>
        <v>32.905887064477376</v>
      </c>
      <c r="P80" s="11">
        <f>J80/VLOOKUP(A80, 'Normalization Factors'!$A:$C, 3, )</f>
        <v>2.0024028834601522E-3</v>
      </c>
      <c r="Q80" s="10">
        <f t="shared" si="29"/>
        <v>0.21445064893568239</v>
      </c>
      <c r="R80">
        <f t="shared" si="30"/>
        <v>1.3148860596359144</v>
      </c>
      <c r="S80">
        <f t="shared" si="31"/>
        <v>-0.94869002833645855</v>
      </c>
      <c r="T80">
        <f t="shared" si="32"/>
        <v>-1.1781545427407913</v>
      </c>
      <c r="U80">
        <f t="shared" si="33"/>
        <v>-0.31807979926399177</v>
      </c>
      <c r="V80">
        <f t="shared" si="34"/>
        <v>-0.43544447128782032</v>
      </c>
      <c r="W80">
        <f t="shared" si="35"/>
        <v>-1.0154242472613382</v>
      </c>
      <c r="X80" s="11">
        <f t="shared" si="36"/>
        <v>0.14268361777329577</v>
      </c>
      <c r="Y80" s="10">
        <v>29.04</v>
      </c>
      <c r="Z80">
        <v>28.17</v>
      </c>
      <c r="AA80" s="4">
        <f t="shared" si="37"/>
        <v>-2.9958677685950327E-2</v>
      </c>
      <c r="AB80" t="str">
        <f t="shared" si="38"/>
        <v>DOWN</v>
      </c>
      <c r="AC80">
        <f t="shared" si="39"/>
        <v>-3.8600862011645583</v>
      </c>
      <c r="AD80">
        <f t="shared" si="40"/>
        <v>0</v>
      </c>
    </row>
    <row r="81" spans="1:30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 s="11">
        <v>2</v>
      </c>
      <c r="K81" s="13">
        <f t="shared" si="28"/>
        <v>0.75</v>
      </c>
      <c r="L81">
        <f>C81/VLOOKUP(A81, 'Normalization Factors'!$A:$C, 3, )</f>
        <v>2.8834601521826191E-2</v>
      </c>
      <c r="M81">
        <f>G81/VLOOKUP(A81, 'Normalization Factors'!$A:$C, 3, )</f>
        <v>0.21625951141369643</v>
      </c>
      <c r="N81">
        <f>H81/VLOOKUP(A81, 'Normalization Factors'!$A:$C, 3, )</f>
        <v>0.52983580296355626</v>
      </c>
      <c r="O81">
        <f>I81/VLOOKUP(A81, 'Normalization Factors'!$A:$C, 3, )</f>
        <v>1485.0941129355226</v>
      </c>
      <c r="P81" s="11">
        <f>J81/VLOOKUP(A81, 'Normalization Factors'!$A:$C, 3, )</f>
        <v>8.0096115338406087E-4</v>
      </c>
      <c r="Q81" s="10">
        <f t="shared" si="29"/>
        <v>-1.001705606530775</v>
      </c>
      <c r="R81">
        <f t="shared" si="30"/>
        <v>-0.60357611524453203</v>
      </c>
      <c r="S81">
        <f t="shared" si="31"/>
        <v>0.4459670230265827</v>
      </c>
      <c r="T81">
        <f t="shared" si="32"/>
        <v>-0.65376298902385488</v>
      </c>
      <c r="U81">
        <f t="shared" si="33"/>
        <v>-0.31731736759853824</v>
      </c>
      <c r="V81">
        <f t="shared" si="34"/>
        <v>-0.43325424888015457</v>
      </c>
      <c r="W81">
        <f t="shared" si="35"/>
        <v>2.373503954444089</v>
      </c>
      <c r="X81" s="11">
        <f t="shared" si="36"/>
        <v>-0.95101868876354934</v>
      </c>
      <c r="Y81" s="10">
        <v>29.2</v>
      </c>
      <c r="Z81">
        <v>29.17</v>
      </c>
      <c r="AA81" s="4">
        <f t="shared" si="37"/>
        <v>-1.0273972602738899E-3</v>
      </c>
      <c r="AB81" t="str">
        <f t="shared" si="38"/>
        <v>DOWN</v>
      </c>
      <c r="AC81">
        <f t="shared" si="39"/>
        <v>-0.12268125324312641</v>
      </c>
      <c r="AD81">
        <f t="shared" si="40"/>
        <v>0</v>
      </c>
    </row>
    <row r="82" spans="1:30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 s="11">
        <v>7</v>
      </c>
      <c r="K82" s="13">
        <f t="shared" si="28"/>
        <v>0.77847222222044365</v>
      </c>
      <c r="L82">
        <f>C82/VLOOKUP(A82, 'Normalization Factors'!$A:$C, 3, )</f>
        <v>2.6832198638366039E-2</v>
      </c>
      <c r="M82">
        <f>G82/VLOOKUP(A82, 'Normalization Factors'!$A:$C, 3, )</f>
        <v>0.19303163796555867</v>
      </c>
      <c r="N82">
        <f>H82/VLOOKUP(A82, 'Normalization Factors'!$A:$C, 3, )</f>
        <v>0.223868642370845</v>
      </c>
      <c r="O82">
        <f>I82/VLOOKUP(A82, 'Normalization Factors'!$A:$C, 3, )</f>
        <v>231.21545855026031</v>
      </c>
      <c r="P82" s="11">
        <f>J82/VLOOKUP(A82, 'Normalization Factors'!$A:$C, 3, )</f>
        <v>2.803364036844213E-3</v>
      </c>
      <c r="Q82" s="10">
        <f t="shared" si="29"/>
        <v>4.7845942251460181E-2</v>
      </c>
      <c r="R82">
        <f t="shared" si="30"/>
        <v>-0.35563463312807808</v>
      </c>
      <c r="S82">
        <f t="shared" si="31"/>
        <v>1.6153113809437489</v>
      </c>
      <c r="T82">
        <f t="shared" si="32"/>
        <v>-0.7161905549425378</v>
      </c>
      <c r="U82">
        <f t="shared" si="33"/>
        <v>-0.31797738307012491</v>
      </c>
      <c r="V82">
        <f t="shared" si="34"/>
        <v>-0.43811858004136578</v>
      </c>
      <c r="W82">
        <f t="shared" si="35"/>
        <v>-0.55263513528298025</v>
      </c>
      <c r="X82" s="11">
        <f t="shared" si="36"/>
        <v>0.87181848879785917</v>
      </c>
      <c r="Y82" s="10">
        <v>29.08</v>
      </c>
      <c r="Z82">
        <v>29.27</v>
      </c>
      <c r="AA82" s="4">
        <f t="shared" si="37"/>
        <v>6.5337001375516263E-3</v>
      </c>
      <c r="AB82" t="str">
        <f t="shared" si="38"/>
        <v>UP</v>
      </c>
      <c r="AC82">
        <f t="shared" si="39"/>
        <v>0.85407754935965297</v>
      </c>
      <c r="AD82">
        <f t="shared" si="40"/>
        <v>0</v>
      </c>
    </row>
    <row r="83" spans="1:30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 s="11">
        <v>0</v>
      </c>
      <c r="K83" s="13">
        <f t="shared" si="28"/>
        <v>0.77777777778101154</v>
      </c>
      <c r="L83">
        <f>C83/VLOOKUP(A83, 'Normalization Factors'!$A:$C, 3, )</f>
        <v>2.5630756908289948E-2</v>
      </c>
      <c r="M83">
        <f>G83/VLOOKUP(A83, 'Normalization Factors'!$A:$C, 3, )</f>
        <v>0.20184221065278335</v>
      </c>
      <c r="N83">
        <f>H83/VLOOKUP(A83, 'Normalization Factors'!$A:$C, 3, )</f>
        <v>0.12815378454144974</v>
      </c>
      <c r="O83">
        <f>I83/VLOOKUP(A83, 'Normalization Factors'!$A:$C, 3, )</f>
        <v>22.093311974369243</v>
      </c>
      <c r="P83" s="11">
        <f>J83/VLOOKUP(A83, 'Normalization Factors'!$A:$C, 3, )</f>
        <v>0</v>
      </c>
      <c r="Q83" s="10">
        <f t="shared" si="29"/>
        <v>-0.95859140247377972</v>
      </c>
      <c r="R83">
        <f t="shared" si="30"/>
        <v>0.47732994800387107</v>
      </c>
      <c r="S83">
        <f t="shared" si="31"/>
        <v>1.586790787052281</v>
      </c>
      <c r="T83">
        <f t="shared" si="32"/>
        <v>-0.75364709449374756</v>
      </c>
      <c r="U83">
        <f t="shared" si="33"/>
        <v>-0.31772703237400585</v>
      </c>
      <c r="V83">
        <f t="shared" si="34"/>
        <v>-0.43964027526064525</v>
      </c>
      <c r="W83">
        <f t="shared" si="35"/>
        <v>-1.0406572301509673</v>
      </c>
      <c r="X83" s="11">
        <f t="shared" si="36"/>
        <v>-1.6801535597881128</v>
      </c>
      <c r="Y83" s="10">
        <v>28.59</v>
      </c>
      <c r="Z83">
        <v>29.37</v>
      </c>
      <c r="AA83" s="4">
        <f t="shared" si="37"/>
        <v>2.7282266526757647E-2</v>
      </c>
      <c r="AB83" t="str">
        <f t="shared" si="38"/>
        <v>UP</v>
      </c>
      <c r="AC83">
        <f t="shared" si="39"/>
        <v>3.5344219221055342</v>
      </c>
      <c r="AD83">
        <f t="shared" si="40"/>
        <v>0</v>
      </c>
    </row>
    <row r="84" spans="1:30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 s="11">
        <v>0</v>
      </c>
      <c r="K84" s="13">
        <f t="shared" si="28"/>
        <v>0.80902777778101154</v>
      </c>
      <c r="L84">
        <f>C84/VLOOKUP(A84, 'Normalization Factors'!$A:$C, 3, )</f>
        <v>3.0436523828594315E-2</v>
      </c>
      <c r="M84">
        <f>G84/VLOOKUP(A84, 'Normalization Factors'!$A:$C, 3, )</f>
        <v>0.34441329595514619</v>
      </c>
      <c r="N84">
        <f>H84/VLOOKUP(A84, 'Normalization Factors'!$A:$C, 3, )</f>
        <v>0.23508209851822187</v>
      </c>
      <c r="O84">
        <f>I84/VLOOKUP(A84, 'Normalization Factors'!$A:$C, 3, )</f>
        <v>22.631958350020025</v>
      </c>
      <c r="P84" s="11">
        <f>J84/VLOOKUP(A84, 'Normalization Factors'!$A:$C, 3, )</f>
        <v>0</v>
      </c>
      <c r="Q84" s="10">
        <f t="shared" si="29"/>
        <v>0.11170763053370776</v>
      </c>
      <c r="R84">
        <f t="shared" si="30"/>
        <v>1.5072636966571866</v>
      </c>
      <c r="S84">
        <f t="shared" si="31"/>
        <v>2.8702175214317815</v>
      </c>
      <c r="T84">
        <f t="shared" si="32"/>
        <v>-0.60382093628890854</v>
      </c>
      <c r="U84">
        <f t="shared" si="33"/>
        <v>-0.31367590292771519</v>
      </c>
      <c r="V84">
        <f t="shared" si="34"/>
        <v>-0.43794030612446277</v>
      </c>
      <c r="W84">
        <f t="shared" si="35"/>
        <v>-1.0394002072246906</v>
      </c>
      <c r="X84" s="11">
        <f t="shared" si="36"/>
        <v>-1.6801535597881128</v>
      </c>
      <c r="Y84" s="10">
        <v>29.14</v>
      </c>
      <c r="Z84">
        <v>28.59</v>
      </c>
      <c r="AA84" s="4">
        <f t="shared" si="37"/>
        <v>-1.8874399450926584E-2</v>
      </c>
      <c r="AB84" t="str">
        <f t="shared" si="38"/>
        <v>DOWN</v>
      </c>
      <c r="AC84">
        <f t="shared" si="39"/>
        <v>-2.4281953304463126</v>
      </c>
      <c r="AD84">
        <f t="shared" si="40"/>
        <v>0</v>
      </c>
    </row>
    <row r="85" spans="1:30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 s="11">
        <v>2</v>
      </c>
      <c r="K85" s="13">
        <f t="shared" si="28"/>
        <v>0.73472222222335404</v>
      </c>
      <c r="L85">
        <f>C85/VLOOKUP(A85, 'Normalization Factors'!$A:$C, 3, )</f>
        <v>1.6820184221065279E-2</v>
      </c>
      <c r="M85">
        <f>G85/VLOOKUP(A85, 'Normalization Factors'!$A:$C, 3, )</f>
        <v>0.15939126952342811</v>
      </c>
      <c r="N85">
        <f>H85/VLOOKUP(A85, 'Normalization Factors'!$A:$C, 3, )</f>
        <v>0.23948738486183421</v>
      </c>
      <c r="O85">
        <f>I85/VLOOKUP(A85, 'Normalization Factors'!$A:$C, 3, )</f>
        <v>78.136964357228678</v>
      </c>
      <c r="P85" s="11">
        <f>J85/VLOOKUP(A85, 'Normalization Factors'!$A:$C, 3, )</f>
        <v>8.0096115338406087E-4</v>
      </c>
      <c r="Q85" s="10">
        <f t="shared" si="29"/>
        <v>-2.4870155454110208</v>
      </c>
      <c r="R85">
        <f t="shared" si="30"/>
        <v>-0.6500428727524713</v>
      </c>
      <c r="S85">
        <f t="shared" si="31"/>
        <v>-0.18148604706802307</v>
      </c>
      <c r="T85">
        <f t="shared" si="32"/>
        <v>-1.0283283845359523</v>
      </c>
      <c r="U85">
        <f t="shared" si="33"/>
        <v>-0.31893326754621593</v>
      </c>
      <c r="V85">
        <f t="shared" si="34"/>
        <v>-0.4378702699428223</v>
      </c>
      <c r="W85">
        <f t="shared" si="35"/>
        <v>-0.90986983585645287</v>
      </c>
      <c r="X85" s="11">
        <f t="shared" si="36"/>
        <v>-0.95101868876354934</v>
      </c>
      <c r="Y85" s="10">
        <v>29.02</v>
      </c>
      <c r="Z85">
        <v>29.08</v>
      </c>
      <c r="AA85" s="4">
        <f t="shared" si="37"/>
        <v>2.0675396278428231E-3</v>
      </c>
      <c r="AB85" t="str">
        <f t="shared" si="38"/>
        <v>UP</v>
      </c>
      <c r="AC85">
        <f t="shared" si="39"/>
        <v>0.27712934168948677</v>
      </c>
      <c r="AD85">
        <f t="shared" si="40"/>
        <v>0</v>
      </c>
    </row>
    <row r="86" spans="1:30" x14ac:dyDescent="0.2">
      <c r="A86" t="s">
        <v>12</v>
      </c>
      <c r="B86" s="1">
        <v>43060</v>
      </c>
      <c r="C86">
        <v>2874</v>
      </c>
      <c r="D86">
        <v>0.32362398812816301</v>
      </c>
      <c r="E86">
        <v>9.1996285727420302E-2</v>
      </c>
      <c r="F86" s="2">
        <v>43060.751030092593</v>
      </c>
      <c r="G86">
        <v>400795</v>
      </c>
      <c r="H86">
        <v>1129585</v>
      </c>
      <c r="I86">
        <v>21224304</v>
      </c>
      <c r="J86" s="11">
        <v>98</v>
      </c>
      <c r="K86" s="13">
        <f t="shared" ref="K86:K93" si="41">MOD(F86, 1)</f>
        <v>0.75103009259328246</v>
      </c>
      <c r="L86">
        <f>C86/VLOOKUP(A86, 'Normalization Factors'!$A:$C, 3, )</f>
        <v>0.10348552498919775</v>
      </c>
      <c r="M86">
        <f>G86/VLOOKUP(A86, 'Normalization Factors'!$A:$C, 3, )</f>
        <v>14.431621777329685</v>
      </c>
      <c r="N86">
        <f>H86/VLOOKUP(A86, 'Normalization Factors'!$A:$C, 3, )</f>
        <v>40.673520092179174</v>
      </c>
      <c r="O86">
        <f>I86/VLOOKUP(A86, 'Normalization Factors'!$A:$C, 3, )</f>
        <v>764.23390465216767</v>
      </c>
      <c r="P86" s="11">
        <f>J86/VLOOKUP(A86, 'Normalization Factors'!$A:$C, 3, )</f>
        <v>3.5287339766671469E-3</v>
      </c>
      <c r="Q86" s="10">
        <f t="shared" ref="Q86:Q93" si="42">STANDARDIZE(D86, D$1, D$2)</f>
        <v>-0.14931672498191323</v>
      </c>
      <c r="R86">
        <f t="shared" ref="R86:R93" si="43">STANDARDIZE(E86, E$1, E$2)</f>
        <v>-0.80512359536239575</v>
      </c>
      <c r="S86">
        <f t="shared" ref="S86:S93" si="44">STANDARDIZE(K86, K$1, K$2)</f>
        <v>0.48827257096594329</v>
      </c>
      <c r="T86">
        <f t="shared" ref="T86:T93" si="45">STANDARDIZE(L86, L$1, L$2)</f>
        <v>1.6735785685337008</v>
      </c>
      <c r="U86">
        <f t="shared" ref="U86:U93" si="46">STANDARDIZE(M86, M$1, M$2)</f>
        <v>8.6609365111734407E-2</v>
      </c>
      <c r="V86">
        <f t="shared" ref="V86:V93" si="47">STANDARDIZE(N86, N$1, N$2)</f>
        <v>0.20495860388346032</v>
      </c>
      <c r="W86">
        <f t="shared" ref="W86:W93" si="48">STANDARDIZE(O86, O$1, O$2)</f>
        <v>0.69125406023812674</v>
      </c>
      <c r="X86" s="11">
        <f t="shared" ref="X86:X93" si="49">STANDARDIZE(P86, P$1, P$2)</f>
        <v>1.5321407969189451</v>
      </c>
      <c r="Y86" s="17">
        <v>1023.31</v>
      </c>
      <c r="Z86">
        <v>1034.49</v>
      </c>
      <c r="AA86" s="4">
        <f t="shared" ref="AA86:AA93" si="50">IFERROR((Z86-Y86)/Y86, "N/A")</f>
        <v>1.0925330544996203E-2</v>
      </c>
      <c r="AB86" t="str">
        <f t="shared" ref="AB86:AB93" si="51">IF(AA86="N/A", "N/A", IF(AA86&gt;0, "UP", "DOWN"))</f>
        <v>UP</v>
      </c>
      <c r="AC86">
        <f t="shared" ref="AC86:AC93" si="52">IFERROR(STANDARDIZE(AA86, $AA$1, $AA$2), "N/A")</f>
        <v>1.4213977983334527</v>
      </c>
      <c r="AD86">
        <f t="shared" si="40"/>
        <v>0</v>
      </c>
    </row>
    <row r="87" spans="1:30" x14ac:dyDescent="0.2">
      <c r="A87" t="s">
        <v>12</v>
      </c>
      <c r="B87" s="1">
        <v>43059</v>
      </c>
      <c r="C87">
        <v>2477</v>
      </c>
      <c r="D87">
        <v>0.37737497871228598</v>
      </c>
      <c r="E87">
        <v>5.5387654845999598E-2</v>
      </c>
      <c r="F87" s="2">
        <v>43059.744675925926</v>
      </c>
      <c r="G87">
        <v>2342384</v>
      </c>
      <c r="H87">
        <v>5313399</v>
      </c>
      <c r="I87">
        <v>15768176</v>
      </c>
      <c r="J87" s="11">
        <v>67</v>
      </c>
      <c r="K87" s="13">
        <f t="shared" si="41"/>
        <v>0.74467592592554865</v>
      </c>
      <c r="L87">
        <f>C87/VLOOKUP(A87, 'Normalization Factors'!$A:$C, 3, )</f>
        <v>8.9190551634740031E-2</v>
      </c>
      <c r="M87">
        <f>G87/VLOOKUP(A87, 'Normalization Factors'!$A:$C, 3, )</f>
        <v>84.343367420423448</v>
      </c>
      <c r="N87">
        <f>H87/VLOOKUP(A87, 'Normalization Factors'!$A:$C, 3, )</f>
        <v>191.32215900907389</v>
      </c>
      <c r="O87">
        <f>I87/VLOOKUP(A87, 'Normalization Factors'!$A:$C, 3, )</f>
        <v>567.77243266599453</v>
      </c>
      <c r="P87" s="11">
        <f>J87/VLOOKUP(A87, 'Normalization Factors'!$A:$C, 3, )</f>
        <v>2.4125018003744777E-3</v>
      </c>
      <c r="Q87" s="10">
        <f t="shared" si="42"/>
        <v>0.7410266624457571</v>
      </c>
      <c r="R87">
        <f t="shared" si="43"/>
        <v>-1.3025729774604966</v>
      </c>
      <c r="S87">
        <f t="shared" si="44"/>
        <v>0.22730913493161783</v>
      </c>
      <c r="T87">
        <f t="shared" si="45"/>
        <v>1.227913813072923</v>
      </c>
      <c r="U87">
        <f t="shared" si="46"/>
        <v>2.0731379155233807</v>
      </c>
      <c r="V87">
        <f t="shared" si="47"/>
        <v>2.6000027885532813</v>
      </c>
      <c r="W87">
        <f t="shared" si="48"/>
        <v>0.23277780275218735</v>
      </c>
      <c r="X87" s="11">
        <f t="shared" si="49"/>
        <v>0.51600686775650817</v>
      </c>
      <c r="Y87" s="17">
        <v>1020.26</v>
      </c>
      <c r="Z87">
        <v>1018.38</v>
      </c>
      <c r="AA87" s="4">
        <f t="shared" si="50"/>
        <v>-1.8426675553290294E-3</v>
      </c>
      <c r="AB87" t="str">
        <f t="shared" si="51"/>
        <v>DOWN</v>
      </c>
      <c r="AC87">
        <f t="shared" si="52"/>
        <v>-0.22799962110659103</v>
      </c>
      <c r="AD87">
        <f t="shared" si="40"/>
        <v>0</v>
      </c>
    </row>
    <row r="88" spans="1:30" x14ac:dyDescent="0.2">
      <c r="A88" t="s">
        <v>15</v>
      </c>
      <c r="B88" s="1">
        <v>43060</v>
      </c>
      <c r="C88">
        <v>318</v>
      </c>
      <c r="D88">
        <v>0.31648964941417701</v>
      </c>
      <c r="E88">
        <v>0.18281877768021601</v>
      </c>
      <c r="F88" s="2">
        <v>43060.745856481481</v>
      </c>
      <c r="G88">
        <v>8180</v>
      </c>
      <c r="H88">
        <v>12781</v>
      </c>
      <c r="I88">
        <v>1067810</v>
      </c>
      <c r="J88" s="11">
        <v>12</v>
      </c>
      <c r="K88" s="13">
        <f t="shared" si="41"/>
        <v>0.74585648148058681</v>
      </c>
      <c r="L88">
        <f>C88/VLOOKUP(A88, 'Normalization Factors'!$A:$C, 3, )</f>
        <v>2.6203032300593277E-2</v>
      </c>
      <c r="M88">
        <f>G88/VLOOKUP(A88, 'Normalization Factors'!$A:$C, 3, )</f>
        <v>0.67402768622280818</v>
      </c>
      <c r="N88">
        <f>H88/VLOOKUP(A88, 'Normalization Factors'!$A:$C, 3, )</f>
        <v>1.0531476598549769</v>
      </c>
      <c r="O88">
        <f>I88/VLOOKUP(A88, 'Normalization Factors'!$A:$C, 3, )</f>
        <v>87.986980883322346</v>
      </c>
      <c r="P88" s="11">
        <f>J88/VLOOKUP(A88, 'Normalization Factors'!$A:$C, 3, )</f>
        <v>9.8879367172050102E-4</v>
      </c>
      <c r="Q88" s="10">
        <f t="shared" si="42"/>
        <v>-0.26749150145836625</v>
      </c>
      <c r="R88">
        <f t="shared" si="43"/>
        <v>0.42900047360018101</v>
      </c>
      <c r="S88">
        <f t="shared" si="44"/>
        <v>0.27579414487581611</v>
      </c>
      <c r="T88">
        <f t="shared" si="45"/>
        <v>-0.7358056500612854</v>
      </c>
      <c r="U88">
        <f t="shared" si="46"/>
        <v>-0.3043099746295434</v>
      </c>
      <c r="V88">
        <f t="shared" si="47"/>
        <v>-0.42493452539225784</v>
      </c>
      <c r="W88">
        <f t="shared" si="48"/>
        <v>-0.88688314708026417</v>
      </c>
      <c r="X88" s="11">
        <f t="shared" si="49"/>
        <v>-0.78003007283277248</v>
      </c>
      <c r="Y88" s="17">
        <v>36.75</v>
      </c>
      <c r="Z88">
        <v>36.65</v>
      </c>
      <c r="AA88" s="4">
        <f t="shared" si="50"/>
        <v>-2.7210884353741885E-3</v>
      </c>
      <c r="AB88" t="str">
        <f t="shared" si="51"/>
        <v>DOWN</v>
      </c>
      <c r="AC88">
        <f t="shared" si="52"/>
        <v>-0.34147591718246773</v>
      </c>
      <c r="AD88">
        <f t="shared" si="40"/>
        <v>0</v>
      </c>
    </row>
    <row r="89" spans="1:30" x14ac:dyDescent="0.2">
      <c r="A89" t="s">
        <v>15</v>
      </c>
      <c r="B89" s="1">
        <v>43059</v>
      </c>
      <c r="C89">
        <v>299</v>
      </c>
      <c r="D89">
        <v>0.30976384726384698</v>
      </c>
      <c r="E89">
        <v>0.14716137953230299</v>
      </c>
      <c r="F89" s="2">
        <v>43059.700590277775</v>
      </c>
      <c r="G89">
        <v>3526</v>
      </c>
      <c r="H89">
        <v>4488</v>
      </c>
      <c r="I89">
        <v>6691159</v>
      </c>
      <c r="J89" s="11">
        <v>15</v>
      </c>
      <c r="K89" s="13">
        <f t="shared" si="41"/>
        <v>0.70059027777460869</v>
      </c>
      <c r="L89">
        <f>C89/VLOOKUP(A89, 'Normalization Factors'!$A:$C, 3, )</f>
        <v>2.463744232036915E-2</v>
      </c>
      <c r="M89">
        <f>G89/VLOOKUP(A89, 'Normalization Factors'!$A:$C, 3, )</f>
        <v>0.29054054054054052</v>
      </c>
      <c r="N89">
        <f>H89/VLOOKUP(A89, 'Normalization Factors'!$A:$C, 3, )</f>
        <v>0.36980883322346736</v>
      </c>
      <c r="O89">
        <f>I89/VLOOKUP(A89, 'Normalization Factors'!$A:$C, 3, )</f>
        <v>551.34797297297303</v>
      </c>
      <c r="P89" s="11">
        <f>J89/VLOOKUP(A89, 'Normalization Factors'!$A:$C, 3, )</f>
        <v>1.2359920896506263E-3</v>
      </c>
      <c r="Q89" s="10">
        <f t="shared" si="42"/>
        <v>-0.37889918724456961</v>
      </c>
      <c r="R89">
        <f t="shared" si="43"/>
        <v>-5.5523264350024817E-2</v>
      </c>
      <c r="S89">
        <f t="shared" si="44"/>
        <v>-1.5832732471280471</v>
      </c>
      <c r="T89">
        <f t="shared" si="45"/>
        <v>-0.78461499432430581</v>
      </c>
      <c r="U89">
        <f t="shared" si="46"/>
        <v>-0.31520668671427382</v>
      </c>
      <c r="V89">
        <f t="shared" si="47"/>
        <v>-0.43579839176801544</v>
      </c>
      <c r="W89">
        <f t="shared" si="48"/>
        <v>0.19444853271691481</v>
      </c>
      <c r="X89" s="11">
        <f t="shared" si="49"/>
        <v>-0.55499920109393741</v>
      </c>
      <c r="Y89" s="17">
        <v>35.93</v>
      </c>
      <c r="Z89">
        <v>36.5</v>
      </c>
      <c r="AA89" s="4">
        <f t="shared" si="50"/>
        <v>1.5864180350681888E-2</v>
      </c>
      <c r="AB89" t="str">
        <f t="shared" si="51"/>
        <v>UP</v>
      </c>
      <c r="AC89">
        <f t="shared" si="52"/>
        <v>2.0594090245641667</v>
      </c>
      <c r="AD89">
        <f t="shared" si="40"/>
        <v>0</v>
      </c>
    </row>
    <row r="90" spans="1:30" x14ac:dyDescent="0.2">
      <c r="A90" t="s">
        <v>13</v>
      </c>
      <c r="B90" s="1">
        <v>43060</v>
      </c>
      <c r="C90">
        <v>403</v>
      </c>
      <c r="D90">
        <v>0.26216989999248003</v>
      </c>
      <c r="E90">
        <v>0.10343633964601601</v>
      </c>
      <c r="F90" s="2">
        <v>43060.738495370373</v>
      </c>
      <c r="G90">
        <v>18630</v>
      </c>
      <c r="H90">
        <v>45357</v>
      </c>
      <c r="I90">
        <v>2299905</v>
      </c>
      <c r="J90" s="11">
        <v>12</v>
      </c>
      <c r="K90" s="13">
        <f t="shared" si="41"/>
        <v>0.73849537037312984</v>
      </c>
      <c r="L90">
        <f>C90/VLOOKUP(A90, 'Normalization Factors'!$A:$C, 3, )</f>
        <v>2.4955105579292834E-2</v>
      </c>
      <c r="M90">
        <f>G90/VLOOKUP(A90, 'Normalization Factors'!$A:$C, 3, )</f>
        <v>1.1536318038268623</v>
      </c>
      <c r="N90">
        <f>H90/VLOOKUP(A90, 'Normalization Factors'!$A:$C, 3, )</f>
        <v>2.8086568827791196</v>
      </c>
      <c r="O90">
        <f>I90/VLOOKUP(A90, 'Normalization Factors'!$A:$C, 3, )</f>
        <v>142.41779676760171</v>
      </c>
      <c r="P90" s="11">
        <f>J90/VLOOKUP(A90, 'Normalization Factors'!$A:$C, 3, )</f>
        <v>7.4308006687720605E-4</v>
      </c>
      <c r="Q90" s="10">
        <f t="shared" si="42"/>
        <v>-1.1672559370299316</v>
      </c>
      <c r="R90">
        <f t="shared" si="43"/>
        <v>-0.64967260973532703</v>
      </c>
      <c r="S90">
        <f t="shared" si="44"/>
        <v>-2.6524152405724907E-2</v>
      </c>
      <c r="T90">
        <f t="shared" si="45"/>
        <v>-0.77471142087252665</v>
      </c>
      <c r="U90">
        <f t="shared" si="46"/>
        <v>-0.29068211762566737</v>
      </c>
      <c r="V90">
        <f t="shared" si="47"/>
        <v>-0.39702506543478605</v>
      </c>
      <c r="W90">
        <f t="shared" si="48"/>
        <v>-0.75985958105360341</v>
      </c>
      <c r="X90" s="11">
        <f t="shared" si="49"/>
        <v>-1.0037092822669036</v>
      </c>
      <c r="Y90" s="17">
        <v>44.72</v>
      </c>
      <c r="Z90">
        <v>44.94</v>
      </c>
      <c r="AA90" s="4">
        <f t="shared" si="50"/>
        <v>4.9194991055455922E-3</v>
      </c>
      <c r="AB90" t="str">
        <f t="shared" si="51"/>
        <v>UP</v>
      </c>
      <c r="AC90">
        <f t="shared" si="52"/>
        <v>0.64555159284495167</v>
      </c>
      <c r="AD90">
        <f t="shared" si="40"/>
        <v>0</v>
      </c>
    </row>
    <row r="91" spans="1:30" x14ac:dyDescent="0.2">
      <c r="A91" t="s">
        <v>13</v>
      </c>
      <c r="B91" s="1">
        <v>43059</v>
      </c>
      <c r="C91">
        <v>241</v>
      </c>
      <c r="D91">
        <v>0.319062064030943</v>
      </c>
      <c r="E91">
        <v>0.20532675600102901</v>
      </c>
      <c r="F91" s="2">
        <v>43059.736458333333</v>
      </c>
      <c r="G91">
        <v>63122</v>
      </c>
      <c r="H91">
        <v>88914</v>
      </c>
      <c r="I91">
        <v>2116230</v>
      </c>
      <c r="J91" s="11">
        <v>6</v>
      </c>
      <c r="K91" s="13">
        <f t="shared" si="41"/>
        <v>0.73645833333284827</v>
      </c>
      <c r="L91">
        <f>C91/VLOOKUP(A91, 'Normalization Factors'!$A:$C, 3, )</f>
        <v>1.4923524676450554E-2</v>
      </c>
      <c r="M91">
        <f>G91/VLOOKUP(A91, 'Normalization Factors'!$A:$C, 3, )</f>
        <v>3.9087249984519166</v>
      </c>
      <c r="N91">
        <f>H91/VLOOKUP(A91, 'Normalization Factors'!$A:$C, 3, )</f>
        <v>5.505851755526658</v>
      </c>
      <c r="O91">
        <f>I91/VLOOKUP(A91, 'Normalization Factors'!$A:$C, 3, )</f>
        <v>131.04402749396249</v>
      </c>
      <c r="P91" s="11">
        <f>J91/VLOOKUP(A91, 'Normalization Factors'!$A:$C, 3, )</f>
        <v>3.7154003343860303E-4</v>
      </c>
      <c r="Q91" s="10">
        <f t="shared" si="42"/>
        <v>-0.22488145243656446</v>
      </c>
      <c r="R91">
        <f t="shared" si="43"/>
        <v>0.7348458340626578</v>
      </c>
      <c r="S91">
        <f t="shared" si="44"/>
        <v>-0.11018456189112218</v>
      </c>
      <c r="T91">
        <f t="shared" si="45"/>
        <v>-1.0874592616060716</v>
      </c>
      <c r="U91">
        <f t="shared" si="46"/>
        <v>-0.21239668447244503</v>
      </c>
      <c r="V91">
        <f t="shared" si="47"/>
        <v>-0.35414448621854194</v>
      </c>
      <c r="W91">
        <f t="shared" si="48"/>
        <v>-0.78640220601395017</v>
      </c>
      <c r="X91" s="11">
        <f t="shared" si="49"/>
        <v>-1.341931421027508</v>
      </c>
      <c r="Y91" s="17">
        <v>44.73</v>
      </c>
      <c r="Z91">
        <v>44.62</v>
      </c>
      <c r="AA91" s="4">
        <f t="shared" si="50"/>
        <v>-2.4591996422982211E-3</v>
      </c>
      <c r="AB91" t="str">
        <f t="shared" si="51"/>
        <v>DOWN</v>
      </c>
      <c r="AC91">
        <f t="shared" si="52"/>
        <v>-0.30764456037260374</v>
      </c>
      <c r="AD91">
        <f t="shared" si="40"/>
        <v>0</v>
      </c>
    </row>
    <row r="92" spans="1:30" x14ac:dyDescent="0.2">
      <c r="A92" t="s">
        <v>14</v>
      </c>
      <c r="B92" s="1">
        <v>43060</v>
      </c>
      <c r="C92">
        <v>92</v>
      </c>
      <c r="D92">
        <v>0.35230331262939901</v>
      </c>
      <c r="E92">
        <v>0.18046713250517599</v>
      </c>
      <c r="F92" s="2">
        <v>43060.787199074075</v>
      </c>
      <c r="G92">
        <v>763</v>
      </c>
      <c r="H92">
        <v>390</v>
      </c>
      <c r="I92">
        <v>128442</v>
      </c>
      <c r="J92" s="11">
        <v>0</v>
      </c>
      <c r="K92" s="13">
        <f t="shared" si="41"/>
        <v>0.78719907407503342</v>
      </c>
      <c r="L92">
        <f>C92/VLOOKUP(A92, 'Normalization Factors'!$A:$C, 3, )</f>
        <v>3.6844213055666798E-2</v>
      </c>
      <c r="M92">
        <f>G92/VLOOKUP(A92, 'Normalization Factors'!$A:$C, 3, )</f>
        <v>0.30556668001601922</v>
      </c>
      <c r="N92">
        <f>H92/VLOOKUP(A92, 'Normalization Factors'!$A:$C, 3, )</f>
        <v>0.15618742490989188</v>
      </c>
      <c r="O92">
        <f>I92/VLOOKUP(A92, 'Normalization Factors'!$A:$C, 3, )</f>
        <v>51.438526231477773</v>
      </c>
      <c r="P92" s="11">
        <f>J92/VLOOKUP(A92, 'Normalization Factors'!$A:$C, 3, )</f>
        <v>0</v>
      </c>
      <c r="Q92" s="10">
        <f t="shared" si="42"/>
        <v>0.32573399776905015</v>
      </c>
      <c r="R92">
        <f t="shared" si="43"/>
        <v>0.39704559271357187</v>
      </c>
      <c r="S92">
        <f t="shared" si="44"/>
        <v>1.9737201802125435</v>
      </c>
      <c r="T92">
        <f t="shared" si="45"/>
        <v>-0.40405272534912329</v>
      </c>
      <c r="U92">
        <f t="shared" si="46"/>
        <v>-0.31477972190605841</v>
      </c>
      <c r="V92">
        <f t="shared" si="47"/>
        <v>-0.43919459046838766</v>
      </c>
      <c r="W92">
        <f t="shared" si="48"/>
        <v>-0.97217518188112118</v>
      </c>
      <c r="X92" s="11">
        <f t="shared" si="49"/>
        <v>-1.6801535597881128</v>
      </c>
      <c r="Y92" s="17">
        <v>28.62</v>
      </c>
      <c r="Z92">
        <v>28.43</v>
      </c>
      <c r="AA92" s="4">
        <f t="shared" si="50"/>
        <v>-6.6387141858840421E-3</v>
      </c>
      <c r="AB92" t="str">
        <f t="shared" si="51"/>
        <v>DOWN</v>
      </c>
      <c r="AC92">
        <f t="shared" si="52"/>
        <v>-0.84756322644187476</v>
      </c>
      <c r="AD92">
        <f t="shared" si="40"/>
        <v>0</v>
      </c>
    </row>
    <row r="93" spans="1:30" x14ac:dyDescent="0.2">
      <c r="A93" t="s">
        <v>14</v>
      </c>
      <c r="B93" s="1">
        <v>43059</v>
      </c>
      <c r="C93">
        <v>50</v>
      </c>
      <c r="D93">
        <v>0.12947222222222199</v>
      </c>
      <c r="E93">
        <v>7.6027777777777694E-2</v>
      </c>
      <c r="F93" s="2">
        <v>43059.667071759257</v>
      </c>
      <c r="G93">
        <v>241</v>
      </c>
      <c r="H93">
        <v>386</v>
      </c>
      <c r="I93">
        <v>120768</v>
      </c>
      <c r="J93" s="11">
        <v>4</v>
      </c>
      <c r="K93" s="13">
        <f t="shared" si="41"/>
        <v>0.66707175925694173</v>
      </c>
      <c r="L93">
        <f>C93/VLOOKUP(A93, 'Normalization Factors'!$A:$C, 3, )</f>
        <v>2.0024028834601523E-2</v>
      </c>
      <c r="M93">
        <f>G93/VLOOKUP(A93, 'Normalization Factors'!$A:$C, 3, )</f>
        <v>9.6515818982779333E-2</v>
      </c>
      <c r="N93">
        <f>H93/VLOOKUP(A93, 'Normalization Factors'!$A:$C, 3, )</f>
        <v>0.15458550260312376</v>
      </c>
      <c r="O93">
        <f>I93/VLOOKUP(A93, 'Normalization Factors'!$A:$C, 3, )</f>
        <v>48.365238285943128</v>
      </c>
      <c r="P93" s="11">
        <f>J93/VLOOKUP(A93, 'Normalization Factors'!$A:$C, 3, )</f>
        <v>1.6019223067681217E-3</v>
      </c>
      <c r="Q93" s="10">
        <f t="shared" si="42"/>
        <v>-3.3652898457232396</v>
      </c>
      <c r="R93">
        <f t="shared" si="43"/>
        <v>-1.0221086128657342</v>
      </c>
      <c r="S93">
        <f t="shared" si="44"/>
        <v>-2.9598672555238266</v>
      </c>
      <c r="T93">
        <f t="shared" si="45"/>
        <v>-0.92844427906605964</v>
      </c>
      <c r="U93">
        <f t="shared" si="46"/>
        <v>-0.32071986115033851</v>
      </c>
      <c r="V93">
        <f t="shared" si="47"/>
        <v>-0.4392200581708024</v>
      </c>
      <c r="W93">
        <f t="shared" si="48"/>
        <v>-0.97934722198242175</v>
      </c>
      <c r="X93" s="11">
        <f t="shared" si="49"/>
        <v>-0.22188381773898594</v>
      </c>
      <c r="Y93" s="17">
        <v>28.36</v>
      </c>
      <c r="Z93">
        <v>28.5</v>
      </c>
      <c r="AA93" s="4">
        <f t="shared" si="50"/>
        <v>4.9365303244005843E-3</v>
      </c>
      <c r="AB93" t="str">
        <f t="shared" si="51"/>
        <v>UP</v>
      </c>
      <c r="AC93">
        <f t="shared" si="52"/>
        <v>0.647751722278604</v>
      </c>
      <c r="AD93">
        <f t="shared" si="40"/>
        <v>0</v>
      </c>
    </row>
    <row r="94" spans="1:30" x14ac:dyDescent="0.2">
      <c r="K94"/>
      <c r="Q94"/>
      <c r="Y94"/>
      <c r="AA94"/>
    </row>
  </sheetData>
  <conditionalFormatting sqref="AA95:AA1048576 AB3 AA3:AA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abSelected="1" workbookViewId="0">
      <pane xSplit="2" topLeftCell="C1" activePane="topRight" state="frozen"/>
      <selection pane="topRight" activeCell="A15" activeCellId="2" sqref="A70:XFD70 A14:XFD14 A15:XFD15"/>
    </sheetView>
  </sheetViews>
  <sheetFormatPr baseColWidth="10" defaultRowHeight="16" x14ac:dyDescent="0.2"/>
  <cols>
    <col min="6" max="6" width="15.5" bestFit="1" customWidth="1"/>
    <col min="10" max="10" width="10.83203125" style="11"/>
    <col min="11" max="11" width="15.5" style="13" customWidth="1"/>
    <col min="16" max="16" width="10.83203125" style="11"/>
    <col min="17" max="17" width="10.83203125" style="10"/>
    <col min="24" max="24" width="10.83203125" style="11"/>
    <col min="25" max="25" width="10.83203125" style="10"/>
    <col min="27" max="27" width="10.83203125" style="4"/>
  </cols>
  <sheetData>
    <row r="1" spans="1:30" x14ac:dyDescent="0.2">
      <c r="A1" t="s">
        <v>20</v>
      </c>
      <c r="D1">
        <f>AVERAGE(D4:D1048576)</f>
        <v>0.32820501822304593</v>
      </c>
      <c r="E1">
        <f>AVERAGE(E4:E1048576)</f>
        <v>0.15846130659436591</v>
      </c>
      <c r="K1" s="10">
        <f>AVERAGE(K4:K1048576)</f>
        <v>0.73944431140931222</v>
      </c>
      <c r="L1">
        <f>AVERAGE(L4:L1048576)</f>
        <v>4.9046554950672519E-2</v>
      </c>
      <c r="M1">
        <f>AVERAGE(M4:M1048576)</f>
        <v>6.7019719699344344</v>
      </c>
      <c r="N1">
        <f>AVERAGE(N4:N1048576)</f>
        <v>21.094268434676454</v>
      </c>
      <c r="O1">
        <f>AVERAGE(O4:O1048576)</f>
        <v>474.10411139034983</v>
      </c>
      <c r="P1" s="11">
        <f>AVERAGE(P4:P1048576)</f>
        <v>1.8650974666201507E-3</v>
      </c>
      <c r="Q1" s="10" t="s">
        <v>49</v>
      </c>
      <c r="AA1" s="4">
        <f>AVERAGE(AA4:AA1048576)</f>
        <v>1.0678344579419496E-4</v>
      </c>
      <c r="AC1" t="s">
        <v>47</v>
      </c>
      <c r="AD1">
        <v>4</v>
      </c>
    </row>
    <row r="2" spans="1:30" x14ac:dyDescent="0.2">
      <c r="A2" t="s">
        <v>21</v>
      </c>
      <c r="D2">
        <f>_xlfn.STDEV.P(D4:D1048576)</f>
        <v>5.6281285774786728E-2</v>
      </c>
      <c r="E2">
        <f>_xlfn.STDEV.P(E4:E1048576)</f>
        <v>5.9230984555479538E-2</v>
      </c>
      <c r="K2" s="10">
        <f>_xlfn.STDEV.P(K4:K1048576)</f>
        <v>2.4647850324711944E-2</v>
      </c>
      <c r="L2">
        <f>_xlfn.STDEV.P(L4:L1048576)</f>
        <v>3.2078064761256971E-2</v>
      </c>
      <c r="M2">
        <f>_xlfn.STDEV.P(M4:M1048576)</f>
        <v>12.9302797744147</v>
      </c>
      <c r="N2">
        <f>_xlfn.STDEV.P(N4:N1048576)</f>
        <v>41.195808332807616</v>
      </c>
      <c r="O2">
        <f>_xlfn.STDEV.P(O4:O1048576)</f>
        <v>434.25888627076574</v>
      </c>
      <c r="P2" s="11">
        <f>_xlfn.STDEV.P(P4:P1048576)</f>
        <v>1.1119073167418509E-3</v>
      </c>
      <c r="Q2" s="17">
        <f>IF(MAX(Q4:Q1048576)&gt;$AD$1, 1, IF(MIN(Q4:Q1048576)&lt;-$AD$1, 1, 0))</f>
        <v>0</v>
      </c>
      <c r="R2" s="17">
        <f>IF(MAX(R4:R1048576)&gt;$AD$1, 1, IF(MIN(R4:R1048576)&lt;-$AD$1, 1, 0))</f>
        <v>0</v>
      </c>
      <c r="S2" s="17">
        <f>IF(MAX(S4:S1048576)&gt;$AD$1, 1, IF(MIN(S4:S1048576)&lt;-$AD$1, 1, 0))</f>
        <v>0</v>
      </c>
      <c r="T2" s="17">
        <f>IF(MAX(T4:T1048576)&gt;$AD$1, 1, IF(MIN(T4:T1048576)&lt;-$AD$1, 1, 0))</f>
        <v>0</v>
      </c>
      <c r="U2" s="17">
        <f>IF(MAX(U4:U1048576)&gt;$AD$1, 1, IF(MIN(U4:U1048576)&lt;-$AD$1, 1, 0))</f>
        <v>1</v>
      </c>
      <c r="V2" s="17">
        <f>IF(MAX(V4:V1048576)&gt;$AD$1, 1, IF(MIN(V4:V1048576)&lt;-$AD$1, 1, 0))</f>
        <v>1</v>
      </c>
      <c r="W2" s="17">
        <f>IF(MAX(W4:W1048576)&gt;$AD$1, 1, IF(MIN(W4:W1048576)&lt;-$AD$1, 1, 0))</f>
        <v>0</v>
      </c>
      <c r="X2" s="18">
        <f>IF(MAX(X4:X1048576)&gt;$AD$1, 1, IF(MIN(X4:X1048576)&lt;-$AD$1, 1, 0))</f>
        <v>0</v>
      </c>
      <c r="AA2" s="4">
        <f>_xlfn.STDEV.P(AA4:AA1048576)</f>
        <v>7.7809116773636102E-3</v>
      </c>
      <c r="AC2" t="s">
        <v>48</v>
      </c>
      <c r="AD2">
        <f>SUM(AD4:AD1048576)</f>
        <v>2</v>
      </c>
    </row>
    <row r="3" spans="1:30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19</v>
      </c>
      <c r="G3" s="6" t="s">
        <v>6</v>
      </c>
      <c r="H3" s="6" t="s">
        <v>7</v>
      </c>
      <c r="I3" s="6" t="s">
        <v>8</v>
      </c>
      <c r="J3" s="16" t="s">
        <v>9</v>
      </c>
      <c r="K3" s="14" t="s">
        <v>5</v>
      </c>
      <c r="L3" s="6" t="s">
        <v>32</v>
      </c>
      <c r="M3" s="6" t="s">
        <v>33</v>
      </c>
      <c r="N3" s="6" t="s">
        <v>34</v>
      </c>
      <c r="O3" s="6" t="s">
        <v>35</v>
      </c>
      <c r="P3" s="16" t="s">
        <v>36</v>
      </c>
      <c r="Q3" s="15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16" t="s">
        <v>30</v>
      </c>
      <c r="Y3" s="15" t="s">
        <v>37</v>
      </c>
      <c r="Z3" s="6" t="s">
        <v>38</v>
      </c>
      <c r="AA3" s="7" t="s">
        <v>22</v>
      </c>
      <c r="AB3" s="7" t="s">
        <v>31</v>
      </c>
      <c r="AC3" s="6" t="s">
        <v>41</v>
      </c>
      <c r="AD3" s="6" t="s">
        <v>46</v>
      </c>
    </row>
    <row r="4" spans="1:30" x14ac:dyDescent="0.2">
      <c r="A4" t="s">
        <v>43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 s="11">
        <v>110</v>
      </c>
      <c r="K4" s="13">
        <f t="shared" ref="K4:K65" si="0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 s="11">
        <f>J4/VLOOKUP(A4, 'Normalization Factors'!$A:$C, 3, )</f>
        <v>2.5146305779078274E-3</v>
      </c>
      <c r="Q4" s="10">
        <f t="shared" ref="Q4:R33" si="1">STANDARDIZE(D4, D$1, D$2)</f>
        <v>-0.13780909886189138</v>
      </c>
      <c r="R4">
        <f t="shared" si="1"/>
        <v>-0.86651958889494396</v>
      </c>
      <c r="S4">
        <f t="shared" ref="S4:X33" si="2">STANDARDIZE(K4, K$1, K$2)</f>
        <v>-5.3056851574797323E-2</v>
      </c>
      <c r="T4">
        <f t="shared" si="2"/>
        <v>1.866779373206549</v>
      </c>
      <c r="U4">
        <f t="shared" si="2"/>
        <v>-0.20389063640723568</v>
      </c>
      <c r="V4">
        <f t="shared" si="2"/>
        <v>-0.39050308656230326</v>
      </c>
      <c r="W4">
        <f t="shared" si="2"/>
        <v>2.703231158737589</v>
      </c>
      <c r="X4" s="11">
        <f t="shared" si="2"/>
        <v>0.58416119896661978</v>
      </c>
      <c r="Y4" s="17">
        <v>1138.28</v>
      </c>
      <c r="Z4" s="12">
        <v>1129.8800000000001</v>
      </c>
      <c r="AA4" s="4">
        <f t="shared" ref="AA4:AA65" si="3">IFERROR((Z4-Y4)/Y4, "N/A")</f>
        <v>-7.379555118248466E-3</v>
      </c>
      <c r="AB4" t="str">
        <f t="shared" ref="AB4:AB65" si="4">IF(AA4="N/A", "N/A", IF(AA4&gt;0, "UP", "DOWN"))</f>
        <v>DOWN</v>
      </c>
      <c r="AC4">
        <f>IFERROR(STANDARDIZE(AA4, $AA$1, $AA$2), "N/A")</f>
        <v>-0.96214156829746222</v>
      </c>
      <c r="AD4">
        <f>IF(MAX(Q4:X4)&gt;$AD$1, 1, IF(MIN(Q4:X4)&lt;-$AD$1, 1, 0))</f>
        <v>0</v>
      </c>
    </row>
    <row r="5" spans="1:30" x14ac:dyDescent="0.2">
      <c r="A5" t="s">
        <v>43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 s="11">
        <v>127</v>
      </c>
      <c r="K5" s="13">
        <f t="shared" si="0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 s="11">
        <f>J5/VLOOKUP(A5, 'Normalization Factors'!$A:$C, 3, )</f>
        <v>2.9032553035844917E-3</v>
      </c>
      <c r="Q5" s="10">
        <f t="shared" si="1"/>
        <v>6.191348206840972E-4</v>
      </c>
      <c r="R5">
        <f t="shared" si="1"/>
        <v>-0.55827422521611336</v>
      </c>
      <c r="S5">
        <f t="shared" si="2"/>
        <v>-0.28174105731630789</v>
      </c>
      <c r="T5">
        <f t="shared" si="2"/>
        <v>1.6700893057193442</v>
      </c>
      <c r="U5">
        <f t="shared" si="2"/>
        <v>-0.33881993304029373</v>
      </c>
      <c r="V5">
        <f t="shared" si="2"/>
        <v>-0.43279557447678152</v>
      </c>
      <c r="W5">
        <f t="shared" si="2"/>
        <v>3.433615754903141</v>
      </c>
      <c r="X5" s="11">
        <f t="shared" si="2"/>
        <v>0.93367299714007346</v>
      </c>
      <c r="Y5" s="17">
        <v>1130.1600000000001</v>
      </c>
      <c r="Z5" s="12">
        <v>1137.29</v>
      </c>
      <c r="AA5" s="4">
        <f t="shared" si="3"/>
        <v>6.3088412260209892E-3</v>
      </c>
      <c r="AB5" t="str">
        <f t="shared" si="4"/>
        <v>UP</v>
      </c>
      <c r="AC5">
        <f t="shared" ref="AC5:AC66" si="5">IFERROR(STANDARDIZE(AA5, $AA$1, $AA$2), "N/A")</f>
        <v>0.79708625896242336</v>
      </c>
      <c r="AD5">
        <f t="shared" ref="AD5:AD66" si="6">IF(MAX(Q5:X5)&gt;$AD$1, 1, IF(MIN(Q5:X5)&lt;-$AD$1, 1, 0))</f>
        <v>0</v>
      </c>
    </row>
    <row r="6" spans="1:30" x14ac:dyDescent="0.2">
      <c r="A6" t="s">
        <v>43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 s="11">
        <v>62</v>
      </c>
      <c r="K6" s="13">
        <f t="shared" si="0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 s="11">
        <f>J6/VLOOKUP(A6, 'Normalization Factors'!$A:$C, 3, )</f>
        <v>1.4173372348207755E-3</v>
      </c>
      <c r="Q6" s="10">
        <f t="shared" si="1"/>
        <v>-0.34789919852566048</v>
      </c>
      <c r="R6">
        <f t="shared" si="1"/>
        <v>-0.41339960214223187</v>
      </c>
      <c r="S6">
        <f t="shared" si="2"/>
        <v>3.2677946941629847</v>
      </c>
      <c r="T6">
        <f t="shared" si="2"/>
        <v>-9.6153648144996096E-3</v>
      </c>
      <c r="U6">
        <f t="shared" si="2"/>
        <v>-0.39673845605158814</v>
      </c>
      <c r="V6">
        <f t="shared" si="2"/>
        <v>-0.48405608528975463</v>
      </c>
      <c r="W6">
        <f t="shared" si="2"/>
        <v>4.3624085206758735E-2</v>
      </c>
      <c r="X6" s="11">
        <f t="shared" si="2"/>
        <v>-0.40269564293489646</v>
      </c>
      <c r="Y6" s="17">
        <v>1127.01</v>
      </c>
      <c r="Z6" s="12">
        <v>1126.69</v>
      </c>
      <c r="AA6" s="4">
        <f t="shared" si="3"/>
        <v>-2.8393714341482006E-4</v>
      </c>
      <c r="AB6" t="str">
        <f t="shared" si="4"/>
        <v>DOWN</v>
      </c>
      <c r="AC6">
        <f t="shared" si="5"/>
        <v>-5.0215271090366886E-2</v>
      </c>
      <c r="AD6">
        <f t="shared" si="6"/>
        <v>0</v>
      </c>
    </row>
    <row r="7" spans="1:30" x14ac:dyDescent="0.2">
      <c r="A7" t="s">
        <v>43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 s="11">
        <v>133</v>
      </c>
      <c r="K7" s="13">
        <f t="shared" si="0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 s="11">
        <f>J7/VLOOKUP(A7, 'Normalization Factors'!$A:$C, 3, )</f>
        <v>3.0404169714703731E-3</v>
      </c>
      <c r="Q7" s="10">
        <f t="shared" si="1"/>
        <v>-0.14247340254543681</v>
      </c>
      <c r="R7">
        <f t="shared" si="1"/>
        <v>-0.48102441184331335</v>
      </c>
      <c r="S7">
        <f t="shared" si="2"/>
        <v>-0.24793148282174776</v>
      </c>
      <c r="T7">
        <f t="shared" si="2"/>
        <v>1.5981121433417804</v>
      </c>
      <c r="U7">
        <f t="shared" si="2"/>
        <v>-0.39040207062813032</v>
      </c>
      <c r="V7">
        <f t="shared" si="2"/>
        <v>-0.45969131940866975</v>
      </c>
      <c r="W7">
        <f t="shared" si="2"/>
        <v>1.1207063270102933</v>
      </c>
      <c r="X7" s="11">
        <f t="shared" si="2"/>
        <v>1.0570301023777628</v>
      </c>
      <c r="Y7" s="17">
        <v>1130.1099999999999</v>
      </c>
      <c r="Z7" s="12">
        <v>1136.8399999999999</v>
      </c>
      <c r="AA7" s="4">
        <f t="shared" si="3"/>
        <v>5.9551725053313556E-3</v>
      </c>
      <c r="AB7" t="str">
        <f t="shared" si="4"/>
        <v>UP</v>
      </c>
      <c r="AC7">
        <f t="shared" si="5"/>
        <v>0.75163288082955826</v>
      </c>
      <c r="AD7">
        <f t="shared" si="6"/>
        <v>0</v>
      </c>
    </row>
    <row r="8" spans="1:30" x14ac:dyDescent="0.2">
      <c r="A8" t="s">
        <v>43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 s="11">
        <v>112</v>
      </c>
      <c r="K8" s="13">
        <f t="shared" si="0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 s="11">
        <f>J8/VLOOKUP(A8, 'Normalization Factors'!$A:$C, 3, )</f>
        <v>2.5603511338697879E-3</v>
      </c>
      <c r="Q8" s="10">
        <f t="shared" si="1"/>
        <v>-0.17175273952824993</v>
      </c>
      <c r="R8">
        <f t="shared" si="1"/>
        <v>-0.70235714785729186</v>
      </c>
      <c r="S8">
        <f t="shared" si="2"/>
        <v>-0.20238247262810005</v>
      </c>
      <c r="T8">
        <f t="shared" si="2"/>
        <v>2.2922285409234364</v>
      </c>
      <c r="U8">
        <f t="shared" si="2"/>
        <v>-0.26856455247183159</v>
      </c>
      <c r="V8">
        <f t="shared" si="2"/>
        <v>-0.39177162813435695</v>
      </c>
      <c r="W8">
        <f t="shared" si="2"/>
        <v>0.50363621753193699</v>
      </c>
      <c r="X8" s="11">
        <f t="shared" si="2"/>
        <v>0.62528023404584954</v>
      </c>
      <c r="Y8" s="10">
        <v>1126.0999999999999</v>
      </c>
      <c r="Z8" s="10">
        <v>1125.3499999999999</v>
      </c>
      <c r="AA8" s="4">
        <f t="shared" si="3"/>
        <v>-6.6601545155847621E-4</v>
      </c>
      <c r="AB8" t="str">
        <f t="shared" si="4"/>
        <v>DOWN</v>
      </c>
      <c r="AC8">
        <f t="shared" si="5"/>
        <v>-9.9319839293499995E-2</v>
      </c>
      <c r="AD8">
        <f t="shared" si="6"/>
        <v>0</v>
      </c>
    </row>
    <row r="9" spans="1:30" x14ac:dyDescent="0.2">
      <c r="A9" t="s">
        <v>43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 s="11">
        <v>130</v>
      </c>
      <c r="K9" s="13">
        <f t="shared" si="0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 s="11">
        <f>J9/VLOOKUP(A9, 'Normalization Factors'!$A:$C, 3, )</f>
        <v>2.9718361375274324E-3</v>
      </c>
      <c r="Q9" s="10">
        <f t="shared" si="1"/>
        <v>-0.25048002686035559</v>
      </c>
      <c r="R9">
        <f t="shared" si="1"/>
        <v>-0.44483186196047175</v>
      </c>
      <c r="S9">
        <f t="shared" si="2"/>
        <v>1.7834604555996219</v>
      </c>
      <c r="T9">
        <f t="shared" si="2"/>
        <v>2.7240915151888201</v>
      </c>
      <c r="U9">
        <f t="shared" si="2"/>
        <v>-0.24135204007287422</v>
      </c>
      <c r="V9">
        <f t="shared" si="2"/>
        <v>-0.42651224279683247</v>
      </c>
      <c r="W9">
        <f t="shared" si="2"/>
        <v>2.0367582752137019</v>
      </c>
      <c r="X9" s="11">
        <f t="shared" si="2"/>
        <v>0.99535154975891826</v>
      </c>
      <c r="Y9" s="10">
        <v>1125.96</v>
      </c>
      <c r="Z9" s="10">
        <v>1129.1300000000001</v>
      </c>
      <c r="AA9" s="4">
        <f t="shared" si="3"/>
        <v>2.8153753241678858E-3</v>
      </c>
      <c r="AB9" t="str">
        <f t="shared" si="4"/>
        <v>UP</v>
      </c>
      <c r="AC9">
        <f t="shared" si="5"/>
        <v>0.34810726437797546</v>
      </c>
      <c r="AD9">
        <f t="shared" si="6"/>
        <v>0</v>
      </c>
    </row>
    <row r="10" spans="1:30" x14ac:dyDescent="0.2">
      <c r="A10" t="s">
        <v>43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 s="11">
        <v>147</v>
      </c>
      <c r="K10" s="13">
        <f t="shared" si="0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 s="11">
        <f>J10/VLOOKUP(A10, 'Normalization Factors'!$A:$C, 3, )</f>
        <v>3.3604608632040968E-3</v>
      </c>
      <c r="Q10" s="10">
        <f t="shared" si="1"/>
        <v>-0.1689650597767102</v>
      </c>
      <c r="R10">
        <f t="shared" si="1"/>
        <v>0.35099286628339177</v>
      </c>
      <c r="S10">
        <f t="shared" si="2"/>
        <v>0.26531664224650242</v>
      </c>
      <c r="T10">
        <f t="shared" si="2"/>
        <v>1.8781816959594302</v>
      </c>
      <c r="U10">
        <f t="shared" si="2"/>
        <v>-5.7016970376610354E-2</v>
      </c>
      <c r="V10">
        <f t="shared" si="2"/>
        <v>-0.38146902847261233</v>
      </c>
      <c r="W10">
        <f t="shared" si="2"/>
        <v>1.430101816055855</v>
      </c>
      <c r="X10" s="11">
        <f t="shared" si="2"/>
        <v>1.3448633479323719</v>
      </c>
      <c r="Y10" s="10">
        <v>1122.82</v>
      </c>
      <c r="Z10" s="10">
        <v>1132.8800000000001</v>
      </c>
      <c r="AA10" s="4">
        <f t="shared" si="3"/>
        <v>8.9595839048112556E-3</v>
      </c>
      <c r="AB10" t="str">
        <f t="shared" si="4"/>
        <v>UP</v>
      </c>
      <c r="AC10">
        <f t="shared" si="5"/>
        <v>1.1377587647951091</v>
      </c>
      <c r="AD10">
        <f t="shared" si="6"/>
        <v>0</v>
      </c>
    </row>
    <row r="11" spans="1:30" x14ac:dyDescent="0.2">
      <c r="A11" t="s">
        <v>43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 s="11">
        <v>142</v>
      </c>
      <c r="K11" s="13">
        <f t="shared" si="0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 s="11">
        <f>J11/VLOOKUP(A11, 'Normalization Factors'!$A:$C, 3, )</f>
        <v>3.2461594732991952E-3</v>
      </c>
      <c r="Q11" s="10">
        <f t="shared" si="1"/>
        <v>-6.1091759687876168E-2</v>
      </c>
      <c r="R11">
        <f t="shared" si="1"/>
        <v>0.3354765253703999</v>
      </c>
      <c r="S11">
        <f t="shared" si="2"/>
        <v>8.9694685475208508E-2</v>
      </c>
      <c r="T11">
        <f t="shared" si="2"/>
        <v>2.287240024719051</v>
      </c>
      <c r="U11">
        <f t="shared" si="2"/>
        <v>-9.3198367611840555E-2</v>
      </c>
      <c r="V11">
        <f t="shared" si="2"/>
        <v>-0.43699852017526553</v>
      </c>
      <c r="W11">
        <f t="shared" si="2"/>
        <v>1.0986957383705671</v>
      </c>
      <c r="X11" s="11">
        <f t="shared" si="2"/>
        <v>1.242065760234297</v>
      </c>
      <c r="Y11" s="10">
        <v>1124.74</v>
      </c>
      <c r="Z11" s="10">
        <v>1130.5999999999999</v>
      </c>
      <c r="AA11" s="4">
        <f t="shared" si="3"/>
        <v>5.2100929992708539E-3</v>
      </c>
      <c r="AB11" t="str">
        <f t="shared" si="4"/>
        <v>UP</v>
      </c>
      <c r="AC11">
        <f t="shared" si="5"/>
        <v>0.65587552784120573</v>
      </c>
      <c r="AD11">
        <f t="shared" si="6"/>
        <v>0</v>
      </c>
    </row>
    <row r="12" spans="1:30" x14ac:dyDescent="0.2">
      <c r="A12" t="s">
        <v>39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 s="11">
        <v>101</v>
      </c>
      <c r="K12" s="13">
        <f t="shared" si="0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 s="11">
        <f>J12/VLOOKUP(A12, 'Normalization Factors'!$A:$C, 3, )</f>
        <v>1.9209189980790809E-3</v>
      </c>
      <c r="Q12" s="10">
        <f t="shared" si="1"/>
        <v>0.51466929721311683</v>
      </c>
      <c r="R12">
        <f t="shared" si="1"/>
        <v>-1.1734036002174306</v>
      </c>
      <c r="S12">
        <f t="shared" si="2"/>
        <v>0.98517883396559425</v>
      </c>
      <c r="T12">
        <f t="shared" si="2"/>
        <v>8.8449132407464784E-2</v>
      </c>
      <c r="U12">
        <f t="shared" si="2"/>
        <v>8.5623385307343425E-2</v>
      </c>
      <c r="V12">
        <f t="shared" si="2"/>
        <v>-3.3223174948896296E-2</v>
      </c>
      <c r="W12">
        <f t="shared" si="2"/>
        <v>-0.44915240637537684</v>
      </c>
      <c r="X12" s="11">
        <f t="shared" si="2"/>
        <v>5.0203403303883613E-2</v>
      </c>
      <c r="Y12" s="10">
        <v>171.04</v>
      </c>
      <c r="Z12">
        <v>170.15</v>
      </c>
      <c r="AA12" s="4">
        <f t="shared" si="3"/>
        <v>-5.2034611786715762E-3</v>
      </c>
      <c r="AB12" t="str">
        <f t="shared" si="4"/>
        <v>DOWN</v>
      </c>
      <c r="AC12">
        <f t="shared" si="5"/>
        <v>-0.68247074952854758</v>
      </c>
      <c r="AD12">
        <f t="shared" si="6"/>
        <v>0</v>
      </c>
    </row>
    <row r="13" spans="1:30" x14ac:dyDescent="0.2">
      <c r="A13" t="s">
        <v>39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 s="11">
        <v>64</v>
      </c>
      <c r="K13" s="13">
        <f t="shared" si="0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 s="11">
        <f>J13/VLOOKUP(A13, 'Normalization Factors'!$A:$C, 3, )</f>
        <v>1.2172159987827839E-3</v>
      </c>
      <c r="Q13" s="10">
        <f t="shared" si="1"/>
        <v>0.53503481511541862</v>
      </c>
      <c r="R13">
        <f t="shared" si="1"/>
        <v>-1.1679093487957464</v>
      </c>
      <c r="S13">
        <f t="shared" si="2"/>
        <v>-0.29723711210848353</v>
      </c>
      <c r="T13">
        <f t="shared" si="2"/>
        <v>-1.2936316526341606E-2</v>
      </c>
      <c r="U13">
        <f t="shared" si="2"/>
        <v>8.2234458175009684E-2</v>
      </c>
      <c r="V13">
        <f t="shared" si="2"/>
        <v>-0.1121517457510625</v>
      </c>
      <c r="W13">
        <f t="shared" si="2"/>
        <v>-0.40854971981486715</v>
      </c>
      <c r="X13" s="11">
        <f t="shared" si="2"/>
        <v>-0.58267578428731936</v>
      </c>
      <c r="Y13" s="10">
        <v>171.18</v>
      </c>
      <c r="Z13">
        <v>171.1</v>
      </c>
      <c r="AA13" s="4">
        <f t="shared" si="3"/>
        <v>-4.6734431592483058E-4</v>
      </c>
      <c r="AB13" t="str">
        <f t="shared" si="4"/>
        <v>DOWN</v>
      </c>
      <c r="AC13">
        <f t="shared" si="5"/>
        <v>-7.3786695637387836E-2</v>
      </c>
      <c r="AD13">
        <f t="shared" si="6"/>
        <v>0</v>
      </c>
    </row>
    <row r="14" spans="1:30" x14ac:dyDescent="0.2">
      <c r="A14" t="s">
        <v>39</v>
      </c>
      <c r="B14" s="1">
        <v>43052</v>
      </c>
      <c r="C14">
        <v>2719</v>
      </c>
      <c r="D14">
        <v>0.35862885567193198</v>
      </c>
      <c r="E14">
        <v>8.5777491000965794E-2</v>
      </c>
      <c r="F14" s="2">
        <v>43052.740428240744</v>
      </c>
      <c r="G14">
        <v>305248</v>
      </c>
      <c r="H14">
        <v>749550</v>
      </c>
      <c r="I14">
        <v>12309559</v>
      </c>
      <c r="J14" s="11">
        <v>51</v>
      </c>
      <c r="K14" s="13">
        <f t="shared" si="0"/>
        <v>0.74042824074422242</v>
      </c>
      <c r="L14">
        <f>C14/VLOOKUP(A14, 'Normalization Factors'!$A:$C, 3, )</f>
        <v>5.1712660948287338E-2</v>
      </c>
      <c r="M14">
        <f>G14/VLOOKUP(A14, 'Normalization Factors'!$A:$C, 3, )</f>
        <v>5.8055117061944879</v>
      </c>
      <c r="N14">
        <f>H14/VLOOKUP(A14, 'Normalization Factors'!$A:$C, 3, )</f>
        <v>14.255691435744309</v>
      </c>
      <c r="O14">
        <f>I14/VLOOKUP(A14, 'Normalization Factors'!$A:$C, 3, )</f>
        <v>234.11550238688449</v>
      </c>
      <c r="P14" s="11">
        <f>J14/VLOOKUP(A14, 'Normalization Factors'!$A:$C, 3, )</f>
        <v>9.6996899903003099E-4</v>
      </c>
      <c r="Q14" s="10">
        <f t="shared" si="1"/>
        <v>0.5405675622022752</v>
      </c>
      <c r="R14">
        <f t="shared" si="1"/>
        <v>-1.2271248931430441</v>
      </c>
      <c r="S14">
        <f t="shared" si="2"/>
        <v>3.9919478654238554E-2</v>
      </c>
      <c r="T14">
        <f t="shared" si="2"/>
        <v>8.311305614779077E-2</v>
      </c>
      <c r="U14">
        <f t="shared" si="2"/>
        <v>-6.9330306797675267E-2</v>
      </c>
      <c r="V14">
        <f t="shared" si="2"/>
        <v>-0.16600176755085114</v>
      </c>
      <c r="W14">
        <f t="shared" si="2"/>
        <v>-0.5526394890024876</v>
      </c>
      <c r="X14" s="11">
        <f t="shared" si="2"/>
        <v>-0.80503874208963389</v>
      </c>
      <c r="Y14" s="10">
        <v>173.5</v>
      </c>
      <c r="Z14">
        <v>173.97</v>
      </c>
      <c r="AA14" s="4">
        <f t="shared" si="3"/>
        <v>2.708933717579244E-3</v>
      </c>
      <c r="AB14" t="str">
        <f t="shared" si="4"/>
        <v>UP</v>
      </c>
      <c r="AC14">
        <f t="shared" si="5"/>
        <v>0.33442742697559191</v>
      </c>
      <c r="AD14">
        <f t="shared" si="6"/>
        <v>0</v>
      </c>
    </row>
    <row r="15" spans="1:30" x14ac:dyDescent="0.2">
      <c r="A15" t="s">
        <v>15</v>
      </c>
      <c r="B15" s="1">
        <v>43056</v>
      </c>
      <c r="C15">
        <v>299</v>
      </c>
      <c r="D15">
        <v>0.35142081348603099</v>
      </c>
      <c r="E15">
        <v>0.179707743946874</v>
      </c>
      <c r="F15" s="2">
        <v>43056.729641203703</v>
      </c>
      <c r="G15">
        <v>1623</v>
      </c>
      <c r="H15">
        <v>3688</v>
      </c>
      <c r="I15">
        <v>2477109</v>
      </c>
      <c r="J15" s="11">
        <v>13</v>
      </c>
      <c r="K15" s="13">
        <f t="shared" si="0"/>
        <v>0.72964120370306773</v>
      </c>
      <c r="L15">
        <f>C15/VLOOKUP(A15, 'Normalization Factors'!$A:$C, 3, )</f>
        <v>2.463744232036915E-2</v>
      </c>
      <c r="M15">
        <f>G15/VLOOKUP(A15, 'Normalization Factors'!$A:$C, 3, )</f>
        <v>0.13373434410019777</v>
      </c>
      <c r="N15">
        <f>H15/VLOOKUP(A15, 'Normalization Factors'!$A:$C, 3, )</f>
        <v>0.3038892551087673</v>
      </c>
      <c r="O15">
        <f>I15/VLOOKUP(A15, 'Normalization Factors'!$A:$C, 3, )</f>
        <v>204.11247528015821</v>
      </c>
      <c r="P15" s="11">
        <f>J15/VLOOKUP(A15, 'Normalization Factors'!$A:$C, 3, )</f>
        <v>1.0711931443638761E-3</v>
      </c>
      <c r="Q15" s="10">
        <f t="shared" si="1"/>
        <v>0.41249582242816191</v>
      </c>
      <c r="R15">
        <f t="shared" si="1"/>
        <v>0.35870478115398047</v>
      </c>
      <c r="S15">
        <f t="shared" si="2"/>
        <v>-0.39772668111408832</v>
      </c>
      <c r="T15">
        <f t="shared" si="2"/>
        <v>-0.76092846660076707</v>
      </c>
      <c r="U15">
        <f t="shared" si="2"/>
        <v>-0.50797335714505476</v>
      </c>
      <c r="V15">
        <f t="shared" si="2"/>
        <v>-0.50467219896764581</v>
      </c>
      <c r="W15">
        <f t="shared" si="2"/>
        <v>-0.6217296747310509</v>
      </c>
      <c r="X15" s="11">
        <f t="shared" si="2"/>
        <v>-0.71400224668239465</v>
      </c>
      <c r="Y15" s="10">
        <v>35.9</v>
      </c>
      <c r="Z15">
        <v>35.9</v>
      </c>
      <c r="AA15" s="4">
        <f t="shared" si="3"/>
        <v>0</v>
      </c>
      <c r="AB15" t="str">
        <f t="shared" si="4"/>
        <v>DOWN</v>
      </c>
      <c r="AC15">
        <f t="shared" si="5"/>
        <v>-1.3723770455440534E-2</v>
      </c>
      <c r="AD15">
        <f t="shared" si="6"/>
        <v>0</v>
      </c>
    </row>
    <row r="16" spans="1:30" x14ac:dyDescent="0.2">
      <c r="A16" t="s">
        <v>15</v>
      </c>
      <c r="B16" s="1">
        <v>43055</v>
      </c>
      <c r="C16">
        <v>367</v>
      </c>
      <c r="D16">
        <v>0.35762754048857598</v>
      </c>
      <c r="E16">
        <v>0.18192706551698301</v>
      </c>
      <c r="F16" s="2">
        <v>43055.706921296296</v>
      </c>
      <c r="G16">
        <v>2756</v>
      </c>
      <c r="H16">
        <v>5985</v>
      </c>
      <c r="I16">
        <v>2446737</v>
      </c>
      <c r="J16" s="11">
        <v>18</v>
      </c>
      <c r="K16" s="13">
        <f t="shared" si="0"/>
        <v>0.70692129629605915</v>
      </c>
      <c r="L16">
        <f>C16/VLOOKUP(A16, 'Normalization Factors'!$A:$C, 3, )</f>
        <v>3.0240606460118655E-2</v>
      </c>
      <c r="M16">
        <f>G16/VLOOKUP(A16, 'Normalization Factors'!$A:$C, 3, )</f>
        <v>0.22709294660514173</v>
      </c>
      <c r="N16">
        <f>H16/VLOOKUP(A16, 'Normalization Factors'!$A:$C, 3, )</f>
        <v>0.49316084377059988</v>
      </c>
      <c r="O16">
        <f>I16/VLOOKUP(A16, 'Normalization Factors'!$A:$C, 3, )</f>
        <v>201.60983849703362</v>
      </c>
      <c r="P16" s="11">
        <f>J16/VLOOKUP(A16, 'Normalization Factors'!$A:$C, 3, )</f>
        <v>1.4831905075807514E-3</v>
      </c>
      <c r="Q16" s="10">
        <f t="shared" si="1"/>
        <v>0.52277629873749165</v>
      </c>
      <c r="R16">
        <f t="shared" si="1"/>
        <v>0.39617371041059707</v>
      </c>
      <c r="S16">
        <f t="shared" si="2"/>
        <v>-1.3195071653224653</v>
      </c>
      <c r="T16">
        <f t="shared" si="2"/>
        <v>-0.58625570558942153</v>
      </c>
      <c r="U16">
        <f t="shared" si="2"/>
        <v>-0.50075320382016897</v>
      </c>
      <c r="V16">
        <f t="shared" si="2"/>
        <v>-0.5000777609332524</v>
      </c>
      <c r="W16">
        <f t="shared" si="2"/>
        <v>-0.62749268122843349</v>
      </c>
      <c r="X16" s="11">
        <f t="shared" si="2"/>
        <v>-0.3434701375636921</v>
      </c>
      <c r="Y16" s="10">
        <v>36.04</v>
      </c>
      <c r="Z16">
        <v>35.880000000000003</v>
      </c>
      <c r="AA16" s="4">
        <f t="shared" si="3"/>
        <v>-4.4395116537179966E-3</v>
      </c>
      <c r="AB16" t="str">
        <f t="shared" si="4"/>
        <v>DOWN</v>
      </c>
      <c r="AC16">
        <f t="shared" si="5"/>
        <v>-0.58428822842680084</v>
      </c>
      <c r="AD16">
        <f t="shared" si="6"/>
        <v>0</v>
      </c>
    </row>
    <row r="17" spans="1:30" x14ac:dyDescent="0.2">
      <c r="A17" t="s">
        <v>15</v>
      </c>
      <c r="B17" s="1">
        <v>43054</v>
      </c>
      <c r="C17">
        <v>362</v>
      </c>
      <c r="D17">
        <v>0.33900413966021598</v>
      </c>
      <c r="E17">
        <v>0.201432724542185</v>
      </c>
      <c r="F17" s="2">
        <v>43054.729351851849</v>
      </c>
      <c r="G17">
        <v>2867</v>
      </c>
      <c r="H17">
        <v>6509</v>
      </c>
      <c r="I17">
        <v>3860212</v>
      </c>
      <c r="J17" s="11">
        <v>21</v>
      </c>
      <c r="K17" s="13">
        <f t="shared" si="0"/>
        <v>0.72935185184906004</v>
      </c>
      <c r="L17">
        <f>C17/VLOOKUP(A17, 'Normalization Factors'!$A:$C, 3, )</f>
        <v>2.9828609096901781E-2</v>
      </c>
      <c r="M17">
        <f>G17/VLOOKUP(A17, 'Normalization Factors'!$A:$C, 3, )</f>
        <v>0.23623928806855637</v>
      </c>
      <c r="N17">
        <f>H17/VLOOKUP(A17, 'Normalization Factors'!$A:$C, 3, )</f>
        <v>0.53633816743572837</v>
      </c>
      <c r="O17">
        <f>I17/VLOOKUP(A17, 'Normalization Factors'!$A:$C, 3, )</f>
        <v>318.07943309162823</v>
      </c>
      <c r="P17" s="11">
        <f>J17/VLOOKUP(A17, 'Normalization Factors'!$A:$C, 3, )</f>
        <v>1.7303889255108767E-3</v>
      </c>
      <c r="Q17" s="10">
        <f t="shared" si="1"/>
        <v>0.19187766037157433</v>
      </c>
      <c r="R17">
        <f t="shared" si="1"/>
        <v>0.72548883443882817</v>
      </c>
      <c r="S17">
        <f t="shared" si="2"/>
        <v>-0.40946611681317591</v>
      </c>
      <c r="T17">
        <f t="shared" si="2"/>
        <v>-0.59909929095790282</v>
      </c>
      <c r="U17">
        <f t="shared" si="2"/>
        <v>-0.50004584546265596</v>
      </c>
      <c r="V17">
        <f t="shared" si="2"/>
        <v>-0.49902966100725232</v>
      </c>
      <c r="W17">
        <f t="shared" si="2"/>
        <v>-0.35928954646984079</v>
      </c>
      <c r="X17" s="11">
        <f t="shared" si="2"/>
        <v>-0.12115087209247045</v>
      </c>
      <c r="Y17" s="10">
        <v>33.97</v>
      </c>
      <c r="Z17">
        <v>34.11</v>
      </c>
      <c r="AA17" s="4">
        <f t="shared" si="3"/>
        <v>4.1212834854283363E-3</v>
      </c>
      <c r="AB17" t="str">
        <f t="shared" si="4"/>
        <v>UP</v>
      </c>
      <c r="AC17">
        <f t="shared" si="5"/>
        <v>0.5159421165662641</v>
      </c>
      <c r="AD17">
        <f t="shared" si="6"/>
        <v>0</v>
      </c>
    </row>
    <row r="18" spans="1:30" x14ac:dyDescent="0.2">
      <c r="A18" t="s">
        <v>15</v>
      </c>
      <c r="B18" s="1">
        <v>43053</v>
      </c>
      <c r="C18">
        <v>322</v>
      </c>
      <c r="D18">
        <v>0.326441488980308</v>
      </c>
      <c r="E18">
        <v>0.17534386679573</v>
      </c>
      <c r="F18" s="2">
        <v>43053.726354166669</v>
      </c>
      <c r="G18">
        <v>1315</v>
      </c>
      <c r="H18">
        <v>2392</v>
      </c>
      <c r="I18">
        <v>5578478</v>
      </c>
      <c r="J18" s="11">
        <v>29</v>
      </c>
      <c r="K18" s="13">
        <f t="shared" si="0"/>
        <v>0.72635416666889796</v>
      </c>
      <c r="L18">
        <f>C18/VLOOKUP(A18, 'Normalization Factors'!$A:$C, 3, )</f>
        <v>2.6532630191166775E-2</v>
      </c>
      <c r="M18">
        <f>G18/VLOOKUP(A18, 'Normalization Factors'!$A:$C, 3, )</f>
        <v>0.10835530652603824</v>
      </c>
      <c r="N18">
        <f>H18/VLOOKUP(A18, 'Normalization Factors'!$A:$C, 3, )</f>
        <v>0.1970995385629532</v>
      </c>
      <c r="O18">
        <f>I18/VLOOKUP(A18, 'Normalization Factors'!$A:$C, 3, )</f>
        <v>459.66364535266973</v>
      </c>
      <c r="P18" s="11">
        <f>J18/VLOOKUP(A18, 'Normalization Factors'!$A:$C, 3, )</f>
        <v>2.3895847066578773E-3</v>
      </c>
      <c r="Q18" s="10">
        <f t="shared" si="1"/>
        <v>-3.1334203162927107E-2</v>
      </c>
      <c r="R18">
        <f t="shared" si="1"/>
        <v>0.28502920098433943</v>
      </c>
      <c r="S18">
        <f t="shared" si="2"/>
        <v>-0.53108666954578476</v>
      </c>
      <c r="T18">
        <f t="shared" si="2"/>
        <v>-0.70184797390575326</v>
      </c>
      <c r="U18">
        <f t="shared" si="2"/>
        <v>-0.50993611727220822</v>
      </c>
      <c r="V18">
        <f t="shared" si="2"/>
        <v>-0.50726444611286736</v>
      </c>
      <c r="W18">
        <f t="shared" si="2"/>
        <v>-3.3253127326164346E-2</v>
      </c>
      <c r="X18" s="11">
        <f t="shared" si="2"/>
        <v>0.47170050249745377</v>
      </c>
      <c r="Y18" s="10">
        <v>33.86</v>
      </c>
      <c r="Z18">
        <v>34.04</v>
      </c>
      <c r="AA18" s="4">
        <f t="shared" si="3"/>
        <v>5.3160070880094419E-3</v>
      </c>
      <c r="AB18" t="str">
        <f t="shared" si="4"/>
        <v>UP</v>
      </c>
      <c r="AC18">
        <f t="shared" si="5"/>
        <v>0.66948756883721328</v>
      </c>
      <c r="AD18">
        <f t="shared" si="6"/>
        <v>0</v>
      </c>
    </row>
    <row r="19" spans="1:30" x14ac:dyDescent="0.2">
      <c r="A19" t="s">
        <v>15</v>
      </c>
      <c r="B19" s="1">
        <v>43052</v>
      </c>
      <c r="C19">
        <v>196</v>
      </c>
      <c r="D19">
        <v>0.26493727361074298</v>
      </c>
      <c r="E19">
        <v>0.17343312406131201</v>
      </c>
      <c r="F19" s="2">
        <v>43052.761678240742</v>
      </c>
      <c r="G19">
        <v>840</v>
      </c>
      <c r="H19">
        <v>1515</v>
      </c>
      <c r="I19">
        <v>1126647</v>
      </c>
      <c r="J19" s="11">
        <v>18</v>
      </c>
      <c r="K19" s="13">
        <f t="shared" si="0"/>
        <v>0.76167824074218515</v>
      </c>
      <c r="L19">
        <f>C19/VLOOKUP(A19, 'Normalization Factors'!$A:$C, 3, )</f>
        <v>1.6150296638101518E-2</v>
      </c>
      <c r="M19">
        <f>G19/VLOOKUP(A19, 'Normalization Factors'!$A:$C, 3, )</f>
        <v>6.9215557020435067E-2</v>
      </c>
      <c r="N19">
        <f>H19/VLOOKUP(A19, 'Normalization Factors'!$A:$C, 3, )</f>
        <v>0.12483520105471325</v>
      </c>
      <c r="O19">
        <f>I19/VLOOKUP(A19, 'Normalization Factors'!$A:$C, 3, )</f>
        <v>92.835118655240606</v>
      </c>
      <c r="P19" s="11">
        <f>J19/VLOOKUP(A19, 'Normalization Factors'!$A:$C, 3, )</f>
        <v>1.4831905075807514E-3</v>
      </c>
      <c r="Q19" s="10">
        <f t="shared" si="1"/>
        <v>-1.1241346700122132</v>
      </c>
      <c r="R19">
        <f t="shared" si="1"/>
        <v>0.25277002533906096</v>
      </c>
      <c r="S19">
        <f t="shared" si="2"/>
        <v>0.90206362988910194</v>
      </c>
      <c r="T19">
        <f t="shared" si="2"/>
        <v>-1.0255063251914818</v>
      </c>
      <c r="U19">
        <f t="shared" si="2"/>
        <v>-0.51296310123453892</v>
      </c>
      <c r="V19">
        <f t="shared" si="2"/>
        <v>-0.50901861335542864</v>
      </c>
      <c r="W19">
        <f t="shared" si="2"/>
        <v>-0.87797625975898475</v>
      </c>
      <c r="X19" s="11">
        <f t="shared" si="2"/>
        <v>-0.3434701375636921</v>
      </c>
      <c r="Y19" s="10">
        <v>33.86</v>
      </c>
      <c r="Z19">
        <v>33.950000000000003</v>
      </c>
      <c r="AA19" s="4">
        <f t="shared" si="3"/>
        <v>2.6580035440048259E-3</v>
      </c>
      <c r="AB19" t="str">
        <f t="shared" si="4"/>
        <v>UP</v>
      </c>
      <c r="AC19">
        <f t="shared" si="5"/>
        <v>0.32788189919089988</v>
      </c>
      <c r="AD19">
        <f t="shared" si="6"/>
        <v>0</v>
      </c>
    </row>
    <row r="20" spans="1:30" x14ac:dyDescent="0.2">
      <c r="A20" t="s">
        <v>15</v>
      </c>
      <c r="B20" s="1">
        <v>43049</v>
      </c>
      <c r="C20">
        <v>318</v>
      </c>
      <c r="D20">
        <v>0.30267656300000001</v>
      </c>
      <c r="E20">
        <v>2.2111716999999999E-2</v>
      </c>
      <c r="F20" s="2">
        <v>43049.743750000001</v>
      </c>
      <c r="G20">
        <v>5095</v>
      </c>
      <c r="H20">
        <v>5580</v>
      </c>
      <c r="I20">
        <v>4078743</v>
      </c>
      <c r="J20" s="11">
        <v>17</v>
      </c>
      <c r="K20" s="13">
        <f t="shared" si="0"/>
        <v>0.74375000000145519</v>
      </c>
      <c r="L20">
        <f>C20/VLOOKUP(A20, 'Normalization Factors'!$A:$C, 3, )</f>
        <v>2.6203032300593277E-2</v>
      </c>
      <c r="M20">
        <f>G20/VLOOKUP(A20, 'Normalization Factors'!$A:$C, 3, )</f>
        <v>0.41982531311799604</v>
      </c>
      <c r="N20">
        <f>H20/VLOOKUP(A20, 'Normalization Factors'!$A:$C, 3, )</f>
        <v>0.45978905735003295</v>
      </c>
      <c r="O20">
        <f>I20/VLOOKUP(A20, 'Normalization Factors'!$A:$C, 3, )</f>
        <v>336.08627224785761</v>
      </c>
      <c r="P20" s="11">
        <f>J20/VLOOKUP(A20, 'Normalization Factors'!$A:$C, 3, )</f>
        <v>1.4007910349373763E-3</v>
      </c>
      <c r="Q20" s="10">
        <f t="shared" si="1"/>
        <v>-0.45358692275083612</v>
      </c>
      <c r="R20">
        <f t="shared" si="1"/>
        <v>-2.3019976895142125</v>
      </c>
      <c r="S20">
        <f t="shared" si="2"/>
        <v>0.17468819939344124</v>
      </c>
      <c r="T20">
        <f t="shared" si="2"/>
        <v>-0.71212284220053823</v>
      </c>
      <c r="U20">
        <f t="shared" si="2"/>
        <v>-0.48584769752987073</v>
      </c>
      <c r="V20">
        <f t="shared" si="2"/>
        <v>-0.50088783816613414</v>
      </c>
      <c r="W20">
        <f t="shared" si="2"/>
        <v>-0.31782386844799398</v>
      </c>
      <c r="X20" s="11">
        <f t="shared" si="2"/>
        <v>-0.41757655938743266</v>
      </c>
      <c r="Y20" s="10">
        <v>34.06</v>
      </c>
      <c r="Z20">
        <v>33.99</v>
      </c>
      <c r="AA20" s="4">
        <f t="shared" si="3"/>
        <v>-2.0551967116852693E-3</v>
      </c>
      <c r="AB20" t="str">
        <f t="shared" si="4"/>
        <v>DOWN</v>
      </c>
      <c r="AC20">
        <f t="shared" si="5"/>
        <v>-0.27785692051602923</v>
      </c>
      <c r="AD20">
        <f t="shared" si="6"/>
        <v>0</v>
      </c>
    </row>
    <row r="21" spans="1:30" x14ac:dyDescent="0.2">
      <c r="A21" t="s">
        <v>15</v>
      </c>
      <c r="B21" s="1">
        <v>43048</v>
      </c>
      <c r="C21">
        <v>295</v>
      </c>
      <c r="D21">
        <v>0.33827825500000003</v>
      </c>
      <c r="E21">
        <v>0.20487648899999999</v>
      </c>
      <c r="F21" s="2">
        <v>43048.71875</v>
      </c>
      <c r="G21">
        <v>1423</v>
      </c>
      <c r="H21">
        <v>4078</v>
      </c>
      <c r="I21">
        <v>1407384</v>
      </c>
      <c r="J21" s="11">
        <v>11</v>
      </c>
      <c r="K21" s="13">
        <f t="shared" si="0"/>
        <v>0.71875</v>
      </c>
      <c r="L21">
        <f>C21/VLOOKUP(A21, 'Normalization Factors'!$A:$C, 3, )</f>
        <v>2.4307844429795649E-2</v>
      </c>
      <c r="M21">
        <f>G21/VLOOKUP(A21, 'Normalization Factors'!$A:$C, 3, )</f>
        <v>0.11725444957152274</v>
      </c>
      <c r="N21">
        <f>H21/VLOOKUP(A21, 'Normalization Factors'!$A:$C, 3, )</f>
        <v>0.33602504943968359</v>
      </c>
      <c r="O21">
        <f>I21/VLOOKUP(A21, 'Normalization Factors'!$A:$C, 3, )</f>
        <v>115.9676994067238</v>
      </c>
      <c r="P21" s="11">
        <f>J21/VLOOKUP(A21, 'Normalization Factors'!$A:$C, 3, )</f>
        <v>9.0639419907712591E-4</v>
      </c>
      <c r="Q21" s="10">
        <f t="shared" si="1"/>
        <v>0.17898021763864488</v>
      </c>
      <c r="R21">
        <f t="shared" si="1"/>
        <v>0.78363010093405838</v>
      </c>
      <c r="S21">
        <f t="shared" si="2"/>
        <v>-0.83959903750973741</v>
      </c>
      <c r="T21">
        <f t="shared" si="2"/>
        <v>-0.77120333489555215</v>
      </c>
      <c r="U21">
        <f t="shared" si="2"/>
        <v>-0.50924787670814142</v>
      </c>
      <c r="V21">
        <f t="shared" si="2"/>
        <v>-0.50389212459524124</v>
      </c>
      <c r="W21">
        <f t="shared" si="2"/>
        <v>-0.82470715811748196</v>
      </c>
      <c r="X21" s="11">
        <f t="shared" si="2"/>
        <v>-0.86221509032987576</v>
      </c>
      <c r="Y21" s="10">
        <v>34.29</v>
      </c>
      <c r="Z21">
        <v>34.049999999999997</v>
      </c>
      <c r="AA21" s="4">
        <f t="shared" si="3"/>
        <v>-6.9991251093613881E-3</v>
      </c>
      <c r="AB21" t="str">
        <f t="shared" si="4"/>
        <v>DOWN</v>
      </c>
      <c r="AC21">
        <f t="shared" si="5"/>
        <v>-0.91324883892825048</v>
      </c>
      <c r="AD21">
        <f t="shared" si="6"/>
        <v>0</v>
      </c>
    </row>
    <row r="22" spans="1:30" x14ac:dyDescent="0.2">
      <c r="A22" t="s">
        <v>15</v>
      </c>
      <c r="B22" s="1">
        <v>43047</v>
      </c>
      <c r="C22">
        <v>365</v>
      </c>
      <c r="D22">
        <v>0.29435063900000003</v>
      </c>
      <c r="E22">
        <v>0.14133755000000001</v>
      </c>
      <c r="F22" s="2">
        <v>43047.739583333336</v>
      </c>
      <c r="G22">
        <v>3305</v>
      </c>
      <c r="H22">
        <v>7341</v>
      </c>
      <c r="I22">
        <v>1959983</v>
      </c>
      <c r="J22" s="11">
        <v>19</v>
      </c>
      <c r="K22" s="13">
        <f t="shared" si="0"/>
        <v>0.73958333333575865</v>
      </c>
      <c r="L22">
        <f>C22/VLOOKUP(A22, 'Normalization Factors'!$A:$C, 3, )</f>
        <v>3.0075807514831906E-2</v>
      </c>
      <c r="M22">
        <f>G22/VLOOKUP(A22, 'Normalization Factors'!$A:$C, 3, )</f>
        <v>0.27233025708635467</v>
      </c>
      <c r="N22">
        <f>H22/VLOOKUP(A22, 'Normalization Factors'!$A:$C, 3, )</f>
        <v>0.60489452867501647</v>
      </c>
      <c r="O22">
        <f>I22/VLOOKUP(A22, 'Normalization Factors'!$A:$C, 3, )</f>
        <v>161.50156558998023</v>
      </c>
      <c r="P22" s="11">
        <f>J22/VLOOKUP(A22, 'Normalization Factors'!$A:$C, 3, )</f>
        <v>1.5655899802241265E-3</v>
      </c>
      <c r="Q22" s="10">
        <f t="shared" si="1"/>
        <v>-0.60152106969475494</v>
      </c>
      <c r="R22">
        <f t="shared" si="1"/>
        <v>-0.28910133307554087</v>
      </c>
      <c r="S22">
        <f t="shared" si="2"/>
        <v>5.6403266254442114E-3</v>
      </c>
      <c r="T22">
        <f t="shared" si="2"/>
        <v>-0.59139313973681407</v>
      </c>
      <c r="U22">
        <f t="shared" si="2"/>
        <v>-0.49725464761949612</v>
      </c>
      <c r="V22">
        <f t="shared" si="2"/>
        <v>-0.49736550234612253</v>
      </c>
      <c r="W22">
        <f t="shared" si="2"/>
        <v>-0.71985296256081244</v>
      </c>
      <c r="X22" s="11">
        <f t="shared" si="2"/>
        <v>-0.26936371573995155</v>
      </c>
      <c r="Y22" s="10">
        <v>34.31</v>
      </c>
      <c r="Z22">
        <v>34.5</v>
      </c>
      <c r="AA22" s="4">
        <f t="shared" si="3"/>
        <v>5.5377440979305663E-3</v>
      </c>
      <c r="AB22" t="str">
        <f t="shared" si="4"/>
        <v>UP</v>
      </c>
      <c r="AC22">
        <f t="shared" si="5"/>
        <v>0.69798513044894661</v>
      </c>
      <c r="AD22">
        <f t="shared" si="6"/>
        <v>0</v>
      </c>
    </row>
    <row r="23" spans="1:30" x14ac:dyDescent="0.2">
      <c r="A23" t="s">
        <v>15</v>
      </c>
      <c r="B23" s="1">
        <v>43046</v>
      </c>
      <c r="C23">
        <v>464</v>
      </c>
      <c r="D23">
        <v>0.25981911600000002</v>
      </c>
      <c r="E23">
        <v>0.15519593400000001</v>
      </c>
      <c r="F23" s="2">
        <v>43046.740972222222</v>
      </c>
      <c r="G23">
        <v>4224</v>
      </c>
      <c r="H23">
        <v>5594</v>
      </c>
      <c r="I23">
        <v>1855143</v>
      </c>
      <c r="J23" s="11">
        <v>22</v>
      </c>
      <c r="K23" s="13">
        <f t="shared" si="0"/>
        <v>0.74097222222189885</v>
      </c>
      <c r="L23">
        <f>C23/VLOOKUP(A23, 'Normalization Factors'!$A:$C, 3, )</f>
        <v>3.8233355306526037E-2</v>
      </c>
      <c r="M23">
        <f>G23/VLOOKUP(A23, 'Normalization Factors'!$A:$C, 3, )</f>
        <v>0.34805537244561635</v>
      </c>
      <c r="N23">
        <f>H23/VLOOKUP(A23, 'Normalization Factors'!$A:$C, 3, )</f>
        <v>0.46094264996704021</v>
      </c>
      <c r="O23">
        <f>I23/VLOOKUP(A23, 'Normalization Factors'!$A:$C, 3, )</f>
        <v>152.86280487804879</v>
      </c>
      <c r="P23" s="11">
        <f>J23/VLOOKUP(A23, 'Normalization Factors'!$A:$C, 3, )</f>
        <v>1.8127883981542518E-3</v>
      </c>
      <c r="Q23" s="10">
        <f t="shared" si="1"/>
        <v>-1.2150735592057476</v>
      </c>
      <c r="R23">
        <f t="shared" si="1"/>
        <v>-5.5129466762575068E-2</v>
      </c>
      <c r="S23">
        <f t="shared" si="2"/>
        <v>6.1989617449711078E-2</v>
      </c>
      <c r="T23">
        <f t="shared" si="2"/>
        <v>-0.33709014944088445</v>
      </c>
      <c r="U23">
        <f t="shared" si="2"/>
        <v>-0.49139823022711304</v>
      </c>
      <c r="V23">
        <f t="shared" si="2"/>
        <v>-0.50085983549635549</v>
      </c>
      <c r="W23">
        <f t="shared" si="2"/>
        <v>-0.73974607467676123</v>
      </c>
      <c r="X23" s="11">
        <f t="shared" si="2"/>
        <v>-4.7044450268729901E-2</v>
      </c>
      <c r="Y23" s="10">
        <v>34.32</v>
      </c>
      <c r="Z23">
        <v>34.4</v>
      </c>
      <c r="AA23" s="4">
        <f t="shared" si="3"/>
        <v>2.3310023310022811E-3</v>
      </c>
      <c r="AB23" t="str">
        <f t="shared" si="4"/>
        <v>UP</v>
      </c>
      <c r="AC23">
        <f t="shared" si="5"/>
        <v>0.28585581965656154</v>
      </c>
      <c r="AD23">
        <f t="shared" si="6"/>
        <v>0</v>
      </c>
    </row>
    <row r="24" spans="1:30" x14ac:dyDescent="0.2">
      <c r="A24" t="s">
        <v>12</v>
      </c>
      <c r="B24" s="1">
        <v>43056</v>
      </c>
      <c r="C24">
        <v>2338</v>
      </c>
      <c r="D24">
        <v>0.320166052543993</v>
      </c>
      <c r="E24">
        <v>0.149665980509125</v>
      </c>
      <c r="F24" s="2">
        <v>43056.747604166667</v>
      </c>
      <c r="G24">
        <v>542242</v>
      </c>
      <c r="H24">
        <v>1984419</v>
      </c>
      <c r="I24">
        <v>36394247</v>
      </c>
      <c r="J24" s="11">
        <v>64</v>
      </c>
      <c r="K24" s="13">
        <f t="shared" si="0"/>
        <v>0.74760416666686069</v>
      </c>
      <c r="L24">
        <f>C24/VLOOKUP(A24, 'Normalization Factors'!$A:$C, 3, )</f>
        <v>8.4185510586201925E-2</v>
      </c>
      <c r="M24">
        <f>G24/VLOOKUP(A24, 'Normalization Factors'!$A:$C, 3, )</f>
        <v>19.524773152815786</v>
      </c>
      <c r="N24">
        <f>H24/VLOOKUP(A24, 'Normalization Factors'!$A:$C, 3, )</f>
        <v>71.453946420855544</v>
      </c>
      <c r="O24">
        <f>I24/VLOOKUP(A24, 'Normalization Factors'!$A:$C, 3, )</f>
        <v>1310.465468817514</v>
      </c>
      <c r="P24" s="11">
        <f>J24/VLOOKUP(A24, 'Normalization Factors'!$A:$C, 3, )</f>
        <v>2.3044793317009938E-3</v>
      </c>
      <c r="Q24" s="10">
        <f t="shared" si="1"/>
        <v>-0.14283550150615579</v>
      </c>
      <c r="R24">
        <f t="shared" si="1"/>
        <v>-0.14849197850160081</v>
      </c>
      <c r="S24">
        <f t="shared" si="2"/>
        <v>0.33105748168907867</v>
      </c>
      <c r="T24">
        <f t="shared" si="2"/>
        <v>1.0954200603139033</v>
      </c>
      <c r="U24">
        <f t="shared" si="2"/>
        <v>0.99168783712274999</v>
      </c>
      <c r="V24">
        <f t="shared" si="2"/>
        <v>1.2224466523229629</v>
      </c>
      <c r="W24">
        <f t="shared" si="2"/>
        <v>1.925951048715403</v>
      </c>
      <c r="X24" s="11">
        <f t="shared" si="2"/>
        <v>0.39516051245020578</v>
      </c>
      <c r="Y24" s="10">
        <v>1049.8</v>
      </c>
      <c r="Z24">
        <v>1035.8900000000001</v>
      </c>
      <c r="AA24" s="4">
        <f t="shared" si="3"/>
        <v>-1.3250142884358787E-2</v>
      </c>
      <c r="AB24" t="str">
        <f t="shared" si="4"/>
        <v>DOWN</v>
      </c>
      <c r="AC24">
        <f t="shared" si="5"/>
        <v>-1.716627418996572</v>
      </c>
      <c r="AD24">
        <f t="shared" si="6"/>
        <v>0</v>
      </c>
    </row>
    <row r="25" spans="1:30" x14ac:dyDescent="0.2">
      <c r="A25" t="s">
        <v>12</v>
      </c>
      <c r="B25" s="1">
        <v>43055</v>
      </c>
      <c r="C25">
        <v>3422</v>
      </c>
      <c r="D25">
        <v>0.46226826826279399</v>
      </c>
      <c r="E25">
        <v>0.22726889730466199</v>
      </c>
      <c r="F25" s="2">
        <v>43055.726273148146</v>
      </c>
      <c r="G25">
        <v>1004648</v>
      </c>
      <c r="H25">
        <v>2782590</v>
      </c>
      <c r="I25">
        <v>57323472</v>
      </c>
      <c r="J25" s="11">
        <v>134</v>
      </c>
      <c r="K25" s="13">
        <f t="shared" si="0"/>
        <v>0.72627314814599231</v>
      </c>
      <c r="L25">
        <f>C25/VLOOKUP(A25, 'Normalization Factors'!$A:$C, 3, )</f>
        <v>0.12321762926688751</v>
      </c>
      <c r="M25">
        <f>G25/VLOOKUP(A25, 'Normalization Factors'!$A:$C, 3, )</f>
        <v>36.174852369292815</v>
      </c>
      <c r="N25">
        <f>H25/VLOOKUP(A25, 'Normalization Factors'!$A:$C, 3, )</f>
        <v>100.1940803687167</v>
      </c>
      <c r="O25">
        <f>I25/VLOOKUP(A25, 'Normalization Factors'!$A:$C, 3, )</f>
        <v>2064.0743194584475</v>
      </c>
      <c r="P25" s="11">
        <f>J25/VLOOKUP(A25, 'Normalization Factors'!$A:$C, 3, )</f>
        <v>4.8250036007489554E-3</v>
      </c>
      <c r="Q25" s="10">
        <f t="shared" si="1"/>
        <v>2.3820218069681456</v>
      </c>
      <c r="R25">
        <f t="shared" si="1"/>
        <v>1.1616823732829642</v>
      </c>
      <c r="S25">
        <f t="shared" si="2"/>
        <v>-0.53437371169503145</v>
      </c>
      <c r="T25">
        <f t="shared" si="2"/>
        <v>2.3122053923214478</v>
      </c>
      <c r="U25">
        <f t="shared" si="2"/>
        <v>2.2793691175713557</v>
      </c>
      <c r="V25">
        <f t="shared" si="2"/>
        <v>1.9200936972766365</v>
      </c>
      <c r="W25">
        <f t="shared" si="2"/>
        <v>3.6613417901982364</v>
      </c>
      <c r="X25" s="11">
        <f t="shared" si="2"/>
        <v>2.6620079655577977</v>
      </c>
      <c r="Y25" s="10">
        <v>1038.75</v>
      </c>
      <c r="Z25">
        <v>1048.47</v>
      </c>
      <c r="AA25" s="4">
        <f t="shared" si="3"/>
        <v>9.3574007220216873E-3</v>
      </c>
      <c r="AB25" t="str">
        <f t="shared" si="4"/>
        <v>UP</v>
      </c>
      <c r="AC25">
        <f t="shared" si="5"/>
        <v>1.1888860405830823</v>
      </c>
      <c r="AD25">
        <f t="shared" si="6"/>
        <v>0</v>
      </c>
    </row>
    <row r="26" spans="1:30" x14ac:dyDescent="0.2">
      <c r="A26" t="s">
        <v>12</v>
      </c>
      <c r="B26" s="1">
        <v>43054</v>
      </c>
      <c r="C26">
        <v>2535</v>
      </c>
      <c r="D26">
        <v>0.31786948088254802</v>
      </c>
      <c r="E26">
        <v>0.10910790078931</v>
      </c>
      <c r="F26" s="2">
        <v>43054.760821759257</v>
      </c>
      <c r="G26">
        <v>224632</v>
      </c>
      <c r="H26">
        <v>793045</v>
      </c>
      <c r="I26">
        <v>17800991</v>
      </c>
      <c r="J26" s="11">
        <v>99</v>
      </c>
      <c r="K26" s="13">
        <f t="shared" si="0"/>
        <v>0.76082175925694173</v>
      </c>
      <c r="L26">
        <f>C26/VLOOKUP(A26, 'Normalization Factors'!$A:$C, 3, )</f>
        <v>9.1278986029094053E-2</v>
      </c>
      <c r="M26">
        <f>G26/VLOOKUP(A26, 'Normalization Factors'!$A:$C, 3, )</f>
        <v>8.0884343943540262</v>
      </c>
      <c r="N26">
        <f>H26/VLOOKUP(A26, 'Normalization Factors'!$A:$C, 3, )</f>
        <v>28.555559556387728</v>
      </c>
      <c r="O26">
        <f>I26/VLOOKUP(A26, 'Normalization Factors'!$A:$C, 3, )</f>
        <v>640.9689975514907</v>
      </c>
      <c r="P26" s="11">
        <f>J26/VLOOKUP(A26, 'Normalization Factors'!$A:$C, 3, )</f>
        <v>3.5647414662249746E-3</v>
      </c>
      <c r="Q26" s="10">
        <f t="shared" si="1"/>
        <v>-0.18364074662146573</v>
      </c>
      <c r="R26">
        <f t="shared" si="1"/>
        <v>-0.83323628967923624</v>
      </c>
      <c r="S26">
        <f t="shared" si="2"/>
        <v>0.86731490032607339</v>
      </c>
      <c r="T26">
        <f t="shared" si="2"/>
        <v>1.3165517119794812</v>
      </c>
      <c r="U26">
        <f t="shared" si="2"/>
        <v>0.10722601897315491</v>
      </c>
      <c r="V26">
        <f t="shared" si="2"/>
        <v>0.18111772589662314</v>
      </c>
      <c r="W26">
        <f t="shared" si="2"/>
        <v>0.38425209347840167</v>
      </c>
      <c r="X26" s="11">
        <f t="shared" si="2"/>
        <v>1.5285842390040019</v>
      </c>
      <c r="Y26" s="10">
        <v>1035</v>
      </c>
      <c r="Z26">
        <v>1036.4100000000001</v>
      </c>
      <c r="AA26" s="4">
        <f t="shared" si="3"/>
        <v>1.3623188405797893E-3</v>
      </c>
      <c r="AB26" t="str">
        <f t="shared" si="4"/>
        <v>UP</v>
      </c>
      <c r="AC26">
        <f t="shared" si="5"/>
        <v>0.16136096216568349</v>
      </c>
      <c r="AD26">
        <f t="shared" si="6"/>
        <v>0</v>
      </c>
    </row>
    <row r="27" spans="1:30" x14ac:dyDescent="0.2">
      <c r="A27" t="s">
        <v>12</v>
      </c>
      <c r="B27" s="1">
        <v>43053</v>
      </c>
      <c r="C27">
        <v>2433</v>
      </c>
      <c r="D27">
        <v>0.315011099687938</v>
      </c>
      <c r="E27">
        <v>0.13579592643674401</v>
      </c>
      <c r="F27" s="2">
        <v>43053.737245370372</v>
      </c>
      <c r="G27">
        <v>634111</v>
      </c>
      <c r="H27">
        <v>2807416</v>
      </c>
      <c r="I27">
        <v>16674638</v>
      </c>
      <c r="J27" s="11">
        <v>112</v>
      </c>
      <c r="K27" s="13">
        <f t="shared" si="0"/>
        <v>0.73724537037196569</v>
      </c>
      <c r="L27">
        <f>C27/VLOOKUP(A27, 'Normalization Factors'!$A:$C, 3, )</f>
        <v>8.7606222094195593E-2</v>
      </c>
      <c r="M27">
        <f>G27/VLOOKUP(A27, 'Normalization Factors'!$A:$C, 3, )</f>
        <v>22.832745211003889</v>
      </c>
      <c r="N27">
        <f>H27/VLOOKUP(A27, 'Normalization Factors'!$A:$C, 3, )</f>
        <v>101.08800230447933</v>
      </c>
      <c r="O27">
        <f>I27/VLOOKUP(A27, 'Normalization Factors'!$A:$C, 3, )</f>
        <v>600.41185366556249</v>
      </c>
      <c r="P27" s="11">
        <f>J27/VLOOKUP(A27, 'Normalization Factors'!$A:$C, 3, )</f>
        <v>4.032838830476739E-3</v>
      </c>
      <c r="Q27" s="10">
        <f t="shared" si="1"/>
        <v>-0.23442816477051115</v>
      </c>
      <c r="R27">
        <f t="shared" si="1"/>
        <v>-0.3826608712943485</v>
      </c>
      <c r="S27">
        <f t="shared" si="2"/>
        <v>-8.9214313150135671E-2</v>
      </c>
      <c r="T27">
        <f t="shared" si="2"/>
        <v>1.2020571512186238</v>
      </c>
      <c r="U27">
        <f t="shared" si="2"/>
        <v>1.2475192743305996</v>
      </c>
      <c r="V27">
        <f t="shared" si="2"/>
        <v>1.9417930393199077</v>
      </c>
      <c r="W27">
        <f t="shared" si="2"/>
        <v>0.29085816380153068</v>
      </c>
      <c r="X27" s="11">
        <f t="shared" si="2"/>
        <v>1.9495701945811259</v>
      </c>
      <c r="Y27" s="10">
        <v>1037.72</v>
      </c>
      <c r="Z27">
        <v>1041.6400000000001</v>
      </c>
      <c r="AA27" s="4">
        <f t="shared" si="3"/>
        <v>3.7775122383688015E-3</v>
      </c>
      <c r="AB27" t="str">
        <f t="shared" si="4"/>
        <v>UP</v>
      </c>
      <c r="AC27">
        <f t="shared" si="5"/>
        <v>0.47176075822240304</v>
      </c>
      <c r="AD27">
        <f t="shared" si="6"/>
        <v>0</v>
      </c>
    </row>
    <row r="28" spans="1:30" x14ac:dyDescent="0.2">
      <c r="A28" t="s">
        <v>12</v>
      </c>
      <c r="B28" s="1">
        <v>43052</v>
      </c>
      <c r="C28">
        <v>2148</v>
      </c>
      <c r="D28">
        <v>0.32583183183893299</v>
      </c>
      <c r="E28">
        <v>8.6303538426966794E-2</v>
      </c>
      <c r="F28" s="2">
        <v>43052.73878472222</v>
      </c>
      <c r="G28">
        <v>1090579</v>
      </c>
      <c r="H28">
        <v>2927869</v>
      </c>
      <c r="I28">
        <v>20977216</v>
      </c>
      <c r="J28" s="11">
        <v>83</v>
      </c>
      <c r="K28" s="13">
        <f t="shared" si="0"/>
        <v>0.73878472221986158</v>
      </c>
      <c r="L28">
        <f>C28/VLOOKUP(A28, 'Normalization Factors'!$A:$C, 3, )</f>
        <v>7.7344087570214604E-2</v>
      </c>
      <c r="M28">
        <f>G28/VLOOKUP(A28, 'Normalization Factors'!$A:$C, 3, )</f>
        <v>39.26901195448653</v>
      </c>
      <c r="N28">
        <f>H28/VLOOKUP(A28, 'Normalization Factors'!$A:$C, 3, )</f>
        <v>105.42521244418839</v>
      </c>
      <c r="O28">
        <f>I28/VLOOKUP(A28, 'Normalization Factors'!$A:$C, 3, )</f>
        <v>755.33688607230306</v>
      </c>
      <c r="P28" s="11">
        <f>J28/VLOOKUP(A28, 'Normalization Factors'!$A:$C, 3, )</f>
        <v>2.9886216332997264E-3</v>
      </c>
      <c r="Q28" s="10">
        <f t="shared" si="1"/>
        <v>-4.2166527495647435E-2</v>
      </c>
      <c r="R28">
        <f t="shared" si="1"/>
        <v>-1.2182436052504164</v>
      </c>
      <c r="S28">
        <f t="shared" si="2"/>
        <v>-2.6760515856806118E-2</v>
      </c>
      <c r="T28">
        <f t="shared" si="2"/>
        <v>0.88214587850446291</v>
      </c>
      <c r="U28">
        <f t="shared" si="2"/>
        <v>2.5186647584372372</v>
      </c>
      <c r="V28">
        <f t="shared" si="2"/>
        <v>2.0470758415086676</v>
      </c>
      <c r="W28">
        <f t="shared" si="2"/>
        <v>0.64761547448588341</v>
      </c>
      <c r="X28" s="11">
        <f t="shared" si="2"/>
        <v>1.0104476782936951</v>
      </c>
      <c r="Y28" s="10">
        <v>1040.8</v>
      </c>
      <c r="Z28">
        <v>1041.2</v>
      </c>
      <c r="AA28" s="4">
        <f t="shared" si="3"/>
        <v>3.8431975403544481E-4</v>
      </c>
      <c r="AB28" t="str">
        <f t="shared" si="4"/>
        <v>UP</v>
      </c>
      <c r="AC28">
        <f t="shared" si="5"/>
        <v>3.5668867576104768E-2</v>
      </c>
      <c r="AD28">
        <f t="shared" si="6"/>
        <v>0</v>
      </c>
    </row>
    <row r="29" spans="1:30" x14ac:dyDescent="0.2">
      <c r="A29" t="s">
        <v>12</v>
      </c>
      <c r="B29" s="1">
        <v>43049</v>
      </c>
      <c r="C29">
        <v>2410</v>
      </c>
      <c r="D29">
        <v>0.32025905700000001</v>
      </c>
      <c r="E29">
        <v>0.20481043299999999</v>
      </c>
      <c r="F29" s="2">
        <v>43049.708333333336</v>
      </c>
      <c r="G29">
        <v>728970</v>
      </c>
      <c r="H29">
        <v>1882366</v>
      </c>
      <c r="I29">
        <v>14133192</v>
      </c>
      <c r="J29" s="11">
        <v>99</v>
      </c>
      <c r="K29" s="13">
        <f t="shared" si="0"/>
        <v>0.70833333333575865</v>
      </c>
      <c r="L29">
        <f>C29/VLOOKUP(A29, 'Normalization Factors'!$A:$C, 3, )</f>
        <v>8.6778049834365545E-2</v>
      </c>
      <c r="M29">
        <f>G29/VLOOKUP(A29, 'Normalization Factors'!$A:$C, 3, )</f>
        <v>26.248379662969899</v>
      </c>
      <c r="N29">
        <f>H29/VLOOKUP(A29, 'Normalization Factors'!$A:$C, 3, )</f>
        <v>67.779274089010514</v>
      </c>
      <c r="O29">
        <f>I29/VLOOKUP(A29, 'Normalization Factors'!$A:$C, 3, )</f>
        <v>508.90076335877865</v>
      </c>
      <c r="P29" s="11">
        <f>J29/VLOOKUP(A29, 'Normalization Factors'!$A:$C, 3, )</f>
        <v>3.5647414662249746E-3</v>
      </c>
      <c r="Q29" s="10">
        <f t="shared" si="1"/>
        <v>-0.14118300805781522</v>
      </c>
      <c r="R29">
        <f t="shared" si="1"/>
        <v>0.78251487381947038</v>
      </c>
      <c r="S29">
        <f t="shared" si="2"/>
        <v>-1.2622187194297299</v>
      </c>
      <c r="T29">
        <f t="shared" si="2"/>
        <v>1.176239750262744</v>
      </c>
      <c r="U29">
        <f t="shared" si="2"/>
        <v>1.5116770892855835</v>
      </c>
      <c r="V29">
        <f t="shared" si="2"/>
        <v>1.1332465011289741</v>
      </c>
      <c r="W29">
        <f t="shared" si="2"/>
        <v>8.0128819624735739E-2</v>
      </c>
      <c r="X29" s="11">
        <f t="shared" si="2"/>
        <v>1.5285842390040019</v>
      </c>
      <c r="Y29" s="10">
        <v>1043.8699999999999</v>
      </c>
      <c r="Z29">
        <v>1044.1500000000001</v>
      </c>
      <c r="AA29" s="4">
        <f t="shared" si="3"/>
        <v>2.6823263433205295E-4</v>
      </c>
      <c r="AB29" t="str">
        <f t="shared" si="4"/>
        <v>UP</v>
      </c>
      <c r="AC29">
        <f t="shared" si="5"/>
        <v>2.07493922604917E-2</v>
      </c>
      <c r="AD29">
        <f t="shared" si="6"/>
        <v>0</v>
      </c>
    </row>
    <row r="30" spans="1:30" x14ac:dyDescent="0.2">
      <c r="A30" t="s">
        <v>12</v>
      </c>
      <c r="B30" s="1">
        <v>43048</v>
      </c>
      <c r="C30">
        <v>2731</v>
      </c>
      <c r="D30">
        <v>0.27931995100000001</v>
      </c>
      <c r="E30">
        <v>0.118267686</v>
      </c>
      <c r="F30" s="2">
        <v>43048.746527777781</v>
      </c>
      <c r="G30">
        <v>528803</v>
      </c>
      <c r="H30">
        <v>1260719</v>
      </c>
      <c r="I30">
        <v>22383865</v>
      </c>
      <c r="J30" s="11">
        <v>107</v>
      </c>
      <c r="K30" s="13">
        <f t="shared" si="0"/>
        <v>0.74652777778101154</v>
      </c>
      <c r="L30">
        <f>C30/VLOOKUP(A30, 'Normalization Factors'!$A:$C, 3, )</f>
        <v>9.8336453982428351E-2</v>
      </c>
      <c r="M30">
        <f>G30/VLOOKUP(A30, 'Normalization Factors'!$A:$C, 3, )</f>
        <v>19.040868500648134</v>
      </c>
      <c r="N30">
        <f>H30/VLOOKUP(A30, 'Normalization Factors'!$A:$C, 3, )</f>
        <v>45.395326227855392</v>
      </c>
      <c r="O30">
        <f>I30/VLOOKUP(A30, 'Normalization Factors'!$A:$C, 3, )</f>
        <v>805.98678525133232</v>
      </c>
      <c r="P30" s="11">
        <f>J30/VLOOKUP(A30, 'Normalization Factors'!$A:$C, 3, )</f>
        <v>3.8528013826875989E-3</v>
      </c>
      <c r="Q30" s="10">
        <f t="shared" si="1"/>
        <v>-0.86858476223629177</v>
      </c>
      <c r="R30">
        <f t="shared" si="1"/>
        <v>-0.67859112753255002</v>
      </c>
      <c r="S30">
        <f t="shared" si="2"/>
        <v>0.28738678133717138</v>
      </c>
      <c r="T30">
        <f t="shared" si="2"/>
        <v>1.5365608679513252</v>
      </c>
      <c r="U30">
        <f t="shared" si="2"/>
        <v>0.95426369312818915</v>
      </c>
      <c r="V30">
        <f t="shared" si="2"/>
        <v>0.58989151509926807</v>
      </c>
      <c r="W30">
        <f t="shared" si="2"/>
        <v>0.7642507369533702</v>
      </c>
      <c r="X30" s="11">
        <f t="shared" si="2"/>
        <v>1.7876525193591553</v>
      </c>
      <c r="Y30" s="10">
        <v>1048</v>
      </c>
      <c r="Z30">
        <v>1047.72</v>
      </c>
      <c r="AA30" s="4">
        <f t="shared" si="3"/>
        <v>-2.6717557251905791E-4</v>
      </c>
      <c r="AB30" t="str">
        <f t="shared" si="4"/>
        <v>DOWN</v>
      </c>
      <c r="AC30">
        <f t="shared" si="5"/>
        <v>-4.8061079963313581E-2</v>
      </c>
      <c r="AD30">
        <f t="shared" si="6"/>
        <v>0</v>
      </c>
    </row>
    <row r="31" spans="1:30" x14ac:dyDescent="0.2">
      <c r="A31" t="s">
        <v>12</v>
      </c>
      <c r="B31" s="1">
        <v>43047</v>
      </c>
      <c r="C31">
        <v>2420</v>
      </c>
      <c r="D31">
        <v>0.35751104500000003</v>
      </c>
      <c r="E31">
        <v>0.190866551</v>
      </c>
      <c r="F31" s="2">
        <v>43047.742361111108</v>
      </c>
      <c r="G31">
        <v>741334</v>
      </c>
      <c r="H31">
        <v>1855603</v>
      </c>
      <c r="I31">
        <v>17160497</v>
      </c>
      <c r="J31" s="11">
        <v>81</v>
      </c>
      <c r="K31" s="13">
        <f t="shared" si="0"/>
        <v>0.74236111110803904</v>
      </c>
      <c r="L31">
        <f>C31/VLOOKUP(A31, 'Normalization Factors'!$A:$C, 3, )</f>
        <v>8.7138124729943825E-2</v>
      </c>
      <c r="M31">
        <f>G31/VLOOKUP(A31, 'Normalization Factors'!$A:$C, 3, )</f>
        <v>26.693576263862884</v>
      </c>
      <c r="N31">
        <f>H31/VLOOKUP(A31, 'Normalization Factors'!$A:$C, 3, )</f>
        <v>66.815605645974358</v>
      </c>
      <c r="O31">
        <f>I31/VLOOKUP(A31, 'Normalization Factors'!$A:$C, 3, )</f>
        <v>617.90641653463922</v>
      </c>
      <c r="P31" s="11">
        <f>J31/VLOOKUP(A31, 'Normalization Factors'!$A:$C, 3, )</f>
        <v>2.9166066541840702E-3</v>
      </c>
      <c r="Q31" s="10">
        <f t="shared" si="1"/>
        <v>0.52070641907905402</v>
      </c>
      <c r="R31">
        <f t="shared" si="1"/>
        <v>0.54709954002674477</v>
      </c>
      <c r="S31">
        <f t="shared" si="2"/>
        <v>0.11833890827397794</v>
      </c>
      <c r="T31">
        <f t="shared" si="2"/>
        <v>1.187464707200083</v>
      </c>
      <c r="U31">
        <f t="shared" si="2"/>
        <v>1.5461076359295858</v>
      </c>
      <c r="V31">
        <f t="shared" si="2"/>
        <v>1.1098541104456552</v>
      </c>
      <c r="W31">
        <f t="shared" si="2"/>
        <v>0.33114418539411739</v>
      </c>
      <c r="X31" s="11">
        <f t="shared" si="2"/>
        <v>0.94568060820490674</v>
      </c>
      <c r="Y31" s="10">
        <v>1050.05</v>
      </c>
      <c r="Z31">
        <v>1058.29</v>
      </c>
      <c r="AA31" s="4">
        <f t="shared" si="3"/>
        <v>7.8472453692681396E-3</v>
      </c>
      <c r="AB31" t="str">
        <f t="shared" si="4"/>
        <v>UP</v>
      </c>
      <c r="AC31">
        <f t="shared" si="5"/>
        <v>0.99480141202381944</v>
      </c>
      <c r="AD31">
        <f t="shared" si="6"/>
        <v>0</v>
      </c>
    </row>
    <row r="32" spans="1:30" x14ac:dyDescent="0.2">
      <c r="A32" t="s">
        <v>12</v>
      </c>
      <c r="B32" s="1">
        <v>43046</v>
      </c>
      <c r="C32">
        <v>2662</v>
      </c>
      <c r="D32">
        <v>0.36730168600000002</v>
      </c>
      <c r="E32">
        <v>0.18164086300000001</v>
      </c>
      <c r="F32" s="2">
        <v>43046.752083333333</v>
      </c>
      <c r="G32">
        <v>889832</v>
      </c>
      <c r="H32">
        <v>2736449</v>
      </c>
      <c r="I32">
        <v>34626861</v>
      </c>
      <c r="J32" s="11">
        <v>119</v>
      </c>
      <c r="K32" s="13">
        <f t="shared" si="0"/>
        <v>0.75208333333284827</v>
      </c>
      <c r="L32">
        <f>C32/VLOOKUP(A32, 'Normalization Factors'!$A:$C, 3, )</f>
        <v>9.5851937202938206E-2</v>
      </c>
      <c r="M32">
        <f>G32/VLOOKUP(A32, 'Normalization Factors'!$A:$C, 3, )</f>
        <v>32.040616448221229</v>
      </c>
      <c r="N32">
        <f>H32/VLOOKUP(A32, 'Normalization Factors'!$A:$C, 3, )</f>
        <v>98.532658793028943</v>
      </c>
      <c r="O32">
        <f>I32/VLOOKUP(A32, 'Normalization Factors'!$A:$C, 3, )</f>
        <v>1246.8263358778627</v>
      </c>
      <c r="P32" s="11">
        <f>J32/VLOOKUP(A32, 'Normalization Factors'!$A:$C, 3, )</f>
        <v>4.2848912573815352E-3</v>
      </c>
      <c r="Q32" s="10">
        <f t="shared" si="1"/>
        <v>0.694665504505387</v>
      </c>
      <c r="R32">
        <f t="shared" si="1"/>
        <v>0.39134173743005474</v>
      </c>
      <c r="S32">
        <f t="shared" si="2"/>
        <v>0.51278394492943535</v>
      </c>
      <c r="T32">
        <f t="shared" si="2"/>
        <v>1.459108665083686</v>
      </c>
      <c r="U32">
        <f t="shared" si="2"/>
        <v>1.9596362120814026</v>
      </c>
      <c r="V32">
        <f t="shared" si="2"/>
        <v>1.8797638277358895</v>
      </c>
      <c r="W32">
        <f t="shared" si="2"/>
        <v>1.7794045186347922</v>
      </c>
      <c r="X32" s="11">
        <f t="shared" si="2"/>
        <v>2.1762549398918853</v>
      </c>
      <c r="Y32" s="10">
        <v>1049.6500000000001</v>
      </c>
      <c r="Z32">
        <v>1052.3900000000001</v>
      </c>
      <c r="AA32" s="4">
        <f t="shared" si="3"/>
        <v>2.6103939408374304E-3</v>
      </c>
      <c r="AB32" t="str">
        <f t="shared" si="4"/>
        <v>UP</v>
      </c>
      <c r="AC32">
        <f t="shared" si="5"/>
        <v>0.32176312993332018</v>
      </c>
      <c r="AD32">
        <f t="shared" si="6"/>
        <v>0</v>
      </c>
    </row>
    <row r="33" spans="1:30" x14ac:dyDescent="0.2">
      <c r="A33" t="s">
        <v>12</v>
      </c>
      <c r="B33" s="1">
        <v>43045</v>
      </c>
      <c r="C33">
        <v>3190</v>
      </c>
      <c r="D33">
        <v>0.42111298200000002</v>
      </c>
      <c r="E33">
        <v>0.176021184</v>
      </c>
      <c r="F33" s="2">
        <v>43045.75277777778</v>
      </c>
      <c r="G33">
        <v>1322624</v>
      </c>
      <c r="H33">
        <v>3717511</v>
      </c>
      <c r="I33">
        <v>15641992</v>
      </c>
      <c r="J33" s="11">
        <v>87</v>
      </c>
      <c r="K33" s="13">
        <f t="shared" si="0"/>
        <v>0.75277777777955635</v>
      </c>
      <c r="L33">
        <f>C33/VLOOKUP(A33, 'Normalization Factors'!$A:$C, 3, )</f>
        <v>0.11486389168947141</v>
      </c>
      <c r="M33">
        <f>G33/VLOOKUP(A33, 'Normalization Factors'!$A:$C, 3, )</f>
        <v>47.624369868932739</v>
      </c>
      <c r="N33">
        <f>H33/VLOOKUP(A33, 'Normalization Factors'!$A:$C, 3, )</f>
        <v>133.85823851361084</v>
      </c>
      <c r="O33">
        <f>I33/VLOOKUP(A33, 'Normalization Factors'!$A:$C, 3, )</f>
        <v>563.22886360362952</v>
      </c>
      <c r="P33" s="11">
        <f>J33/VLOOKUP(A33, 'Normalization Factors'!$A:$C, 3, )</f>
        <v>3.1326515915310383E-3</v>
      </c>
      <c r="Q33" s="10">
        <f t="shared" si="1"/>
        <v>1.6507789844875156</v>
      </c>
      <c r="R33">
        <f t="shared" si="1"/>
        <v>0.29646438494005406</v>
      </c>
      <c r="S33">
        <f t="shared" si="2"/>
        <v>0.54095859048916695</v>
      </c>
      <c r="T33">
        <f t="shared" si="2"/>
        <v>2.0517863913751837</v>
      </c>
      <c r="U33">
        <f t="shared" si="2"/>
        <v>3.164850151191001</v>
      </c>
      <c r="V33">
        <f t="shared" si="2"/>
        <v>2.7372680532919937</v>
      </c>
      <c r="W33">
        <f t="shared" si="2"/>
        <v>0.20523414725866845</v>
      </c>
      <c r="X33" s="11">
        <f t="shared" si="2"/>
        <v>1.1399818184712718</v>
      </c>
      <c r="Y33" s="10">
        <v>1049.0999999999999</v>
      </c>
      <c r="Z33">
        <v>1042.68</v>
      </c>
      <c r="AA33" s="4">
        <f t="shared" si="3"/>
        <v>-6.1195310265940769E-3</v>
      </c>
      <c r="AB33" t="str">
        <f t="shared" si="4"/>
        <v>DOWN</v>
      </c>
      <c r="AC33">
        <f t="shared" si="5"/>
        <v>-0.80020372040746779</v>
      </c>
      <c r="AD33">
        <f t="shared" si="6"/>
        <v>0</v>
      </c>
    </row>
    <row r="34" spans="1:30" x14ac:dyDescent="0.2">
      <c r="A34" t="s">
        <v>40</v>
      </c>
      <c r="B34" s="1">
        <v>43056</v>
      </c>
      <c r="C34">
        <v>214</v>
      </c>
      <c r="D34">
        <v>0.40578389030491802</v>
      </c>
      <c r="E34">
        <v>0.25743090956291798</v>
      </c>
      <c r="F34" s="2">
        <v>43056.736562500002</v>
      </c>
      <c r="G34">
        <v>4319</v>
      </c>
      <c r="H34">
        <v>29574</v>
      </c>
      <c r="I34">
        <v>1169765</v>
      </c>
      <c r="J34" s="11">
        <v>12</v>
      </c>
      <c r="K34" s="13">
        <f t="shared" si="0"/>
        <v>0.73656250000203727</v>
      </c>
      <c r="L34">
        <f>C34/VLOOKUP(A34, 'Normalization Factors'!$A:$C, 3, )</f>
        <v>1.6385911179173047E-2</v>
      </c>
      <c r="M34">
        <f>G34/VLOOKUP(A34, 'Normalization Factors'!$A:$C, 3, )</f>
        <v>0.33070444104134761</v>
      </c>
      <c r="N34">
        <f>H34/VLOOKUP(A34, 'Normalization Factors'!$A:$C, 3, )</f>
        <v>2.2644716692189895</v>
      </c>
      <c r="O34">
        <f>I34/VLOOKUP(A34, 'Normalization Factors'!$A:$C, 3, )</f>
        <v>89.568529862174586</v>
      </c>
      <c r="P34" s="11">
        <f>J34/VLOOKUP(A34, 'Normalization Factors'!$A:$C, 3, )</f>
        <v>9.1883614088820824E-4</v>
      </c>
      <c r="Q34" s="10">
        <f t="shared" ref="Q34:R65" si="7">STANDARDIZE(D34, D$1, D$2)</f>
        <v>1.3784132862974925</v>
      </c>
      <c r="R34">
        <f t="shared" si="7"/>
        <v>1.6709093004498479</v>
      </c>
      <c r="S34">
        <f t="shared" ref="S34:X65" si="8">STANDARDIZE(K34, K$1, K$2)</f>
        <v>-0.11691938117563311</v>
      </c>
      <c r="T34">
        <f t="shared" si="8"/>
        <v>-1.0181612891730965</v>
      </c>
      <c r="U34">
        <f t="shared" si="8"/>
        <v>-0.49274011390689249</v>
      </c>
      <c r="V34">
        <f t="shared" si="8"/>
        <v>-0.45708040520379223</v>
      </c>
      <c r="W34">
        <f t="shared" si="8"/>
        <v>-0.88549847495443679</v>
      </c>
      <c r="X34" s="11">
        <f t="shared" si="8"/>
        <v>-0.85102536109278426</v>
      </c>
      <c r="Y34" s="10">
        <v>21.51</v>
      </c>
      <c r="Z34">
        <v>21.75</v>
      </c>
      <c r="AA34" s="4">
        <f t="shared" si="3"/>
        <v>1.1157601115760038E-2</v>
      </c>
      <c r="AB34" t="str">
        <f t="shared" si="4"/>
        <v>UP</v>
      </c>
      <c r="AC34">
        <f t="shared" si="5"/>
        <v>1.4202471545995199</v>
      </c>
      <c r="AD34">
        <f t="shared" si="6"/>
        <v>0</v>
      </c>
    </row>
    <row r="35" spans="1:30" x14ac:dyDescent="0.2">
      <c r="A35" t="s">
        <v>40</v>
      </c>
      <c r="B35" s="1">
        <v>43055</v>
      </c>
      <c r="C35">
        <v>288</v>
      </c>
      <c r="D35">
        <v>0.44602469803858702</v>
      </c>
      <c r="E35">
        <v>0.243771851489509</v>
      </c>
      <c r="F35" s="2">
        <v>43055.759837962964</v>
      </c>
      <c r="G35">
        <v>6622</v>
      </c>
      <c r="H35">
        <v>45587</v>
      </c>
      <c r="I35">
        <v>3736873</v>
      </c>
      <c r="J35" s="11">
        <v>13</v>
      </c>
      <c r="K35" s="13">
        <f t="shared" si="0"/>
        <v>0.75983796296350192</v>
      </c>
      <c r="L35">
        <f>C35/VLOOKUP(A35, 'Normalization Factors'!$A:$C, 3, )</f>
        <v>2.2052067381316997E-2</v>
      </c>
      <c r="M35">
        <f>G35/VLOOKUP(A35, 'Normalization Factors'!$A:$C, 3, )</f>
        <v>0.50704441041347625</v>
      </c>
      <c r="N35">
        <f>H35/VLOOKUP(A35, 'Normalization Factors'!$A:$C, 3, )</f>
        <v>3.490581929555896</v>
      </c>
      <c r="O35">
        <f>I35/VLOOKUP(A35, 'Normalization Factors'!$A:$C, 3, )</f>
        <v>286.13116385911178</v>
      </c>
      <c r="P35" s="11">
        <f>J35/VLOOKUP(A35, 'Normalization Factors'!$A:$C, 3, )</f>
        <v>9.954058192955589E-4</v>
      </c>
      <c r="Q35" s="10">
        <f t="shared" si="7"/>
        <v>2.093407749904725</v>
      </c>
      <c r="R35">
        <f t="shared" si="7"/>
        <v>1.4403026648195552</v>
      </c>
      <c r="S35">
        <f t="shared" si="8"/>
        <v>0.82740081936245058</v>
      </c>
      <c r="T35">
        <f t="shared" si="8"/>
        <v>-0.84152481673267099</v>
      </c>
      <c r="U35">
        <f t="shared" si="8"/>
        <v>-0.47910236032007103</v>
      </c>
      <c r="V35">
        <f t="shared" si="8"/>
        <v>-0.42731741935747602</v>
      </c>
      <c r="W35">
        <f t="shared" si="8"/>
        <v>-0.43285918486428993</v>
      </c>
      <c r="X35" s="11">
        <f t="shared" si="8"/>
        <v>-0.78216199698459776</v>
      </c>
      <c r="Y35" s="10">
        <v>21.43</v>
      </c>
      <c r="Z35">
        <v>21.57</v>
      </c>
      <c r="AA35" s="4">
        <f t="shared" si="3"/>
        <v>6.5328978068129057E-3</v>
      </c>
      <c r="AB35" t="str">
        <f t="shared" si="4"/>
        <v>UP</v>
      </c>
      <c r="AC35">
        <f t="shared" si="5"/>
        <v>0.82588193099707019</v>
      </c>
      <c r="AD35">
        <f t="shared" si="6"/>
        <v>0</v>
      </c>
    </row>
    <row r="36" spans="1:30" x14ac:dyDescent="0.2">
      <c r="A36" t="s">
        <v>40</v>
      </c>
      <c r="B36" s="1">
        <v>43054</v>
      </c>
      <c r="C36">
        <v>426</v>
      </c>
      <c r="D36">
        <v>0.34212611527752401</v>
      </c>
      <c r="E36">
        <v>0.34384883321392901</v>
      </c>
      <c r="F36" s="2">
        <v>43054.753252314818</v>
      </c>
      <c r="G36">
        <v>38938</v>
      </c>
      <c r="H36">
        <v>237253</v>
      </c>
      <c r="I36">
        <v>3061210</v>
      </c>
      <c r="J36" s="11">
        <v>20</v>
      </c>
      <c r="K36" s="13">
        <f t="shared" si="0"/>
        <v>0.75325231481838273</v>
      </c>
      <c r="L36">
        <f>C36/VLOOKUP(A36, 'Normalization Factors'!$A:$C, 3, )</f>
        <v>3.2618683001531396E-2</v>
      </c>
      <c r="M36">
        <f>G36/VLOOKUP(A36, 'Normalization Factors'!$A:$C, 3, )</f>
        <v>2.9814701378254211</v>
      </c>
      <c r="N36">
        <f>H36/VLOOKUP(A36, 'Normalization Factors'!$A:$C, 3, )</f>
        <v>18.166385911179173</v>
      </c>
      <c r="O36">
        <f>I36/VLOOKUP(A36, 'Normalization Factors'!$A:$C, 3, )</f>
        <v>234.395865237366</v>
      </c>
      <c r="P36" s="11">
        <f>J36/VLOOKUP(A36, 'Normalization Factors'!$A:$C, 3, )</f>
        <v>1.5313935681470138E-3</v>
      </c>
      <c r="Q36" s="10">
        <f t="shared" si="7"/>
        <v>0.24734859665758649</v>
      </c>
      <c r="R36">
        <f t="shared" si="7"/>
        <v>3.1299079022722855</v>
      </c>
      <c r="S36">
        <f t="shared" si="8"/>
        <v>0.56021126496482343</v>
      </c>
      <c r="T36">
        <f t="shared" si="8"/>
        <v>-0.51212166542485027</v>
      </c>
      <c r="U36">
        <f t="shared" si="8"/>
        <v>-0.28773560178263236</v>
      </c>
      <c r="V36">
        <f t="shared" si="8"/>
        <v>-7.1072340657667529E-2</v>
      </c>
      <c r="W36">
        <f t="shared" si="8"/>
        <v>-0.5519938767666871</v>
      </c>
      <c r="X36" s="11">
        <f t="shared" si="8"/>
        <v>-0.3001184482272925</v>
      </c>
      <c r="Y36" s="10">
        <v>21.31</v>
      </c>
      <c r="Z36">
        <v>21.36</v>
      </c>
      <c r="AA36" s="4">
        <f t="shared" si="3"/>
        <v>2.3463162834350404E-3</v>
      </c>
      <c r="AB36" t="str">
        <f t="shared" si="4"/>
        <v>UP</v>
      </c>
      <c r="AC36">
        <f t="shared" si="5"/>
        <v>0.28782396337387312</v>
      </c>
      <c r="AD36">
        <f t="shared" si="6"/>
        <v>0</v>
      </c>
    </row>
    <row r="37" spans="1:30" x14ac:dyDescent="0.2">
      <c r="A37" t="s">
        <v>40</v>
      </c>
      <c r="B37" s="1">
        <v>43053</v>
      </c>
      <c r="C37">
        <v>197</v>
      </c>
      <c r="D37">
        <v>0.37370244321386398</v>
      </c>
      <c r="E37">
        <v>0.20890202789314399</v>
      </c>
      <c r="F37" s="2">
        <v>43053.709513888891</v>
      </c>
      <c r="G37">
        <v>4483</v>
      </c>
      <c r="H37">
        <v>15135</v>
      </c>
      <c r="I37">
        <v>1241254</v>
      </c>
      <c r="J37" s="11">
        <v>11</v>
      </c>
      <c r="K37" s="13">
        <f t="shared" si="0"/>
        <v>0.70951388889079681</v>
      </c>
      <c r="L37">
        <f>C37/VLOOKUP(A37, 'Normalization Factors'!$A:$C, 3, )</f>
        <v>1.5084226646248085E-2</v>
      </c>
      <c r="M37">
        <f>G37/VLOOKUP(A37, 'Normalization Factors'!$A:$C, 3, )</f>
        <v>0.34326186830015315</v>
      </c>
      <c r="N37">
        <f>H37/VLOOKUP(A37, 'Normalization Factors'!$A:$C, 3, )</f>
        <v>1.1588820826952526</v>
      </c>
      <c r="O37">
        <f>I37/VLOOKUP(A37, 'Normalization Factors'!$A:$C, 3, )</f>
        <v>95.042419601837679</v>
      </c>
      <c r="P37" s="11">
        <f>J37/VLOOKUP(A37, 'Normalization Factors'!$A:$C, 3, )</f>
        <v>8.4226646248085758E-4</v>
      </c>
      <c r="Q37" s="10">
        <f t="shared" si="7"/>
        <v>0.80839348931861632</v>
      </c>
      <c r="R37">
        <f t="shared" si="7"/>
        <v>0.85159349751365465</v>
      </c>
      <c r="S37">
        <f t="shared" si="8"/>
        <v>-1.214321822155304</v>
      </c>
      <c r="T37">
        <f t="shared" si="8"/>
        <v>-1.058739938247248</v>
      </c>
      <c r="U37">
        <f t="shared" si="8"/>
        <v>-0.49176894951773109</v>
      </c>
      <c r="V37">
        <f t="shared" si="8"/>
        <v>-0.48391783433231023</v>
      </c>
      <c r="W37">
        <f t="shared" si="8"/>
        <v>-0.87289334489786929</v>
      </c>
      <c r="X37" s="11">
        <f t="shared" si="8"/>
        <v>-0.91988872520097065</v>
      </c>
      <c r="Y37" s="10">
        <v>21.1</v>
      </c>
      <c r="Z37">
        <v>21.36</v>
      </c>
      <c r="AA37" s="4">
        <f t="shared" si="3"/>
        <v>1.2322274881516493E-2</v>
      </c>
      <c r="AB37" t="str">
        <f t="shared" si="4"/>
        <v>UP</v>
      </c>
      <c r="AC37">
        <f t="shared" si="5"/>
        <v>1.5699306125347574</v>
      </c>
      <c r="AD37">
        <f t="shared" si="6"/>
        <v>0</v>
      </c>
    </row>
    <row r="38" spans="1:30" x14ac:dyDescent="0.2">
      <c r="A38" t="s">
        <v>40</v>
      </c>
      <c r="B38" s="1">
        <v>43052</v>
      </c>
      <c r="C38">
        <v>254</v>
      </c>
      <c r="D38">
        <v>0.40687138894569902</v>
      </c>
      <c r="E38">
        <v>0.22447224281623801</v>
      </c>
      <c r="F38" s="2">
        <v>43052.745057870372</v>
      </c>
      <c r="G38">
        <v>11191</v>
      </c>
      <c r="H38">
        <v>72188</v>
      </c>
      <c r="I38">
        <v>2380535</v>
      </c>
      <c r="J38" s="11">
        <v>11</v>
      </c>
      <c r="K38" s="13">
        <f t="shared" si="0"/>
        <v>0.74505787037196569</v>
      </c>
      <c r="L38">
        <f>C38/VLOOKUP(A38, 'Normalization Factors'!$A:$C, 3, )</f>
        <v>1.9448698315467076E-2</v>
      </c>
      <c r="M38">
        <f>G38/VLOOKUP(A38, 'Normalization Factors'!$A:$C, 3, )</f>
        <v>0.85689127105666152</v>
      </c>
      <c r="N38">
        <f>H38/VLOOKUP(A38, 'Normalization Factors'!$A:$C, 3, )</f>
        <v>5.5274119448698311</v>
      </c>
      <c r="O38">
        <f>I38/VLOOKUP(A38, 'Normalization Factors'!$A:$C, 3, )</f>
        <v>182.27679938744257</v>
      </c>
      <c r="P38" s="11">
        <f>J38/VLOOKUP(A38, 'Normalization Factors'!$A:$C, 3, )</f>
        <v>8.4226646248085758E-4</v>
      </c>
      <c r="Q38" s="10">
        <f t="shared" si="7"/>
        <v>1.3977358484211209</v>
      </c>
      <c r="R38">
        <f t="shared" si="7"/>
        <v>1.1144663003202659</v>
      </c>
      <c r="S38">
        <f t="shared" si="8"/>
        <v>0.22775044836365788</v>
      </c>
      <c r="T38">
        <f t="shared" si="8"/>
        <v>-0.9226821148809744</v>
      </c>
      <c r="U38">
        <f t="shared" si="8"/>
        <v>-0.45204595730739749</v>
      </c>
      <c r="V38">
        <f t="shared" si="8"/>
        <v>-0.37787476735611114</v>
      </c>
      <c r="W38">
        <f t="shared" si="8"/>
        <v>-0.67201229780004856</v>
      </c>
      <c r="X38" s="11">
        <f t="shared" si="8"/>
        <v>-0.91988872520097065</v>
      </c>
      <c r="Y38" s="10">
        <v>21.23</v>
      </c>
      <c r="Z38">
        <v>21.17</v>
      </c>
      <c r="AA38" s="4">
        <f t="shared" si="3"/>
        <v>-2.8261893546867038E-3</v>
      </c>
      <c r="AB38" t="str">
        <f t="shared" si="4"/>
        <v>DOWN</v>
      </c>
      <c r="AC38">
        <f t="shared" si="5"/>
        <v>-0.37694462064304934</v>
      </c>
      <c r="AD38">
        <f t="shared" si="6"/>
        <v>0</v>
      </c>
    </row>
    <row r="39" spans="1:30" x14ac:dyDescent="0.2">
      <c r="A39" t="s">
        <v>42</v>
      </c>
      <c r="B39" s="1">
        <v>43056</v>
      </c>
      <c r="C39">
        <v>583</v>
      </c>
      <c r="D39">
        <v>0.25294275454867199</v>
      </c>
      <c r="E39">
        <v>9.4732494016370405E-2</v>
      </c>
      <c r="F39" s="2">
        <v>43056.729398148149</v>
      </c>
      <c r="G39">
        <v>29610</v>
      </c>
      <c r="H39">
        <v>38617</v>
      </c>
      <c r="I39">
        <v>3553195</v>
      </c>
      <c r="J39" s="11">
        <v>25</v>
      </c>
      <c r="K39" s="13">
        <f t="shared" si="0"/>
        <v>0.72939814814890269</v>
      </c>
      <c r="L39">
        <f>C39/VLOOKUP(A39, 'Normalization Factors'!$A:$C, 3, )</f>
        <v>3.0439095703023025E-2</v>
      </c>
      <c r="M39">
        <f>G39/VLOOKUP(A39, 'Normalization Factors'!$A:$C, 3, )</f>
        <v>1.5459719104056806</v>
      </c>
      <c r="N39">
        <f>H39/VLOOKUP(A39, 'Normalization Factors'!$A:$C, 3, )</f>
        <v>2.0162376651177363</v>
      </c>
      <c r="O39">
        <f>I39/VLOOKUP(A39, 'Normalization Factors'!$A:$C, 3, )</f>
        <v>185.51636819297238</v>
      </c>
      <c r="P39" s="11">
        <f>J39/VLOOKUP(A39, 'Normalization Factors'!$A:$C, 3, )</f>
        <v>1.3052785464418106E-3</v>
      </c>
      <c r="Q39" s="10">
        <f t="shared" si="7"/>
        <v>-1.3372520303736635</v>
      </c>
      <c r="R39">
        <f t="shared" si="7"/>
        <v>-1.0759370801662602</v>
      </c>
      <c r="S39">
        <f t="shared" si="8"/>
        <v>-0.40758780697143543</v>
      </c>
      <c r="T39">
        <f t="shared" si="8"/>
        <v>-0.58006801177492129</v>
      </c>
      <c r="U39">
        <f t="shared" si="8"/>
        <v>-0.39875394419005483</v>
      </c>
      <c r="V39">
        <f t="shared" si="8"/>
        <v>-0.46310611544343244</v>
      </c>
      <c r="W39">
        <f t="shared" si="8"/>
        <v>-0.66455230352485972</v>
      </c>
      <c r="X39" s="11">
        <f t="shared" si="8"/>
        <v>-0.50347624460170004</v>
      </c>
      <c r="Y39">
        <v>149.34</v>
      </c>
      <c r="Z39">
        <v>148.83000000000001</v>
      </c>
      <c r="AA39" s="4">
        <f t="shared" si="3"/>
        <v>-3.4150261149055237E-3</v>
      </c>
      <c r="AB39" t="str">
        <f t="shared" si="4"/>
        <v>DOWN</v>
      </c>
      <c r="AC39">
        <f t="shared" si="5"/>
        <v>-0.45262171153355207</v>
      </c>
      <c r="AD39">
        <f t="shared" si="6"/>
        <v>0</v>
      </c>
    </row>
    <row r="40" spans="1:30" x14ac:dyDescent="0.2">
      <c r="A40" t="s">
        <v>42</v>
      </c>
      <c r="B40" s="1">
        <v>43055</v>
      </c>
      <c r="C40">
        <v>842</v>
      </c>
      <c r="D40">
        <v>0.31953576027210201</v>
      </c>
      <c r="E40">
        <v>0.13884565739969501</v>
      </c>
      <c r="F40" s="2">
        <v>43055.703946759262</v>
      </c>
      <c r="G40">
        <v>22132</v>
      </c>
      <c r="H40">
        <v>63415</v>
      </c>
      <c r="I40">
        <v>5736899</v>
      </c>
      <c r="J40" s="11">
        <v>40</v>
      </c>
      <c r="K40" s="13">
        <f t="shared" si="0"/>
        <v>0.70394675926218042</v>
      </c>
      <c r="L40">
        <f>C40/VLOOKUP(A40, 'Normalization Factors'!$A:$C, 3, )</f>
        <v>4.3961781444160186E-2</v>
      </c>
      <c r="M40">
        <f>G40/VLOOKUP(A40, 'Normalization Factors'!$A:$C, 3, )</f>
        <v>1.1555369915940061</v>
      </c>
      <c r="N40">
        <f>H40/VLOOKUP(A40, 'Normalization Factors'!$A:$C, 3, )</f>
        <v>3.3109695609042968</v>
      </c>
      <c r="O40">
        <f>I40/VLOOKUP(A40, 'Normalization Factors'!$A:$C, 3, )</f>
        <v>299.53004751213911</v>
      </c>
      <c r="P40" s="11">
        <f>J40/VLOOKUP(A40, 'Normalization Factors'!$A:$C, 3, )</f>
        <v>2.0884456743068972E-3</v>
      </c>
      <c r="Q40" s="10">
        <f t="shared" si="7"/>
        <v>-0.15403446867995388</v>
      </c>
      <c r="R40">
        <f t="shared" si="7"/>
        <v>-0.33117209416462812</v>
      </c>
      <c r="S40">
        <f t="shared" si="8"/>
        <v>-1.4401885632818021</v>
      </c>
      <c r="T40">
        <f t="shared" si="8"/>
        <v>-0.1585124771196792</v>
      </c>
      <c r="U40">
        <f t="shared" si="8"/>
        <v>-0.42894934023896575</v>
      </c>
      <c r="V40">
        <f t="shared" si="8"/>
        <v>-0.43167738644928716</v>
      </c>
      <c r="W40">
        <f t="shared" si="8"/>
        <v>-0.40200458619829288</v>
      </c>
      <c r="X40" s="11">
        <f t="shared" si="8"/>
        <v>0.20086944687189309</v>
      </c>
      <c r="Y40">
        <v>147.72999999999999</v>
      </c>
      <c r="Z40">
        <v>147.5</v>
      </c>
      <c r="AA40" s="4">
        <f t="shared" si="3"/>
        <v>-1.5568943342583754E-3</v>
      </c>
      <c r="AB40" t="str">
        <f t="shared" si="4"/>
        <v>DOWN</v>
      </c>
      <c r="AC40">
        <f t="shared" si="5"/>
        <v>-0.21381527628601368</v>
      </c>
      <c r="AD40">
        <f t="shared" si="6"/>
        <v>0</v>
      </c>
    </row>
    <row r="41" spans="1:30" x14ac:dyDescent="0.2">
      <c r="A41" t="s">
        <v>42</v>
      </c>
      <c r="B41" s="1">
        <v>43054</v>
      </c>
      <c r="C41">
        <v>776</v>
      </c>
      <c r="D41">
        <v>0.33620311508842399</v>
      </c>
      <c r="E41">
        <v>0.14503842005422601</v>
      </c>
      <c r="F41" s="2">
        <v>43054.712233796294</v>
      </c>
      <c r="G41">
        <v>30481</v>
      </c>
      <c r="H41">
        <v>102526</v>
      </c>
      <c r="I41">
        <v>9061562</v>
      </c>
      <c r="J41" s="11">
        <v>64</v>
      </c>
      <c r="K41" s="13">
        <f t="shared" si="0"/>
        <v>0.71223379629373085</v>
      </c>
      <c r="L41">
        <f>C41/VLOOKUP(A41, 'Normalization Factors'!$A:$C, 3, )</f>
        <v>4.0515846081553807E-2</v>
      </c>
      <c r="M41">
        <f>G41/VLOOKUP(A41, 'Normalization Factors'!$A:$C, 3, )</f>
        <v>1.5914478149637132</v>
      </c>
      <c r="N41">
        <f>H41/VLOOKUP(A41, 'Normalization Factors'!$A:$C, 3, )</f>
        <v>5.3529995300997228</v>
      </c>
      <c r="O41">
        <f>I41/VLOOKUP(A41, 'Normalization Factors'!$A:$C, 3, )</f>
        <v>473.11449903409385</v>
      </c>
      <c r="P41" s="11">
        <f>J41/VLOOKUP(A41, 'Normalization Factors'!$A:$C, 3, )</f>
        <v>3.3415130788910351E-3</v>
      </c>
      <c r="Q41" s="10">
        <f t="shared" si="7"/>
        <v>0.14210934869865924</v>
      </c>
      <c r="R41">
        <f t="shared" si="7"/>
        <v>-0.22661933852487567</v>
      </c>
      <c r="S41">
        <f t="shared" si="8"/>
        <v>-1.1039711275875486</v>
      </c>
      <c r="T41">
        <f t="shared" si="8"/>
        <v>-0.26593589521715394</v>
      </c>
      <c r="U41">
        <f t="shared" si="8"/>
        <v>-0.39523693563715279</v>
      </c>
      <c r="V41">
        <f t="shared" si="8"/>
        <v>-0.38210850913297073</v>
      </c>
      <c r="W41">
        <f t="shared" si="8"/>
        <v>-2.2788534386811365E-3</v>
      </c>
      <c r="X41" s="11">
        <f t="shared" si="8"/>
        <v>1.3278225532296417</v>
      </c>
      <c r="Y41">
        <v>148</v>
      </c>
      <c r="Z41">
        <v>146.21</v>
      </c>
      <c r="AA41" s="4">
        <f t="shared" si="3"/>
        <v>-1.209459459459454E-2</v>
      </c>
      <c r="AB41" t="str">
        <f t="shared" si="4"/>
        <v>DOWN</v>
      </c>
      <c r="AC41">
        <f t="shared" si="5"/>
        <v>-1.5681167639886258</v>
      </c>
      <c r="AD41">
        <f t="shared" si="6"/>
        <v>0</v>
      </c>
    </row>
    <row r="42" spans="1:30" x14ac:dyDescent="0.2">
      <c r="A42" t="s">
        <v>42</v>
      </c>
      <c r="B42" s="1">
        <v>43053</v>
      </c>
      <c r="C42">
        <v>873</v>
      </c>
      <c r="D42">
        <v>0.32986882612741603</v>
      </c>
      <c r="E42">
        <v>0.16821274539702299</v>
      </c>
      <c r="F42" s="2">
        <v>43053.768171296295</v>
      </c>
      <c r="G42">
        <v>54434</v>
      </c>
      <c r="H42">
        <v>192187</v>
      </c>
      <c r="I42">
        <v>8192859</v>
      </c>
      <c r="J42" s="11">
        <v>39</v>
      </c>
      <c r="K42" s="13">
        <f t="shared" si="0"/>
        <v>0.768171296294895</v>
      </c>
      <c r="L42">
        <f>C42/VLOOKUP(A42, 'Normalization Factors'!$A:$C, 3, )</f>
        <v>4.558032684174803E-2</v>
      </c>
      <c r="M42">
        <f>G42/VLOOKUP(A42, 'Normalization Factors'!$A:$C, 3, )</f>
        <v>2.8420612958805411</v>
      </c>
      <c r="N42">
        <f>H42/VLOOKUP(A42, 'Normalization Factors'!$A:$C, 3, )</f>
        <v>10.034302720200492</v>
      </c>
      <c r="O42">
        <f>I42/VLOOKUP(A42, 'Normalization Factors'!$A:$C, 3, )</f>
        <v>427.75852346890827</v>
      </c>
      <c r="P42" s="11">
        <f>J42/VLOOKUP(A42, 'Normalization Factors'!$A:$C, 3, )</f>
        <v>2.0362345324492245E-3</v>
      </c>
      <c r="Q42" s="10">
        <f t="shared" si="7"/>
        <v>2.9562364851221289E-2</v>
      </c>
      <c r="R42">
        <f t="shared" si="7"/>
        <v>0.16463408258093798</v>
      </c>
      <c r="S42">
        <f t="shared" si="8"/>
        <v>1.1654965648984448</v>
      </c>
      <c r="T42">
        <f t="shared" si="8"/>
        <v>-0.10805602316480473</v>
      </c>
      <c r="U42">
        <f t="shared" si="8"/>
        <v>-0.29851718148369416</v>
      </c>
      <c r="V42">
        <f t="shared" si="8"/>
        <v>-0.2684730840848194</v>
      </c>
      <c r="W42">
        <f t="shared" si="8"/>
        <v>-0.10672340713494236</v>
      </c>
      <c r="X42" s="11">
        <f t="shared" si="8"/>
        <v>0.15391306744032002</v>
      </c>
      <c r="Y42">
        <v>147.94999999999999</v>
      </c>
      <c r="Z42">
        <v>147.49</v>
      </c>
      <c r="AA42" s="4">
        <f t="shared" si="3"/>
        <v>-3.1091584994929339E-3</v>
      </c>
      <c r="AB42" t="str">
        <f t="shared" si="4"/>
        <v>DOWN</v>
      </c>
      <c r="AC42">
        <f t="shared" si="5"/>
        <v>-0.4133117144412542</v>
      </c>
      <c r="AD42">
        <f t="shared" si="6"/>
        <v>0</v>
      </c>
    </row>
    <row r="43" spans="1:30" x14ac:dyDescent="0.2">
      <c r="A43" t="s">
        <v>42</v>
      </c>
      <c r="B43" s="1">
        <v>43052</v>
      </c>
      <c r="C43">
        <v>737</v>
      </c>
      <c r="D43">
        <v>0.26978012852894101</v>
      </c>
      <c r="E43">
        <v>0.124953725934475</v>
      </c>
      <c r="F43" s="2">
        <v>43052.699652777781</v>
      </c>
      <c r="G43">
        <v>38104</v>
      </c>
      <c r="H43">
        <v>108406</v>
      </c>
      <c r="I43">
        <v>7342441</v>
      </c>
      <c r="J43" s="11">
        <v>31</v>
      </c>
      <c r="K43" s="13">
        <f t="shared" si="0"/>
        <v>0.69965277778101154</v>
      </c>
      <c r="L43">
        <f>C43/VLOOKUP(A43, 'Normalization Factors'!$A:$C, 3, )</f>
        <v>3.8479611549104578E-2</v>
      </c>
      <c r="M43">
        <f>G43/VLOOKUP(A43, 'Normalization Factors'!$A:$C, 3, )</f>
        <v>1.9894533493447502</v>
      </c>
      <c r="N43">
        <f>H43/VLOOKUP(A43, 'Normalization Factors'!$A:$C, 3, )</f>
        <v>5.6600010442228372</v>
      </c>
      <c r="O43">
        <f>I43/VLOOKUP(A43, 'Normalization Factors'!$A:$C, 3, )</f>
        <v>383.35722863259019</v>
      </c>
      <c r="P43" s="11">
        <f>J43/VLOOKUP(A43, 'Normalization Factors'!$A:$C, 3, )</f>
        <v>1.6185453975878453E-3</v>
      </c>
      <c r="Q43" s="10">
        <f t="shared" si="7"/>
        <v>-1.038087330269887</v>
      </c>
      <c r="R43">
        <f t="shared" si="7"/>
        <v>-0.5657103441950313</v>
      </c>
      <c r="S43">
        <f t="shared" si="8"/>
        <v>-1.6144017877455898</v>
      </c>
      <c r="T43">
        <f t="shared" si="8"/>
        <v>-0.32941336954748007</v>
      </c>
      <c r="U43">
        <f t="shared" si="8"/>
        <v>-0.36445604447897573</v>
      </c>
      <c r="V43">
        <f t="shared" si="8"/>
        <v>-0.37465625788345164</v>
      </c>
      <c r="W43">
        <f t="shared" si="8"/>
        <v>-0.2089695470300125</v>
      </c>
      <c r="X43" s="11">
        <f t="shared" si="8"/>
        <v>-0.2217379680122627</v>
      </c>
      <c r="Y43">
        <v>148.88</v>
      </c>
      <c r="Z43">
        <v>147.91999999999999</v>
      </c>
      <c r="AA43" s="4">
        <f t="shared" si="3"/>
        <v>-6.4481461579796347E-3</v>
      </c>
      <c r="AB43" t="str">
        <f t="shared" si="4"/>
        <v>DOWN</v>
      </c>
      <c r="AC43">
        <f t="shared" si="5"/>
        <v>-0.84243722015809108</v>
      </c>
      <c r="AD43">
        <f t="shared" si="6"/>
        <v>0</v>
      </c>
    </row>
    <row r="44" spans="1:30" x14ac:dyDescent="0.2">
      <c r="A44" t="s">
        <v>42</v>
      </c>
      <c r="B44" s="1">
        <v>43049</v>
      </c>
      <c r="C44">
        <v>876</v>
      </c>
      <c r="D44">
        <v>0.359802261992616</v>
      </c>
      <c r="E44">
        <v>0.128572656811098</v>
      </c>
      <c r="F44" s="2">
        <v>43049.723194444443</v>
      </c>
      <c r="G44">
        <v>34389</v>
      </c>
      <c r="H44">
        <v>76109</v>
      </c>
      <c r="I44">
        <v>4745671</v>
      </c>
      <c r="J44" s="11">
        <v>29</v>
      </c>
      <c r="K44" s="13">
        <f t="shared" si="0"/>
        <v>0.72319444444292458</v>
      </c>
      <c r="L44">
        <f>C44/VLOOKUP(A44, 'Normalization Factors'!$A:$C, 3, )</f>
        <v>4.5736960267321047E-2</v>
      </c>
      <c r="M44">
        <f>G44/VLOOKUP(A44, 'Normalization Factors'!$A:$C, 3, )</f>
        <v>1.7954889573434971</v>
      </c>
      <c r="N44">
        <f>H44/VLOOKUP(A44, 'Normalization Factors'!$A:$C, 3, )</f>
        <v>3.9737377956455906</v>
      </c>
      <c r="O44">
        <f>I44/VLOOKUP(A44, 'Normalization Factors'!$A:$C, 3, )</f>
        <v>247.77690179084217</v>
      </c>
      <c r="P44" s="11">
        <f>J44/VLOOKUP(A44, 'Normalization Factors'!$A:$C, 3, )</f>
        <v>1.5141231138725004E-3</v>
      </c>
      <c r="Q44" s="10">
        <f t="shared" si="7"/>
        <v>0.56141652299857758</v>
      </c>
      <c r="R44">
        <f t="shared" si="7"/>
        <v>-0.5046117333280572</v>
      </c>
      <c r="S44">
        <f t="shared" si="8"/>
        <v>-0.65928130657688699</v>
      </c>
      <c r="T44">
        <f t="shared" si="8"/>
        <v>-0.1031731405240104</v>
      </c>
      <c r="U44">
        <f t="shared" si="8"/>
        <v>-0.37945683296810445</v>
      </c>
      <c r="V44">
        <f t="shared" si="8"/>
        <v>-0.4155891420000703</v>
      </c>
      <c r="W44">
        <f t="shared" si="8"/>
        <v>-0.52118037593452926</v>
      </c>
      <c r="X44" s="11">
        <f t="shared" si="8"/>
        <v>-0.31565072687540852</v>
      </c>
      <c r="Y44">
        <v>150.65</v>
      </c>
      <c r="Z44">
        <v>149.13999999999999</v>
      </c>
      <c r="AA44" s="4">
        <f t="shared" si="3"/>
        <v>-1.0023232658480048E-2</v>
      </c>
      <c r="AB44" t="str">
        <f t="shared" si="4"/>
        <v>DOWN</v>
      </c>
      <c r="AC44">
        <f t="shared" si="5"/>
        <v>-1.3019060650366583</v>
      </c>
      <c r="AD44">
        <f t="shared" si="6"/>
        <v>0</v>
      </c>
    </row>
    <row r="45" spans="1:30" x14ac:dyDescent="0.2">
      <c r="A45" t="s">
        <v>42</v>
      </c>
      <c r="B45" s="1">
        <v>43048</v>
      </c>
      <c r="C45">
        <v>541</v>
      </c>
      <c r="D45">
        <v>0.28567040886819101</v>
      </c>
      <c r="E45">
        <v>0.11711642434378</v>
      </c>
      <c r="F45" s="2">
        <v>43048.768541666665</v>
      </c>
      <c r="G45">
        <v>24076</v>
      </c>
      <c r="H45">
        <v>45933</v>
      </c>
      <c r="I45">
        <v>4434956</v>
      </c>
      <c r="J45" s="11">
        <v>9</v>
      </c>
      <c r="K45" s="13">
        <f t="shared" si="0"/>
        <v>0.76854166666453239</v>
      </c>
      <c r="L45">
        <f>C45/VLOOKUP(A45, 'Normalization Factors'!$A:$C, 3, )</f>
        <v>2.8246227745000782E-2</v>
      </c>
      <c r="M45">
        <f>G45/VLOOKUP(A45, 'Normalization Factors'!$A:$C, 3, )</f>
        <v>1.2570354513653215</v>
      </c>
      <c r="N45">
        <f>H45/VLOOKUP(A45, 'Normalization Factors'!$A:$C, 3, )</f>
        <v>2.3982143789484676</v>
      </c>
      <c r="O45">
        <f>I45/VLOOKUP(A45, 'Normalization Factors'!$A:$C, 3, )</f>
        <v>231.55411684853547</v>
      </c>
      <c r="P45" s="11">
        <f>J45/VLOOKUP(A45, 'Normalization Factors'!$A:$C, 3, )</f>
        <v>4.6990027671905184E-4</v>
      </c>
      <c r="Q45" s="10">
        <f t="shared" si="7"/>
        <v>-0.75575049093689806</v>
      </c>
      <c r="R45">
        <f t="shared" si="7"/>
        <v>-0.69802794197789575</v>
      </c>
      <c r="S45">
        <f t="shared" si="8"/>
        <v>1.1805230424515825</v>
      </c>
      <c r="T45">
        <f t="shared" si="8"/>
        <v>-0.64842836874604159</v>
      </c>
      <c r="U45">
        <f t="shared" si="8"/>
        <v>-0.42109966787749437</v>
      </c>
      <c r="V45">
        <f t="shared" si="8"/>
        <v>-0.45383389263025531</v>
      </c>
      <c r="W45">
        <f t="shared" si="8"/>
        <v>-0.55853778059611536</v>
      </c>
      <c r="X45" s="11">
        <f t="shared" si="8"/>
        <v>-1.2547783155068659</v>
      </c>
      <c r="Y45">
        <v>149.93</v>
      </c>
      <c r="Z45">
        <v>149.86000000000001</v>
      </c>
      <c r="AA45" s="4">
        <f t="shared" si="3"/>
        <v>-4.6688454612147789E-4</v>
      </c>
      <c r="AB45" t="str">
        <f t="shared" si="4"/>
        <v>DOWN</v>
      </c>
      <c r="AC45">
        <f t="shared" si="5"/>
        <v>-7.3727606185866323E-2</v>
      </c>
      <c r="AD45">
        <f t="shared" si="6"/>
        <v>0</v>
      </c>
    </row>
    <row r="46" spans="1:30" x14ac:dyDescent="0.2">
      <c r="A46" t="s">
        <v>42</v>
      </c>
      <c r="B46" s="1">
        <v>43047</v>
      </c>
      <c r="C46">
        <v>746</v>
      </c>
      <c r="D46">
        <v>0.28359333410606902</v>
      </c>
      <c r="E46">
        <v>0.17067057556124199</v>
      </c>
      <c r="F46" s="2">
        <v>43047.748159722221</v>
      </c>
      <c r="G46">
        <v>68578</v>
      </c>
      <c r="H46">
        <v>164477</v>
      </c>
      <c r="I46">
        <v>6822925</v>
      </c>
      <c r="J46" s="11">
        <v>58</v>
      </c>
      <c r="K46" s="13">
        <f t="shared" si="0"/>
        <v>0.74815972222131677</v>
      </c>
      <c r="L46">
        <f>C46/VLOOKUP(A46, 'Normalization Factors'!$A:$C, 3, )</f>
        <v>3.8949511825823631E-2</v>
      </c>
      <c r="M46">
        <f>G46/VLOOKUP(A46, 'Normalization Factors'!$A:$C, 3, )</f>
        <v>3.5805356863154598</v>
      </c>
      <c r="N46">
        <f>H46/VLOOKUP(A46, 'Normalization Factors'!$A:$C, 3, )</f>
        <v>8.5875319793243872</v>
      </c>
      <c r="O46">
        <f>I46/VLOOKUP(A46, 'Normalization Factors'!$A:$C, 3, )</f>
        <v>356.23270505925967</v>
      </c>
      <c r="P46" s="11">
        <f>J46/VLOOKUP(A46, 'Normalization Factors'!$A:$C, 3, )</f>
        <v>3.0282462277450009E-3</v>
      </c>
      <c r="Q46" s="10">
        <f t="shared" si="7"/>
        <v>-0.79265573809904599</v>
      </c>
      <c r="R46">
        <f t="shared" si="7"/>
        <v>0.20612976567087266</v>
      </c>
      <c r="S46">
        <f t="shared" si="8"/>
        <v>0.35359719801878542</v>
      </c>
      <c r="T46">
        <f t="shared" si="8"/>
        <v>-0.31476472162509711</v>
      </c>
      <c r="U46">
        <f t="shared" si="8"/>
        <v>-0.24140516199776266</v>
      </c>
      <c r="V46">
        <f t="shared" si="8"/>
        <v>-0.3035924517930122</v>
      </c>
      <c r="W46">
        <f t="shared" si="8"/>
        <v>-0.27143119014401906</v>
      </c>
      <c r="X46" s="11">
        <f t="shared" si="8"/>
        <v>1.0460842766402048</v>
      </c>
      <c r="Y46">
        <v>151.6</v>
      </c>
      <c r="Z46">
        <v>150.28</v>
      </c>
      <c r="AA46" s="4">
        <f t="shared" si="3"/>
        <v>-8.7071240105540456E-3</v>
      </c>
      <c r="AB46" t="str">
        <f t="shared" si="4"/>
        <v>DOWN</v>
      </c>
      <c r="AC46">
        <f t="shared" si="5"/>
        <v>-1.1327602499318739</v>
      </c>
      <c r="AD46">
        <f t="shared" si="6"/>
        <v>0</v>
      </c>
    </row>
    <row r="47" spans="1:30" x14ac:dyDescent="0.2">
      <c r="A47" t="s">
        <v>42</v>
      </c>
      <c r="B47" s="1">
        <v>43046</v>
      </c>
      <c r="C47">
        <v>685</v>
      </c>
      <c r="D47">
        <v>0.25448582628509597</v>
      </c>
      <c r="E47">
        <v>0.121506406610421</v>
      </c>
      <c r="F47" s="2">
        <v>43046.725451388891</v>
      </c>
      <c r="G47">
        <v>23090</v>
      </c>
      <c r="H47">
        <v>81799</v>
      </c>
      <c r="I47">
        <v>4028826</v>
      </c>
      <c r="J47" s="11">
        <v>36</v>
      </c>
      <c r="K47" s="13">
        <f t="shared" si="0"/>
        <v>0.72545138889108784</v>
      </c>
      <c r="L47">
        <f>C47/VLOOKUP(A47, 'Normalization Factors'!$A:$C, 3, )</f>
        <v>3.5764632172505612E-2</v>
      </c>
      <c r="M47">
        <f>G47/VLOOKUP(A47, 'Normalization Factors'!$A:$C, 3, )</f>
        <v>1.2055552654936563</v>
      </c>
      <c r="N47">
        <f>H47/VLOOKUP(A47, 'Normalization Factors'!$A:$C, 3, )</f>
        <v>4.2708191928157468</v>
      </c>
      <c r="O47">
        <f>I47/VLOOKUP(A47, 'Normalization Factors'!$A:$C, 3, )</f>
        <v>210.34960580587898</v>
      </c>
      <c r="P47" s="11">
        <f>J47/VLOOKUP(A47, 'Normalization Factors'!$A:$C, 3, )</f>
        <v>1.8796011068762074E-3</v>
      </c>
      <c r="Q47" s="10">
        <f t="shared" si="7"/>
        <v>-1.3098348931284576</v>
      </c>
      <c r="R47">
        <f t="shared" si="7"/>
        <v>-0.62391162769429542</v>
      </c>
      <c r="S47">
        <f t="shared" si="8"/>
        <v>-0.56771370865535731</v>
      </c>
      <c r="T47">
        <f t="shared" si="8"/>
        <v>-0.41405000198791475</v>
      </c>
      <c r="U47">
        <f t="shared" si="8"/>
        <v>-0.42508103462050401</v>
      </c>
      <c r="V47">
        <f t="shared" si="8"/>
        <v>-0.4083776947875255</v>
      </c>
      <c r="W47">
        <f t="shared" si="8"/>
        <v>-0.60736697376416304</v>
      </c>
      <c r="X47" s="11">
        <f t="shared" si="8"/>
        <v>1.3043929145601542E-2</v>
      </c>
      <c r="Y47">
        <v>151.37</v>
      </c>
      <c r="Z47">
        <v>150.5</v>
      </c>
      <c r="AA47" s="4">
        <f t="shared" si="3"/>
        <v>-5.747506110854228E-3</v>
      </c>
      <c r="AB47" t="str">
        <f t="shared" si="4"/>
        <v>DOWN</v>
      </c>
      <c r="AC47">
        <f t="shared" si="5"/>
        <v>-0.75239121061865333</v>
      </c>
      <c r="AD47">
        <f t="shared" si="6"/>
        <v>0</v>
      </c>
    </row>
    <row r="48" spans="1:30" x14ac:dyDescent="0.2">
      <c r="A48" t="s">
        <v>13</v>
      </c>
      <c r="B48" s="1">
        <v>43056</v>
      </c>
      <c r="C48">
        <v>421</v>
      </c>
      <c r="D48">
        <v>0.33495790960161498</v>
      </c>
      <c r="E48">
        <v>0.134256053065435</v>
      </c>
      <c r="F48" s="2">
        <v>43056.742685185185</v>
      </c>
      <c r="G48">
        <v>153945</v>
      </c>
      <c r="H48">
        <v>1052019</v>
      </c>
      <c r="I48">
        <v>1930630</v>
      </c>
      <c r="J48" s="11">
        <v>10</v>
      </c>
      <c r="K48" s="13">
        <f t="shared" si="0"/>
        <v>0.74268518518510973</v>
      </c>
      <c r="L48">
        <f>C48/VLOOKUP(A48, 'Normalization Factors'!$A:$C, 3, )</f>
        <v>2.6069725679608646E-2</v>
      </c>
      <c r="M48">
        <f>G48/VLOOKUP(A48, 'Normalization Factors'!$A:$C, 3, )</f>
        <v>9.5327884079509566</v>
      </c>
      <c r="N48">
        <f>H48/VLOOKUP(A48, 'Normalization Factors'!$A:$C, 3, )</f>
        <v>65.144529073007618</v>
      </c>
      <c r="O48">
        <f>I48/VLOOKUP(A48, 'Normalization Factors'!$A:$C, 3, )</f>
        <v>119.55105579292835</v>
      </c>
      <c r="P48" s="11">
        <f>J48/VLOOKUP(A48, 'Normalization Factors'!$A:$C, 3, )</f>
        <v>6.1923338906433832E-4</v>
      </c>
      <c r="Q48" s="10">
        <f t="shared" si="7"/>
        <v>0.11998466782708532</v>
      </c>
      <c r="R48">
        <f t="shared" si="7"/>
        <v>-0.40865863889631476</v>
      </c>
      <c r="S48">
        <f t="shared" si="8"/>
        <v>0.13148707628057177</v>
      </c>
      <c r="T48">
        <f t="shared" si="8"/>
        <v>-0.71627853619195492</v>
      </c>
      <c r="U48">
        <f t="shared" si="8"/>
        <v>0.21892924881779377</v>
      </c>
      <c r="V48">
        <f t="shared" si="8"/>
        <v>1.0692898724662314</v>
      </c>
      <c r="W48">
        <f t="shared" si="8"/>
        <v>-0.81645549879744606</v>
      </c>
      <c r="X48" s="11">
        <f t="shared" si="8"/>
        <v>-1.120474754322587</v>
      </c>
      <c r="Y48" s="10">
        <v>45.5</v>
      </c>
      <c r="Z48">
        <v>44.63</v>
      </c>
      <c r="AA48" s="4">
        <f t="shared" si="3"/>
        <v>-1.9120879120879064E-2</v>
      </c>
      <c r="AB48" t="str">
        <f t="shared" si="4"/>
        <v>DOWN</v>
      </c>
      <c r="AC48">
        <f t="shared" si="5"/>
        <v>-2.4711323510599374</v>
      </c>
      <c r="AD48">
        <f t="shared" si="6"/>
        <v>0</v>
      </c>
    </row>
    <row r="49" spans="1:30" x14ac:dyDescent="0.2">
      <c r="A49" t="s">
        <v>13</v>
      </c>
      <c r="B49" s="1">
        <v>43055</v>
      </c>
      <c r="C49">
        <v>446</v>
      </c>
      <c r="D49">
        <v>0.34287173194684401</v>
      </c>
      <c r="E49">
        <v>0.13379202552969299</v>
      </c>
      <c r="F49" s="2">
        <v>43055.7190162037</v>
      </c>
      <c r="G49">
        <v>143948</v>
      </c>
      <c r="H49">
        <v>945268</v>
      </c>
      <c r="I49">
        <v>8676720</v>
      </c>
      <c r="J49" s="11">
        <v>12</v>
      </c>
      <c r="K49" s="13">
        <f t="shared" si="0"/>
        <v>0.71901620370044839</v>
      </c>
      <c r="L49">
        <f>C49/VLOOKUP(A49, 'Normalization Factors'!$A:$C, 3, )</f>
        <v>2.7617809152269489E-2</v>
      </c>
      <c r="M49">
        <f>G49/VLOOKUP(A49, 'Normalization Factors'!$A:$C, 3, )</f>
        <v>8.913740788903338</v>
      </c>
      <c r="N49">
        <f>H49/VLOOKUP(A49, 'Normalization Factors'!$A:$C, 3, )</f>
        <v>58.534150721406895</v>
      </c>
      <c r="O49">
        <f>I49/VLOOKUP(A49, 'Normalization Factors'!$A:$C, 3, )</f>
        <v>537.29147315623254</v>
      </c>
      <c r="P49" s="11">
        <f>J49/VLOOKUP(A49, 'Normalization Factors'!$A:$C, 3, )</f>
        <v>7.4308006687720605E-4</v>
      </c>
      <c r="Q49" s="10">
        <f t="shared" si="7"/>
        <v>0.26059663566479091</v>
      </c>
      <c r="R49">
        <f t="shared" si="7"/>
        <v>-0.41649284153914562</v>
      </c>
      <c r="S49">
        <f t="shared" si="8"/>
        <v>-0.82879875687911819</v>
      </c>
      <c r="T49">
        <f t="shared" si="8"/>
        <v>-0.66801865879029265</v>
      </c>
      <c r="U49">
        <f t="shared" si="8"/>
        <v>0.17105343871563838</v>
      </c>
      <c r="V49">
        <f t="shared" si="8"/>
        <v>0.9088274706073427</v>
      </c>
      <c r="W49">
        <f t="shared" si="8"/>
        <v>0.1455062032432069</v>
      </c>
      <c r="X49" s="11">
        <f t="shared" si="8"/>
        <v>-1.0090925591089002</v>
      </c>
      <c r="Y49" s="10">
        <v>45.63</v>
      </c>
      <c r="Z49">
        <v>45.65</v>
      </c>
      <c r="AA49" s="4">
        <f t="shared" si="3"/>
        <v>4.3830813061573572E-4</v>
      </c>
      <c r="AB49" t="str">
        <f t="shared" si="4"/>
        <v>UP</v>
      </c>
      <c r="AC49">
        <f t="shared" si="5"/>
        <v>4.2607434522874646E-2</v>
      </c>
      <c r="AD49">
        <f t="shared" si="6"/>
        <v>0</v>
      </c>
    </row>
    <row r="50" spans="1:30" x14ac:dyDescent="0.2">
      <c r="A50" t="s">
        <v>13</v>
      </c>
      <c r="B50" s="1">
        <v>43054</v>
      </c>
      <c r="C50">
        <v>610</v>
      </c>
      <c r="D50">
        <v>0.27855584533863198</v>
      </c>
      <c r="E50">
        <v>0.131670244600572</v>
      </c>
      <c r="F50" s="2">
        <v>43054.754745370374</v>
      </c>
      <c r="G50">
        <v>188118</v>
      </c>
      <c r="H50">
        <v>1258555</v>
      </c>
      <c r="I50">
        <v>8185081</v>
      </c>
      <c r="J50" s="11">
        <v>25</v>
      </c>
      <c r="K50" s="13">
        <f t="shared" si="0"/>
        <v>0.75474537037371192</v>
      </c>
      <c r="L50">
        <f>C50/VLOOKUP(A50, 'Normalization Factors'!$A:$C, 3, )</f>
        <v>3.7773236732924639E-2</v>
      </c>
      <c r="M50">
        <f>G50/VLOOKUP(A50, 'Normalization Factors'!$A:$C, 3, )</f>
        <v>11.648894668400521</v>
      </c>
      <c r="N50">
        <f>H50/VLOOKUP(A50, 'Normalization Factors'!$A:$C, 3, )</f>
        <v>77.933927797386829</v>
      </c>
      <c r="O50">
        <f>I50/VLOOKUP(A50, 'Normalization Factors'!$A:$C, 3, )</f>
        <v>506.84754473961237</v>
      </c>
      <c r="P50" s="11">
        <f>J50/VLOOKUP(A50, 'Normalization Factors'!$A:$C, 3, )</f>
        <v>1.5480834726608458E-3</v>
      </c>
      <c r="Q50" s="10">
        <f t="shared" si="7"/>
        <v>-0.88216131172070922</v>
      </c>
      <c r="R50">
        <f t="shared" si="7"/>
        <v>-0.45231498673974746</v>
      </c>
      <c r="S50">
        <f t="shared" si="8"/>
        <v>0.62078675271160899</v>
      </c>
      <c r="T50">
        <f t="shared" si="8"/>
        <v>-0.35143386303538771</v>
      </c>
      <c r="U50">
        <f t="shared" si="8"/>
        <v>0.38258435121060735</v>
      </c>
      <c r="V50">
        <f t="shared" si="8"/>
        <v>1.3797437570230726</v>
      </c>
      <c r="W50">
        <f t="shared" si="8"/>
        <v>7.5400721515337318E-2</v>
      </c>
      <c r="X50" s="11">
        <f t="shared" si="8"/>
        <v>-0.28510829021993511</v>
      </c>
      <c r="Y50" s="10">
        <v>45.39</v>
      </c>
      <c r="Z50">
        <v>45.46</v>
      </c>
      <c r="AA50" s="4">
        <f t="shared" si="3"/>
        <v>1.5421899096717401E-3</v>
      </c>
      <c r="AB50" t="str">
        <f t="shared" si="4"/>
        <v>UP</v>
      </c>
      <c r="AC50">
        <f t="shared" si="5"/>
        <v>0.18447792795970933</v>
      </c>
      <c r="AD50">
        <f t="shared" si="6"/>
        <v>0</v>
      </c>
    </row>
    <row r="51" spans="1:30" x14ac:dyDescent="0.2">
      <c r="A51" t="s">
        <v>13</v>
      </c>
      <c r="B51" s="1">
        <v>43053</v>
      </c>
      <c r="C51">
        <v>413</v>
      </c>
      <c r="D51">
        <v>0.31788697536881499</v>
      </c>
      <c r="E51">
        <v>0.146377659478446</v>
      </c>
      <c r="F51" s="2">
        <v>43053.745844907404</v>
      </c>
      <c r="G51">
        <v>140431</v>
      </c>
      <c r="H51">
        <v>602175</v>
      </c>
      <c r="I51">
        <v>2336647</v>
      </c>
      <c r="J51" s="11">
        <v>11</v>
      </c>
      <c r="K51" s="13">
        <f t="shared" si="0"/>
        <v>0.74584490740380716</v>
      </c>
      <c r="L51">
        <f>C51/VLOOKUP(A51, 'Normalization Factors'!$A:$C, 3, )</f>
        <v>2.5574338968357174E-2</v>
      </c>
      <c r="M51">
        <f>G51/VLOOKUP(A51, 'Normalization Factors'!$A:$C, 3, )</f>
        <v>8.6959564059694099</v>
      </c>
      <c r="N51">
        <f>H51/VLOOKUP(A51, 'Normalization Factors'!$A:$C, 3, )</f>
        <v>37.288686605981795</v>
      </c>
      <c r="O51">
        <f>I51/VLOOKUP(A51, 'Normalization Factors'!$A:$C, 3, )</f>
        <v>144.69298408570191</v>
      </c>
      <c r="P51" s="11">
        <f>J51/VLOOKUP(A51, 'Normalization Factors'!$A:$C, 3, )</f>
        <v>6.8115672797077213E-4</v>
      </c>
      <c r="Q51" s="10">
        <f t="shared" si="7"/>
        <v>-0.1833299064189696</v>
      </c>
      <c r="R51">
        <f t="shared" si="7"/>
        <v>-0.2040088849882547</v>
      </c>
      <c r="S51">
        <f t="shared" si="8"/>
        <v>0.25968171301647752</v>
      </c>
      <c r="T51">
        <f t="shared" si="8"/>
        <v>-0.73172169696048683</v>
      </c>
      <c r="U51">
        <f t="shared" si="8"/>
        <v>0.15421046341011865</v>
      </c>
      <c r="V51">
        <f t="shared" si="8"/>
        <v>0.39310839686591104</v>
      </c>
      <c r="W51">
        <f t="shared" si="8"/>
        <v>-0.75855932421669792</v>
      </c>
      <c r="X51" s="11">
        <f t="shared" si="8"/>
        <v>-1.0647836567157438</v>
      </c>
      <c r="Y51" s="10">
        <v>45.7</v>
      </c>
      <c r="Z51">
        <v>45.86</v>
      </c>
      <c r="AA51" s="4">
        <f t="shared" si="3"/>
        <v>3.501094091903645E-3</v>
      </c>
      <c r="AB51" t="str">
        <f t="shared" si="4"/>
        <v>UP</v>
      </c>
      <c r="AC51">
        <f t="shared" si="5"/>
        <v>0.43623559639987292</v>
      </c>
      <c r="AD51">
        <f t="shared" si="6"/>
        <v>0</v>
      </c>
    </row>
    <row r="52" spans="1:30" x14ac:dyDescent="0.2">
      <c r="A52" t="s">
        <v>13</v>
      </c>
      <c r="B52" s="1">
        <v>43052</v>
      </c>
      <c r="C52">
        <v>339</v>
      </c>
      <c r="D52">
        <v>0.41337372886045498</v>
      </c>
      <c r="E52">
        <v>0.267777362755238</v>
      </c>
      <c r="F52" s="2">
        <v>43052.757037037038</v>
      </c>
      <c r="G52">
        <v>36275</v>
      </c>
      <c r="H52">
        <v>144295</v>
      </c>
      <c r="I52">
        <v>2048015</v>
      </c>
      <c r="J52" s="11">
        <v>10</v>
      </c>
      <c r="K52" s="13">
        <f t="shared" si="0"/>
        <v>0.75703703703766223</v>
      </c>
      <c r="L52">
        <f>C52/VLOOKUP(A52, 'Normalization Factors'!$A:$C, 3, )</f>
        <v>2.099201188928107E-2</v>
      </c>
      <c r="M52">
        <f>G52/VLOOKUP(A52, 'Normalization Factors'!$A:$C, 3, )</f>
        <v>2.2462691188308872</v>
      </c>
      <c r="N52">
        <f>H52/VLOOKUP(A52, 'Normalization Factors'!$A:$C, 3, )</f>
        <v>8.9352281875038706</v>
      </c>
      <c r="O52">
        <f>I52/VLOOKUP(A52, 'Normalization Factors'!$A:$C, 3, )</f>
        <v>126.81992693046008</v>
      </c>
      <c r="P52" s="11">
        <f>J52/VLOOKUP(A52, 'Normalization Factors'!$A:$C, 3, )</f>
        <v>6.1923338906433832E-4</v>
      </c>
      <c r="Q52" s="10">
        <f t="shared" si="7"/>
        <v>1.5132687440407324</v>
      </c>
      <c r="R52">
        <f t="shared" si="7"/>
        <v>1.8455890439990856</v>
      </c>
      <c r="S52">
        <f t="shared" si="8"/>
        <v>0.71376308264544841</v>
      </c>
      <c r="T52">
        <f t="shared" si="8"/>
        <v>-0.87457093406940734</v>
      </c>
      <c r="U52">
        <f t="shared" si="8"/>
        <v>-0.34459446576864483</v>
      </c>
      <c r="V52">
        <f t="shared" si="8"/>
        <v>-0.29515236474894796</v>
      </c>
      <c r="W52">
        <f t="shared" si="8"/>
        <v>-0.7997169325473602</v>
      </c>
      <c r="X52" s="11">
        <f t="shared" si="8"/>
        <v>-1.120474754322587</v>
      </c>
      <c r="Y52" s="10">
        <v>45.26</v>
      </c>
      <c r="Z52">
        <v>45.75</v>
      </c>
      <c r="AA52" s="4">
        <f t="shared" si="3"/>
        <v>1.0826336721166637E-2</v>
      </c>
      <c r="AB52" t="str">
        <f t="shared" si="4"/>
        <v>UP</v>
      </c>
      <c r="AC52">
        <f t="shared" si="5"/>
        <v>1.3776731724841436</v>
      </c>
      <c r="AD52">
        <f t="shared" si="6"/>
        <v>0</v>
      </c>
    </row>
    <row r="53" spans="1:30" x14ac:dyDescent="0.2">
      <c r="A53" t="s">
        <v>13</v>
      </c>
      <c r="B53" s="1">
        <v>43049</v>
      </c>
      <c r="C53">
        <v>330</v>
      </c>
      <c r="D53">
        <v>0.31613144100000001</v>
      </c>
      <c r="E53">
        <v>0.15310684999999999</v>
      </c>
      <c r="F53" s="2">
        <v>43049.739583333336</v>
      </c>
      <c r="G53">
        <v>19854</v>
      </c>
      <c r="H53">
        <v>73869</v>
      </c>
      <c r="I53">
        <v>4077966</v>
      </c>
      <c r="J53" s="11">
        <v>14</v>
      </c>
      <c r="K53" s="13">
        <f t="shared" si="0"/>
        <v>0.73958333333575865</v>
      </c>
      <c r="L53">
        <f>C53/VLOOKUP(A53, 'Normalization Factors'!$A:$C, 3, )</f>
        <v>2.0434701839123166E-2</v>
      </c>
      <c r="M53">
        <f>G53/VLOOKUP(A53, 'Normalization Factors'!$A:$C, 3, )</f>
        <v>1.2294259706483373</v>
      </c>
      <c r="N53">
        <f>H53/VLOOKUP(A53, 'Normalization Factors'!$A:$C, 3, )</f>
        <v>4.5742151216793605</v>
      </c>
      <c r="O53">
        <f>I53/VLOOKUP(A53, 'Normalization Factors'!$A:$C, 3, )</f>
        <v>252.52127066691435</v>
      </c>
      <c r="P53" s="11">
        <f>J53/VLOOKUP(A53, 'Normalization Factors'!$A:$C, 3, )</f>
        <v>8.6692674469007367E-4</v>
      </c>
      <c r="Q53" s="10">
        <f t="shared" si="7"/>
        <v>-0.21452205749810216</v>
      </c>
      <c r="R53">
        <f t="shared" si="7"/>
        <v>-9.0399587893910449E-2</v>
      </c>
      <c r="S53">
        <f t="shared" si="8"/>
        <v>5.6403266254442114E-3</v>
      </c>
      <c r="T53">
        <f t="shared" si="8"/>
        <v>-0.89194448993400577</v>
      </c>
      <c r="U53">
        <f t="shared" si="8"/>
        <v>-0.4232349256753663</v>
      </c>
      <c r="V53">
        <f t="shared" si="8"/>
        <v>-0.40101296664789104</v>
      </c>
      <c r="W53">
        <f t="shared" si="8"/>
        <v>-0.51025516743317911</v>
      </c>
      <c r="X53" s="11">
        <f t="shared" si="8"/>
        <v>-0.89771036389521308</v>
      </c>
      <c r="Y53" s="10">
        <v>46.04</v>
      </c>
      <c r="Z53">
        <v>45.58</v>
      </c>
      <c r="AA53" s="4">
        <f t="shared" si="3"/>
        <v>-9.9913119026933291E-3</v>
      </c>
      <c r="AB53" t="str">
        <f t="shared" si="4"/>
        <v>DOWN</v>
      </c>
      <c r="AC53">
        <f t="shared" si="5"/>
        <v>-1.297803620861693</v>
      </c>
      <c r="AD53">
        <f t="shared" si="6"/>
        <v>0</v>
      </c>
    </row>
    <row r="54" spans="1:30" x14ac:dyDescent="0.2">
      <c r="A54" t="s">
        <v>13</v>
      </c>
      <c r="B54" s="1">
        <v>43048</v>
      </c>
      <c r="C54">
        <v>459</v>
      </c>
      <c r="D54">
        <v>0.40097507799999998</v>
      </c>
      <c r="E54">
        <v>0.16450478199999999</v>
      </c>
      <c r="F54" s="2">
        <v>43048.753472222219</v>
      </c>
      <c r="G54">
        <v>33208</v>
      </c>
      <c r="H54">
        <v>125272</v>
      </c>
      <c r="I54">
        <v>11336102</v>
      </c>
      <c r="J54" s="11">
        <v>45</v>
      </c>
      <c r="K54" s="13">
        <f t="shared" si="0"/>
        <v>0.75347222221898846</v>
      </c>
      <c r="L54">
        <f>C54/VLOOKUP(A54, 'Normalization Factors'!$A:$C, 3, )</f>
        <v>2.842281255805313E-2</v>
      </c>
      <c r="M54">
        <f>G54/VLOOKUP(A54, 'Normalization Factors'!$A:$C, 3, )</f>
        <v>2.0563502384048546</v>
      </c>
      <c r="N54">
        <f>H54/VLOOKUP(A54, 'Normalization Factors'!$A:$C, 3, )</f>
        <v>7.7572605114867796</v>
      </c>
      <c r="O54">
        <f>I54/VLOOKUP(A54, 'Normalization Factors'!$A:$C, 3, )</f>
        <v>701.96928602390244</v>
      </c>
      <c r="P54" s="11">
        <f>J54/VLOOKUP(A54, 'Normalization Factors'!$A:$C, 3, )</f>
        <v>2.7865502507895224E-3</v>
      </c>
      <c r="Q54" s="10">
        <f t="shared" si="7"/>
        <v>1.2929708121479002</v>
      </c>
      <c r="R54">
        <f t="shared" si="7"/>
        <v>0.102032330730099</v>
      </c>
      <c r="S54">
        <f t="shared" si="8"/>
        <v>0.56913323575370212</v>
      </c>
      <c r="T54">
        <f t="shared" si="8"/>
        <v>-0.64292352254142815</v>
      </c>
      <c r="U54">
        <f t="shared" si="8"/>
        <v>-0.35928238310217603</v>
      </c>
      <c r="V54">
        <f t="shared" si="8"/>
        <v>-0.32374672237146795</v>
      </c>
      <c r="W54">
        <f t="shared" si="8"/>
        <v>0.52472196157081263</v>
      </c>
      <c r="X54" s="11">
        <f t="shared" si="8"/>
        <v>0.82871366191693419</v>
      </c>
      <c r="Y54" s="10">
        <v>46.05</v>
      </c>
      <c r="Z54">
        <v>46.3</v>
      </c>
      <c r="AA54" s="4">
        <f t="shared" si="3"/>
        <v>5.4288816503800224E-3</v>
      </c>
      <c r="AB54" t="str">
        <f t="shared" si="4"/>
        <v>UP</v>
      </c>
      <c r="AC54">
        <f t="shared" si="5"/>
        <v>0.68399416742757613</v>
      </c>
      <c r="AD54">
        <f t="shared" si="6"/>
        <v>0</v>
      </c>
    </row>
    <row r="55" spans="1:30" x14ac:dyDescent="0.2">
      <c r="A55" t="s">
        <v>13</v>
      </c>
      <c r="B55" s="1">
        <v>43047</v>
      </c>
      <c r="C55">
        <v>504</v>
      </c>
      <c r="D55">
        <v>0.47423859499999999</v>
      </c>
      <c r="E55">
        <v>0.24211280900000001</v>
      </c>
      <c r="F55" s="2">
        <v>43047.759722222225</v>
      </c>
      <c r="G55">
        <v>61916</v>
      </c>
      <c r="H55">
        <v>90765</v>
      </c>
      <c r="I55">
        <v>10820240</v>
      </c>
      <c r="J55" s="11">
        <v>36</v>
      </c>
      <c r="K55" s="13">
        <f t="shared" si="0"/>
        <v>0.75972222222480923</v>
      </c>
      <c r="L55">
        <f>C55/VLOOKUP(A55, 'Normalization Factors'!$A:$C, 3, )</f>
        <v>3.1209362808842653E-2</v>
      </c>
      <c r="M55">
        <f>G55/VLOOKUP(A55, 'Normalization Factors'!$A:$C, 3, )</f>
        <v>3.8340454517307574</v>
      </c>
      <c r="N55">
        <f>H55/VLOOKUP(A55, 'Normalization Factors'!$A:$C, 3, )</f>
        <v>5.6204718558424673</v>
      </c>
      <c r="O55">
        <f>I55/VLOOKUP(A55, 'Normalization Factors'!$A:$C, 3, )</f>
        <v>670.0253885689516</v>
      </c>
      <c r="P55" s="11">
        <f>J55/VLOOKUP(A55, 'Normalization Factors'!$A:$C, 3, )</f>
        <v>2.229240200631618E-3</v>
      </c>
      <c r="Q55" s="10">
        <f t="shared" si="7"/>
        <v>2.5947093206313201</v>
      </c>
      <c r="R55">
        <f t="shared" si="7"/>
        <v>1.412292958380267</v>
      </c>
      <c r="S55">
        <f t="shared" si="8"/>
        <v>0.82270504520089416</v>
      </c>
      <c r="T55">
        <f t="shared" si="8"/>
        <v>-0.55605574321843598</v>
      </c>
      <c r="U55">
        <f t="shared" si="8"/>
        <v>-0.22179926252473497</v>
      </c>
      <c r="V55">
        <f t="shared" si="8"/>
        <v>-0.37561580182687976</v>
      </c>
      <c r="W55">
        <f t="shared" si="8"/>
        <v>0.4511623903913447</v>
      </c>
      <c r="X55" s="11">
        <f t="shared" si="8"/>
        <v>0.32749378345534308</v>
      </c>
      <c r="Y55" s="10">
        <v>46.62</v>
      </c>
      <c r="Z55">
        <v>46.7</v>
      </c>
      <c r="AA55" s="4">
        <f t="shared" si="3"/>
        <v>1.716001716001832E-3</v>
      </c>
      <c r="AB55" t="str">
        <f t="shared" si="4"/>
        <v>UP</v>
      </c>
      <c r="AC55">
        <f t="shared" si="5"/>
        <v>0.20681615945972093</v>
      </c>
      <c r="AD55">
        <f t="shared" si="6"/>
        <v>0</v>
      </c>
    </row>
    <row r="56" spans="1:30" x14ac:dyDescent="0.2">
      <c r="A56" t="s">
        <v>13</v>
      </c>
      <c r="B56" s="1">
        <v>43046</v>
      </c>
      <c r="C56">
        <v>937</v>
      </c>
      <c r="D56">
        <v>0.488971349</v>
      </c>
      <c r="E56">
        <v>0.33080688200000002</v>
      </c>
      <c r="F56" s="2">
        <v>43046.78125</v>
      </c>
      <c r="G56">
        <v>178084</v>
      </c>
      <c r="H56">
        <v>285854</v>
      </c>
      <c r="I56">
        <v>9479257</v>
      </c>
      <c r="J56" s="11">
        <v>69</v>
      </c>
      <c r="K56" s="13">
        <f t="shared" si="0"/>
        <v>0.78125</v>
      </c>
      <c r="L56">
        <f>C56/VLOOKUP(A56, 'Normalization Factors'!$A:$C, 3, )</f>
        <v>5.8022168555328504E-2</v>
      </c>
      <c r="M56">
        <f>G56/VLOOKUP(A56, 'Normalization Factors'!$A:$C, 3, )</f>
        <v>11.027555885813364</v>
      </c>
      <c r="N56">
        <f>H56/VLOOKUP(A56, 'Normalization Factors'!$A:$C, 3, )</f>
        <v>17.701034119759736</v>
      </c>
      <c r="O56">
        <f>I56/VLOOKUP(A56, 'Normalization Factors'!$A:$C, 3, )</f>
        <v>586.98724379218527</v>
      </c>
      <c r="P56" s="11">
        <f>J56/VLOOKUP(A56, 'Normalization Factors'!$A:$C, 3, )</f>
        <v>4.2727103845439348E-3</v>
      </c>
      <c r="Q56" s="10">
        <f t="shared" si="7"/>
        <v>2.8564793530174688</v>
      </c>
      <c r="R56">
        <f t="shared" si="7"/>
        <v>2.909719916004506</v>
      </c>
      <c r="S56">
        <f t="shared" si="8"/>
        <v>1.6961190546006109</v>
      </c>
      <c r="T56">
        <f t="shared" si="8"/>
        <v>0.2798053333783555</v>
      </c>
      <c r="U56">
        <f t="shared" si="8"/>
        <v>0.3345313474529773</v>
      </c>
      <c r="V56">
        <f t="shared" si="8"/>
        <v>-8.2368436310409909E-2</v>
      </c>
      <c r="W56">
        <f t="shared" si="8"/>
        <v>0.259944323468493</v>
      </c>
      <c r="X56" s="11">
        <f t="shared" si="8"/>
        <v>2.1653000044811774</v>
      </c>
      <c r="Y56" s="10">
        <v>46.7</v>
      </c>
      <c r="Z56">
        <v>46.78</v>
      </c>
      <c r="AA56" s="4">
        <f t="shared" si="3"/>
        <v>1.7130620985010339E-3</v>
      </c>
      <c r="AB56" t="str">
        <f t="shared" si="4"/>
        <v>UP</v>
      </c>
      <c r="AC56">
        <f t="shared" si="5"/>
        <v>0.20643836086455758</v>
      </c>
      <c r="AD56">
        <f t="shared" si="6"/>
        <v>0</v>
      </c>
    </row>
    <row r="57" spans="1:30" x14ac:dyDescent="0.2">
      <c r="A57" t="s">
        <v>13</v>
      </c>
      <c r="B57" s="1">
        <v>43045</v>
      </c>
      <c r="C57">
        <v>484</v>
      </c>
      <c r="D57">
        <v>0.29815142900000002</v>
      </c>
      <c r="E57">
        <v>0.131109791</v>
      </c>
      <c r="F57" s="2">
        <v>43045.750694444447</v>
      </c>
      <c r="G57">
        <v>29272</v>
      </c>
      <c r="H57">
        <v>146553</v>
      </c>
      <c r="I57">
        <v>5138084</v>
      </c>
      <c r="J57" s="11">
        <v>30</v>
      </c>
      <c r="K57" s="13">
        <f t="shared" si="0"/>
        <v>0.75069444444670808</v>
      </c>
      <c r="L57">
        <f>C57/VLOOKUP(A57, 'Normalization Factors'!$A:$C, 3, )</f>
        <v>2.9970896030713977E-2</v>
      </c>
      <c r="M57">
        <f>G57/VLOOKUP(A57, 'Normalization Factors'!$A:$C, 3, )</f>
        <v>1.8126199764691313</v>
      </c>
      <c r="N57">
        <f>H57/VLOOKUP(A57, 'Normalization Factors'!$A:$C, 3, )</f>
        <v>9.0750510867545984</v>
      </c>
      <c r="O57">
        <f>I57/VLOOKUP(A57, 'Normalization Factors'!$A:$C, 3, )</f>
        <v>318.16731686172517</v>
      </c>
      <c r="P57" s="11">
        <f>J57/VLOOKUP(A57, 'Normalization Factors'!$A:$C, 3, )</f>
        <v>1.857700167193015E-3</v>
      </c>
      <c r="Q57" s="10">
        <f t="shared" si="7"/>
        <v>-0.53398903044445933</v>
      </c>
      <c r="R57">
        <f t="shared" si="7"/>
        <v>-0.46177715598744989</v>
      </c>
      <c r="S57">
        <f t="shared" si="8"/>
        <v>0.45643465410516842</v>
      </c>
      <c r="T57">
        <f t="shared" si="8"/>
        <v>-0.59466364513976588</v>
      </c>
      <c r="U57">
        <f t="shared" si="8"/>
        <v>-0.37813195683050282</v>
      </c>
      <c r="V57">
        <f t="shared" si="8"/>
        <v>-0.29175825974386727</v>
      </c>
      <c r="W57">
        <f t="shared" si="8"/>
        <v>-0.3590871700237267</v>
      </c>
      <c r="X57" s="11">
        <f t="shared" si="8"/>
        <v>-6.6528021857177816E-3</v>
      </c>
      <c r="Y57" s="10">
        <v>46.6</v>
      </c>
      <c r="Z57">
        <v>46.7</v>
      </c>
      <c r="AA57" s="4">
        <f t="shared" si="3"/>
        <v>2.1459227467811462E-3</v>
      </c>
      <c r="AB57" t="str">
        <f t="shared" si="4"/>
        <v>UP</v>
      </c>
      <c r="AC57">
        <f t="shared" si="5"/>
        <v>0.26206945735154114</v>
      </c>
      <c r="AD57">
        <f t="shared" si="6"/>
        <v>0</v>
      </c>
    </row>
    <row r="58" spans="1:30" x14ac:dyDescent="0.2">
      <c r="A58" t="s">
        <v>11</v>
      </c>
      <c r="B58" s="1">
        <v>43056</v>
      </c>
      <c r="C58">
        <v>1119</v>
      </c>
      <c r="D58">
        <v>0.32740121436502101</v>
      </c>
      <c r="E58">
        <v>0.12829454239348601</v>
      </c>
      <c r="F58" s="2">
        <v>43056.744074074071</v>
      </c>
      <c r="G58">
        <v>55477</v>
      </c>
      <c r="H58">
        <v>208999</v>
      </c>
      <c r="I58">
        <v>10033166</v>
      </c>
      <c r="J58" s="11">
        <v>48</v>
      </c>
      <c r="K58" s="13">
        <f t="shared" si="0"/>
        <v>0.74407407407124992</v>
      </c>
      <c r="L58">
        <f>C58/VLOOKUP(A58, 'Normalization Factors'!$A:$C, 3, )</f>
        <v>4.5602738609503625E-2</v>
      </c>
      <c r="M58">
        <f>G58/VLOOKUP(A58, 'Normalization Factors'!$A:$C, 3, )</f>
        <v>2.2608607058439971</v>
      </c>
      <c r="N58">
        <f>H58/VLOOKUP(A58, 'Normalization Factors'!$A:$C, 3, )</f>
        <v>8.5173608281033495</v>
      </c>
      <c r="O58">
        <f>I58/VLOOKUP(A58, 'Normalization Factors'!$A:$C, 3, )</f>
        <v>408.88279403374361</v>
      </c>
      <c r="P58" s="11">
        <f>J58/VLOOKUP(A58, 'Normalization Factors'!$A:$C, 3, )</f>
        <v>1.9561496454478769E-3</v>
      </c>
      <c r="Q58" s="10">
        <f t="shared" si="7"/>
        <v>-1.4281902891156304E-2</v>
      </c>
      <c r="R58">
        <f t="shared" si="7"/>
        <v>-0.50930715447797059</v>
      </c>
      <c r="S58">
        <f t="shared" si="8"/>
        <v>0.18783636710483861</v>
      </c>
      <c r="T58">
        <f t="shared" si="8"/>
        <v>-0.10735735982827255</v>
      </c>
      <c r="U58">
        <f t="shared" si="8"/>
        <v>-0.34346598384345234</v>
      </c>
      <c r="V58">
        <f t="shared" si="8"/>
        <v>-0.30529580837371451</v>
      </c>
      <c r="W58">
        <f t="shared" si="8"/>
        <v>-0.15018994295476532</v>
      </c>
      <c r="X58" s="11">
        <f t="shared" si="8"/>
        <v>8.1888281025553816E-2</v>
      </c>
      <c r="Y58">
        <v>83.12</v>
      </c>
      <c r="Z58">
        <v>82.24</v>
      </c>
      <c r="AA58" s="4">
        <f t="shared" si="3"/>
        <v>-1.0587102983638229E-2</v>
      </c>
      <c r="AB58" t="str">
        <f t="shared" si="4"/>
        <v>DOWN</v>
      </c>
      <c r="AC58">
        <f t="shared" si="5"/>
        <v>-1.3743744785772727</v>
      </c>
      <c r="AD58">
        <f t="shared" si="6"/>
        <v>0</v>
      </c>
    </row>
    <row r="59" spans="1:30" x14ac:dyDescent="0.2">
      <c r="A59" t="s">
        <v>11</v>
      </c>
      <c r="B59" s="1">
        <v>43055</v>
      </c>
      <c r="C59">
        <v>1383</v>
      </c>
      <c r="D59">
        <v>0.32992824648102997</v>
      </c>
      <c r="E59">
        <v>0.12153969629116999</v>
      </c>
      <c r="F59" s="2">
        <v>43055.729386574072</v>
      </c>
      <c r="G59">
        <v>77378</v>
      </c>
      <c r="H59">
        <v>139887</v>
      </c>
      <c r="I59">
        <v>16320737</v>
      </c>
      <c r="J59" s="11">
        <v>61</v>
      </c>
      <c r="K59" s="13">
        <f t="shared" si="0"/>
        <v>0.72938657407212304</v>
      </c>
      <c r="L59">
        <f>C59/VLOOKUP(A59, 'Normalization Factors'!$A:$C, 3, )</f>
        <v>5.6361561659466951E-2</v>
      </c>
      <c r="M59">
        <f>G59/VLOOKUP(A59, 'Normalization Factors'!$A:$C, 3, )</f>
        <v>3.1533947346972044</v>
      </c>
      <c r="N59">
        <f>H59/VLOOKUP(A59, 'Normalization Factors'!$A:$C, 3, )</f>
        <v>5.7008313635993151</v>
      </c>
      <c r="O59">
        <f>I59/VLOOKUP(A59, 'Normalization Factors'!$A:$C, 3, )</f>
        <v>665.12091449995921</v>
      </c>
      <c r="P59" s="11">
        <f>J59/VLOOKUP(A59, 'Normalization Factors'!$A:$C, 3, )</f>
        <v>2.4859401744233432E-3</v>
      </c>
      <c r="Q59" s="10">
        <f t="shared" si="7"/>
        <v>3.0618139480317764E-2</v>
      </c>
      <c r="R59">
        <f t="shared" si="7"/>
        <v>-0.62334959616639118</v>
      </c>
      <c r="S59">
        <f t="shared" si="8"/>
        <v>-0.40805738450566964</v>
      </c>
      <c r="T59">
        <f t="shared" si="8"/>
        <v>0.22803765636227849</v>
      </c>
      <c r="U59">
        <f t="shared" si="8"/>
        <v>-0.27443932359907963</v>
      </c>
      <c r="V59">
        <f t="shared" si="8"/>
        <v>-0.37366512987725686</v>
      </c>
      <c r="W59">
        <f t="shared" si="8"/>
        <v>0.43986849584122972</v>
      </c>
      <c r="X59" s="11">
        <f t="shared" si="8"/>
        <v>0.55835832578420941</v>
      </c>
      <c r="Y59">
        <v>83.1</v>
      </c>
      <c r="Z59">
        <v>82.94</v>
      </c>
      <c r="AA59" s="4">
        <f t="shared" si="3"/>
        <v>-1.9253910950661444E-3</v>
      </c>
      <c r="AB59" t="str">
        <f t="shared" si="4"/>
        <v>DOWN</v>
      </c>
      <c r="AC59">
        <f t="shared" si="5"/>
        <v>-0.26117434885842283</v>
      </c>
      <c r="AD59">
        <f t="shared" si="6"/>
        <v>0</v>
      </c>
    </row>
    <row r="60" spans="1:30" x14ac:dyDescent="0.2">
      <c r="A60" t="s">
        <v>11</v>
      </c>
      <c r="B60" s="1">
        <v>43054</v>
      </c>
      <c r="C60">
        <v>1290</v>
      </c>
      <c r="D60">
        <v>0.33967383879399299</v>
      </c>
      <c r="E60">
        <v>0.13435415926755501</v>
      </c>
      <c r="F60" s="2">
        <v>43054.726817129631</v>
      </c>
      <c r="G60">
        <v>51985</v>
      </c>
      <c r="H60">
        <v>91291</v>
      </c>
      <c r="I60">
        <v>21426368</v>
      </c>
      <c r="J60" s="11">
        <v>56</v>
      </c>
      <c r="K60" s="13">
        <f t="shared" si="0"/>
        <v>0.72681712963094469</v>
      </c>
      <c r="L60">
        <f>C60/VLOOKUP(A60, 'Normalization Factors'!$A:$C, 3, )</f>
        <v>5.257152172141169E-2</v>
      </c>
      <c r="M60">
        <f>G60/VLOOKUP(A60, 'Normalization Factors'!$A:$C, 3, )</f>
        <v>2.1185508191376639</v>
      </c>
      <c r="N60">
        <f>H60/VLOOKUP(A60, 'Normalization Factors'!$A:$C, 3, )</f>
        <v>3.7203928600537943</v>
      </c>
      <c r="O60">
        <f>I60/VLOOKUP(A60, 'Normalization Factors'!$A:$C, 3, )</f>
        <v>873.19129513407779</v>
      </c>
      <c r="P60" s="11">
        <f>J60/VLOOKUP(A60, 'Normalization Factors'!$A:$C, 3, )</f>
        <v>2.2821745863558563E-3</v>
      </c>
      <c r="Q60" s="10">
        <f t="shared" si="7"/>
        <v>0.20377680454636909</v>
      </c>
      <c r="R60">
        <f t="shared" si="7"/>
        <v>-0.40700230644031599</v>
      </c>
      <c r="S60">
        <f t="shared" si="8"/>
        <v>-0.51230357260436243</v>
      </c>
      <c r="T60">
        <f t="shared" si="8"/>
        <v>0.10988713929515262</v>
      </c>
      <c r="U60">
        <f t="shared" si="8"/>
        <v>-0.35447192410067108</v>
      </c>
      <c r="V60">
        <f t="shared" si="8"/>
        <v>-0.42173891659716289</v>
      </c>
      <c r="W60">
        <f t="shared" si="8"/>
        <v>0.91900752376289241</v>
      </c>
      <c r="X60" s="11">
        <f t="shared" si="8"/>
        <v>0.37510061626164964</v>
      </c>
      <c r="Y60">
        <v>83.47</v>
      </c>
      <c r="Z60">
        <v>82.69</v>
      </c>
      <c r="AA60" s="4">
        <f t="shared" si="3"/>
        <v>-9.3446747334371763E-3</v>
      </c>
      <c r="AB60" t="str">
        <f t="shared" si="4"/>
        <v>DOWN</v>
      </c>
      <c r="AC60">
        <f t="shared" si="5"/>
        <v>-1.2146980419695226</v>
      </c>
      <c r="AD60">
        <f t="shared" si="6"/>
        <v>0</v>
      </c>
    </row>
    <row r="61" spans="1:30" x14ac:dyDescent="0.2">
      <c r="A61" t="s">
        <v>11</v>
      </c>
      <c r="B61" s="1">
        <v>43053</v>
      </c>
      <c r="C61">
        <v>1319</v>
      </c>
      <c r="D61">
        <v>0.32942345786356397</v>
      </c>
      <c r="E61">
        <v>0.15065525990909301</v>
      </c>
      <c r="F61" s="2">
        <v>43053.723819444444</v>
      </c>
      <c r="G61">
        <v>58492</v>
      </c>
      <c r="H61">
        <v>123810</v>
      </c>
      <c r="I61">
        <v>18230009</v>
      </c>
      <c r="J61" s="11">
        <v>68</v>
      </c>
      <c r="K61" s="13">
        <f t="shared" si="0"/>
        <v>0.72381944444350665</v>
      </c>
      <c r="L61">
        <f>C61/VLOOKUP(A61, 'Normalization Factors'!$A:$C, 3, )</f>
        <v>5.3753362132203115E-2</v>
      </c>
      <c r="M61">
        <f>G61/VLOOKUP(A61, 'Normalization Factors'!$A:$C, 3, )</f>
        <v>2.3837313554486919</v>
      </c>
      <c r="N61">
        <f>H61/VLOOKUP(A61, 'Normalization Factors'!$A:$C, 3, )</f>
        <v>5.0456434917271169</v>
      </c>
      <c r="O61">
        <f>I61/VLOOKUP(A61, 'Normalization Factors'!$A:$C, 3, )</f>
        <v>742.92970087211677</v>
      </c>
      <c r="P61" s="11">
        <f>J61/VLOOKUP(A61, 'Normalization Factors'!$A:$C, 3, )</f>
        <v>2.7712119977178254E-3</v>
      </c>
      <c r="Q61" s="10">
        <f t="shared" si="7"/>
        <v>2.1649108113729127E-2</v>
      </c>
      <c r="R61">
        <f t="shared" si="7"/>
        <v>-0.131789919479749</v>
      </c>
      <c r="S61">
        <f t="shared" si="8"/>
        <v>-0.63392412563216782</v>
      </c>
      <c r="T61">
        <f t="shared" si="8"/>
        <v>0.14672977364941767</v>
      </c>
      <c r="U61">
        <f t="shared" si="8"/>
        <v>-0.33396343233270925</v>
      </c>
      <c r="V61">
        <f t="shared" si="8"/>
        <v>-0.38956936621555488</v>
      </c>
      <c r="W61">
        <f t="shared" si="8"/>
        <v>0.61904453306719642</v>
      </c>
      <c r="X61" s="11">
        <f t="shared" si="8"/>
        <v>0.8149191191157934</v>
      </c>
      <c r="Y61">
        <v>83.5</v>
      </c>
      <c r="Z61">
        <v>82.98</v>
      </c>
      <c r="AA61" s="4">
        <f t="shared" si="3"/>
        <v>-6.2275449101795929E-3</v>
      </c>
      <c r="AB61" t="str">
        <f t="shared" si="4"/>
        <v>DOWN</v>
      </c>
      <c r="AC61">
        <f t="shared" si="5"/>
        <v>-0.81408562629000758</v>
      </c>
      <c r="AD61">
        <f t="shared" si="6"/>
        <v>0</v>
      </c>
    </row>
    <row r="62" spans="1:30" x14ac:dyDescent="0.2">
      <c r="A62" t="s">
        <v>11</v>
      </c>
      <c r="B62" s="1">
        <v>43052</v>
      </c>
      <c r="C62">
        <v>1091</v>
      </c>
      <c r="D62">
        <v>0.334180077145248</v>
      </c>
      <c r="E62">
        <v>0.166883398219901</v>
      </c>
      <c r="F62" s="2">
        <v>43052.734351851854</v>
      </c>
      <c r="G62">
        <v>59474</v>
      </c>
      <c r="H62">
        <v>155924</v>
      </c>
      <c r="I62">
        <v>28632901</v>
      </c>
      <c r="J62" s="11">
        <v>41</v>
      </c>
      <c r="K62" s="13">
        <f t="shared" si="0"/>
        <v>0.73435185185371665</v>
      </c>
      <c r="L62">
        <f>C62/VLOOKUP(A62, 'Normalization Factors'!$A:$C, 3, )</f>
        <v>4.44616513163257E-2</v>
      </c>
      <c r="M62">
        <f>G62/VLOOKUP(A62, 'Normalization Factors'!$A:$C, 3, )</f>
        <v>2.4237509169451461</v>
      </c>
      <c r="N62">
        <f>H62/VLOOKUP(A62, 'Normalization Factors'!$A:$C, 3, )</f>
        <v>6.3543891107669737</v>
      </c>
      <c r="O62">
        <f>I62/VLOOKUP(A62, 'Normalization Factors'!$A:$C, 3, )</f>
        <v>1166.8799820686284</v>
      </c>
      <c r="P62" s="11">
        <f>J62/VLOOKUP(A62, 'Normalization Factors'!$A:$C, 3, )</f>
        <v>1.6708778221533947E-3</v>
      </c>
      <c r="Q62" s="10">
        <f t="shared" si="7"/>
        <v>0.10616422208461374</v>
      </c>
      <c r="R62">
        <f t="shared" si="7"/>
        <v>0.14219064040116397</v>
      </c>
      <c r="S62">
        <f t="shared" si="8"/>
        <v>-0.20660866925542229</v>
      </c>
      <c r="T62">
        <f t="shared" si="8"/>
        <v>-0.14292955851514907</v>
      </c>
      <c r="U62">
        <f t="shared" si="8"/>
        <v>-0.33086840560516373</v>
      </c>
      <c r="V62">
        <f t="shared" si="8"/>
        <v>-0.35780046369841229</v>
      </c>
      <c r="W62">
        <f t="shared" si="8"/>
        <v>1.5953061470487084</v>
      </c>
      <c r="X62" s="11">
        <f t="shared" si="8"/>
        <v>-0.17467251230603026</v>
      </c>
      <c r="Y62">
        <v>83.66</v>
      </c>
      <c r="Z62">
        <v>83.46</v>
      </c>
      <c r="AA62" s="4">
        <f t="shared" si="3"/>
        <v>-2.390628735357433E-3</v>
      </c>
      <c r="AB62" t="str">
        <f t="shared" si="4"/>
        <v>DOWN</v>
      </c>
      <c r="AC62">
        <f t="shared" si="5"/>
        <v>-0.32096652483759086</v>
      </c>
      <c r="AD62">
        <f t="shared" si="6"/>
        <v>0</v>
      </c>
    </row>
    <row r="63" spans="1:30" x14ac:dyDescent="0.2">
      <c r="A63" t="s">
        <v>11</v>
      </c>
      <c r="B63" s="1">
        <v>43049</v>
      </c>
      <c r="C63">
        <v>1067</v>
      </c>
      <c r="D63">
        <v>0.318429238</v>
      </c>
      <c r="E63">
        <v>0.12303083500000001</v>
      </c>
      <c r="F63" s="2">
        <v>43049.724999999999</v>
      </c>
      <c r="G63">
        <v>54681</v>
      </c>
      <c r="H63">
        <v>159766</v>
      </c>
      <c r="I63">
        <v>16890622</v>
      </c>
      <c r="J63" s="11">
        <v>54</v>
      </c>
      <c r="K63" s="13">
        <f t="shared" si="0"/>
        <v>0.72499999999854481</v>
      </c>
      <c r="L63">
        <f>C63/VLOOKUP(A63, 'Normalization Factors'!$A:$C, 3, )</f>
        <v>4.348357649360176E-2</v>
      </c>
      <c r="M63">
        <f>G63/VLOOKUP(A63, 'Normalization Factors'!$A:$C, 3, )</f>
        <v>2.228421224223653</v>
      </c>
      <c r="N63">
        <f>H63/VLOOKUP(A63, 'Normalization Factors'!$A:$C, 3, )</f>
        <v>6.5109625886380309</v>
      </c>
      <c r="O63">
        <f>I63/VLOOKUP(A63, 'Normalization Factors'!$A:$C, 3, )</f>
        <v>688.34550493112727</v>
      </c>
      <c r="P63" s="11">
        <f>J63/VLOOKUP(A63, 'Normalization Factors'!$A:$C, 3, )</f>
        <v>2.2006683511288615E-3</v>
      </c>
      <c r="Q63" s="10">
        <f t="shared" si="7"/>
        <v>-0.17369504069548722</v>
      </c>
      <c r="R63">
        <f t="shared" si="7"/>
        <v>-0.59817461857618548</v>
      </c>
      <c r="S63">
        <f t="shared" si="8"/>
        <v>-0.58602722835774179</v>
      </c>
      <c r="T63">
        <f t="shared" si="8"/>
        <v>-0.17342001453247194</v>
      </c>
      <c r="U63">
        <f t="shared" si="8"/>
        <v>-0.34597478351262362</v>
      </c>
      <c r="V63">
        <f t="shared" si="8"/>
        <v>-0.35399974988291555</v>
      </c>
      <c r="W63">
        <f t="shared" si="8"/>
        <v>0.49334947496548248</v>
      </c>
      <c r="X63" s="11">
        <f t="shared" si="8"/>
        <v>0.30179753245262569</v>
      </c>
      <c r="Y63" s="10">
        <v>83.79</v>
      </c>
      <c r="Z63" s="10">
        <v>83.87</v>
      </c>
      <c r="AA63" s="4">
        <f t="shared" si="3"/>
        <v>9.5476787206108472E-4</v>
      </c>
      <c r="AB63" t="str">
        <f t="shared" si="4"/>
        <v>UP</v>
      </c>
      <c r="AC63">
        <f t="shared" si="5"/>
        <v>0.10898265671539027</v>
      </c>
      <c r="AD63">
        <f t="shared" si="6"/>
        <v>0</v>
      </c>
    </row>
    <row r="64" spans="1:30" x14ac:dyDescent="0.2">
      <c r="A64" t="s">
        <v>11</v>
      </c>
      <c r="B64" s="1">
        <v>43048</v>
      </c>
      <c r="C64">
        <v>1350</v>
      </c>
      <c r="D64">
        <v>0.34686815799999998</v>
      </c>
      <c r="E64">
        <v>0.12900209800000001</v>
      </c>
      <c r="F64" s="2">
        <v>43048.738194444442</v>
      </c>
      <c r="G64">
        <v>132180</v>
      </c>
      <c r="H64">
        <v>472977</v>
      </c>
      <c r="I64">
        <v>12224187</v>
      </c>
      <c r="J64" s="11">
        <v>49</v>
      </c>
      <c r="K64" s="13">
        <f t="shared" si="0"/>
        <v>0.7381944444423425</v>
      </c>
      <c r="L64">
        <f>C64/VLOOKUP(A64, 'Normalization Factors'!$A:$C, 3, )</f>
        <v>5.5016708778221533E-2</v>
      </c>
      <c r="M64">
        <f>G64/VLOOKUP(A64, 'Normalization Factors'!$A:$C, 3, )</f>
        <v>5.3867470861520905</v>
      </c>
      <c r="N64">
        <f>H64/VLOOKUP(A64, 'Normalization Factors'!$A:$C, 3, )</f>
        <v>19.275287309479175</v>
      </c>
      <c r="O64">
        <f>I64/VLOOKUP(A64, 'Normalization Factors'!$A:$C, 3, )</f>
        <v>498.17373054038632</v>
      </c>
      <c r="P64" s="11">
        <f>J64/VLOOKUP(A64, 'Normalization Factors'!$A:$C, 3, )</f>
        <v>1.9969027630613741E-3</v>
      </c>
      <c r="Q64" s="10">
        <f t="shared" si="7"/>
        <v>0.33160471584881401</v>
      </c>
      <c r="R64">
        <f t="shared" si="7"/>
        <v>-0.49736145389871955</v>
      </c>
      <c r="S64">
        <f t="shared" si="8"/>
        <v>-5.0708964494019092E-2</v>
      </c>
      <c r="T64">
        <f t="shared" si="8"/>
        <v>0.18611327933845956</v>
      </c>
      <c r="U64">
        <f t="shared" si="8"/>
        <v>-0.10171666094841932</v>
      </c>
      <c r="V64">
        <f t="shared" si="8"/>
        <v>-4.415451956913477E-2</v>
      </c>
      <c r="W64">
        <f t="shared" si="8"/>
        <v>5.5426889146095185E-2</v>
      </c>
      <c r="X64" s="11">
        <f t="shared" si="8"/>
        <v>0.1185398229300656</v>
      </c>
      <c r="Y64" s="10">
        <v>84.11</v>
      </c>
      <c r="Z64">
        <v>84.09</v>
      </c>
      <c r="AA64" s="4">
        <f t="shared" si="3"/>
        <v>-2.3778385447623376E-4</v>
      </c>
      <c r="AB64" t="str">
        <f t="shared" si="4"/>
        <v>DOWN</v>
      </c>
      <c r="AC64">
        <f t="shared" si="5"/>
        <v>-4.428366681925603E-2</v>
      </c>
      <c r="AD64">
        <f t="shared" si="6"/>
        <v>0</v>
      </c>
    </row>
    <row r="65" spans="1:30" x14ac:dyDescent="0.2">
      <c r="A65" t="s">
        <v>11</v>
      </c>
      <c r="B65" s="1">
        <v>43047</v>
      </c>
      <c r="C65">
        <v>2589</v>
      </c>
      <c r="D65">
        <v>0.29645387000000001</v>
      </c>
      <c r="E65">
        <v>0.133648924</v>
      </c>
      <c r="F65" s="2">
        <v>43047.727777777778</v>
      </c>
      <c r="G65">
        <v>886006</v>
      </c>
      <c r="H65">
        <v>5678150</v>
      </c>
      <c r="I65">
        <v>10942134</v>
      </c>
      <c r="J65" s="11">
        <v>69</v>
      </c>
      <c r="K65" s="13">
        <f t="shared" si="0"/>
        <v>0.72777777777810115</v>
      </c>
      <c r="L65">
        <f>C65/VLOOKUP(A65, 'Normalization Factors'!$A:$C, 3, )</f>
        <v>0.10550982150134486</v>
      </c>
      <c r="M65">
        <f>G65/VLOOKUP(A65, 'Normalization Factors'!$A:$C, 3, )</f>
        <v>36.107506724264404</v>
      </c>
      <c r="N65">
        <f>H65/VLOOKUP(A65, 'Normalization Factors'!$A:$C, 3, )</f>
        <v>231.40231477708045</v>
      </c>
      <c r="O65">
        <f>I65/VLOOKUP(A65, 'Normalization Factors'!$A:$C, 3, )</f>
        <v>445.92607384464912</v>
      </c>
      <c r="P65" s="11">
        <f>J65/VLOOKUP(A65, 'Normalization Factors'!$A:$C, 3, )</f>
        <v>2.8119651153313227E-3</v>
      </c>
      <c r="Q65" s="10">
        <f t="shared" si="7"/>
        <v>-0.56415108123329361</v>
      </c>
      <c r="R65">
        <f t="shared" si="7"/>
        <v>-0.41890883260812661</v>
      </c>
      <c r="S65">
        <f t="shared" si="8"/>
        <v>-0.47332864641401168</v>
      </c>
      <c r="T65">
        <f t="shared" si="8"/>
        <v>1.7601830712327498</v>
      </c>
      <c r="U65">
        <f t="shared" si="8"/>
        <v>2.274160750374099</v>
      </c>
      <c r="V65">
        <f t="shared" si="8"/>
        <v>5.105083620241003</v>
      </c>
      <c r="W65">
        <f t="shared" si="8"/>
        <v>-6.4887647522154215E-2</v>
      </c>
      <c r="X65" s="11">
        <f t="shared" si="8"/>
        <v>0.85157066102030521</v>
      </c>
      <c r="Y65" s="17">
        <v>84.14</v>
      </c>
      <c r="Z65" s="10">
        <v>84.56</v>
      </c>
      <c r="AA65" s="4">
        <f t="shared" si="3"/>
        <v>4.9916805324459433E-3</v>
      </c>
      <c r="AB65" t="str">
        <f t="shared" si="4"/>
        <v>UP</v>
      </c>
      <c r="AC65">
        <f t="shared" si="5"/>
        <v>0.62780523532518595</v>
      </c>
      <c r="AD65">
        <f t="shared" si="6"/>
        <v>1</v>
      </c>
    </row>
    <row r="66" spans="1:30" x14ac:dyDescent="0.2">
      <c r="A66" t="s">
        <v>11</v>
      </c>
      <c r="B66" s="1">
        <v>43046</v>
      </c>
      <c r="C66">
        <v>1884</v>
      </c>
      <c r="D66">
        <v>0.33530866999999998</v>
      </c>
      <c r="E66">
        <v>0.12027892799999999</v>
      </c>
      <c r="F66" s="2">
        <v>43046.737500000003</v>
      </c>
      <c r="G66">
        <v>67370</v>
      </c>
      <c r="H66">
        <v>455760</v>
      </c>
      <c r="I66">
        <v>15655615</v>
      </c>
      <c r="J66" s="11">
        <v>62</v>
      </c>
      <c r="K66" s="13">
        <f t="shared" ref="K66:K90" si="9">MOD(F66, 1)</f>
        <v>0.73750000000291038</v>
      </c>
      <c r="L66">
        <f>C66/VLOOKUP(A66, 'Normalization Factors'!$A:$C, 3, )</f>
        <v>7.6778873583829163E-2</v>
      </c>
      <c r="M66">
        <f>G66/VLOOKUP(A66, 'Normalization Factors'!$A:$C, 3, )</f>
        <v>2.7455375336213219</v>
      </c>
      <c r="N66">
        <f>H66/VLOOKUP(A66, 'Normalization Factors'!$A:$C, 3, )</f>
        <v>18.573640883527588</v>
      </c>
      <c r="O66">
        <f>I66/VLOOKUP(A66, 'Normalization Factors'!$A:$C, 3, )</f>
        <v>638.01511940663465</v>
      </c>
      <c r="P66" s="11">
        <f>J66/VLOOKUP(A66, 'Normalization Factors'!$A:$C, 3, )</f>
        <v>2.5266932920368409E-3</v>
      </c>
      <c r="Q66" s="10">
        <f t="shared" ref="Q66:R82" si="10">STANDARDIZE(D66, D$1, D$2)</f>
        <v>0.1262169419046284</v>
      </c>
      <c r="R66">
        <f t="shared" si="10"/>
        <v>-0.64463521720801142</v>
      </c>
      <c r="S66">
        <f t="shared" ref="S66:X82" si="11">STANDARDIZE(K66, K$1, K$2)</f>
        <v>-7.888360975855431E-2</v>
      </c>
      <c r="T66">
        <f t="shared" si="11"/>
        <v>0.86452592572389209</v>
      </c>
      <c r="U66">
        <f t="shared" si="11"/>
        <v>-0.30598212144966552</v>
      </c>
      <c r="V66">
        <f t="shared" si="11"/>
        <v>-6.1186505451854015E-2</v>
      </c>
      <c r="W66">
        <f t="shared" si="11"/>
        <v>0.37744998018091058</v>
      </c>
      <c r="X66" s="11">
        <f t="shared" si="11"/>
        <v>0.59500986768872155</v>
      </c>
      <c r="Y66" s="10">
        <v>84.77</v>
      </c>
      <c r="Z66" s="10">
        <v>84.27</v>
      </c>
      <c r="AA66" s="4">
        <f t="shared" ref="AA66:AA90" si="12">IFERROR((Z66-Y66)/Y66, "N/A")</f>
        <v>-5.8983130824584173E-3</v>
      </c>
      <c r="AB66" t="str">
        <f t="shared" ref="AB66:AB90" si="13">IF(AA66="N/A", "N/A", IF(AA66&gt;0, "UP", "DOWN"))</f>
        <v>DOWN</v>
      </c>
      <c r="AC66">
        <f t="shared" si="5"/>
        <v>-0.77177286894577712</v>
      </c>
      <c r="AD66">
        <f t="shared" si="6"/>
        <v>0</v>
      </c>
    </row>
    <row r="67" spans="1:30" x14ac:dyDescent="0.2">
      <c r="A67" t="s">
        <v>11</v>
      </c>
      <c r="B67" s="1">
        <v>43045</v>
      </c>
      <c r="C67">
        <v>1246</v>
      </c>
      <c r="D67">
        <v>0.33793314600000002</v>
      </c>
      <c r="E67">
        <v>0.14200795399999999</v>
      </c>
      <c r="F67" s="2">
        <v>43045.759722222225</v>
      </c>
      <c r="G67">
        <v>55237</v>
      </c>
      <c r="H67">
        <v>305135</v>
      </c>
      <c r="I67">
        <v>24069567</v>
      </c>
      <c r="J67" s="11">
        <v>81</v>
      </c>
      <c r="K67" s="13">
        <f t="shared" si="9"/>
        <v>0.75972222222480923</v>
      </c>
      <c r="L67">
        <f>C67/VLOOKUP(A67, 'Normalization Factors'!$A:$C, 3, )</f>
        <v>5.0778384546417803E-2</v>
      </c>
      <c r="M67">
        <f>G67/VLOOKUP(A67, 'Normalization Factors'!$A:$C, 3, )</f>
        <v>2.2510799576167577</v>
      </c>
      <c r="N67">
        <f>H67/VLOOKUP(A67, 'Normalization Factors'!$A:$C, 3, )</f>
        <v>12.435202542994539</v>
      </c>
      <c r="O67">
        <f>I67/VLOOKUP(A67, 'Normalization Factors'!$A:$C, 3, )</f>
        <v>980.90989485695661</v>
      </c>
      <c r="P67" s="11">
        <f>J67/VLOOKUP(A67, 'Normalization Factors'!$A:$C, 3, )</f>
        <v>3.3010025266932922E-3</v>
      </c>
      <c r="Q67" s="10">
        <f t="shared" si="10"/>
        <v>0.17284835701660817</v>
      </c>
      <c r="R67">
        <f t="shared" si="10"/>
        <v>-0.27778286513124995</v>
      </c>
      <c r="S67">
        <f t="shared" si="11"/>
        <v>0.82270504520089416</v>
      </c>
      <c r="T67">
        <f t="shared" si="11"/>
        <v>5.3987969930060782E-2</v>
      </c>
      <c r="U67">
        <f t="shared" si="11"/>
        <v>-0.34422240585425773</v>
      </c>
      <c r="V67">
        <f t="shared" si="11"/>
        <v>-0.21019288714347154</v>
      </c>
      <c r="W67">
        <f t="shared" si="11"/>
        <v>1.1670590965192298</v>
      </c>
      <c r="X67" s="11">
        <f t="shared" si="11"/>
        <v>1.2913891638744495</v>
      </c>
      <c r="Y67" s="10">
        <v>84.2</v>
      </c>
      <c r="Z67">
        <v>84.47</v>
      </c>
      <c r="AA67" s="4">
        <f t="shared" si="12"/>
        <v>3.2066508313538717E-3</v>
      </c>
      <c r="AB67" t="str">
        <f t="shared" si="13"/>
        <v>UP</v>
      </c>
      <c r="AC67">
        <f t="shared" ref="AC67:AC90" si="14">IFERROR(STANDARDIZE(AA67, $AA$1, $AA$2), "N/A")</f>
        <v>0.39839385332927957</v>
      </c>
      <c r="AD67">
        <f t="shared" ref="AD67:AD90" si="15">IF(MAX(Q67:X67)&gt;$AD$1, 1, IF(MIN(Q67:X67)&lt;-$AD$1, 1, 0))</f>
        <v>0</v>
      </c>
    </row>
    <row r="68" spans="1:30" x14ac:dyDescent="0.2">
      <c r="A68" t="s">
        <v>10</v>
      </c>
      <c r="B68" s="1">
        <v>43055</v>
      </c>
      <c r="C68">
        <v>220</v>
      </c>
      <c r="D68">
        <v>0.34548857077266099</v>
      </c>
      <c r="E68">
        <v>0.16734549226026399</v>
      </c>
      <c r="F68" s="2">
        <v>43055.761932870373</v>
      </c>
      <c r="G68">
        <v>1574</v>
      </c>
      <c r="H68">
        <v>2684</v>
      </c>
      <c r="I68">
        <v>2564042</v>
      </c>
      <c r="J68" s="11">
        <v>10</v>
      </c>
      <c r="K68" s="13">
        <f t="shared" si="9"/>
        <v>0.76193287037312984</v>
      </c>
      <c r="L68">
        <f>C68/VLOOKUP(A68, 'Normalization Factors'!$A:$C, 3, )</f>
        <v>2.3946881462936758E-2</v>
      </c>
      <c r="M68">
        <f>G68/VLOOKUP(A68, 'Normalization Factors'!$A:$C, 3, )</f>
        <v>0.17132905192119299</v>
      </c>
      <c r="N68">
        <f>H68/VLOOKUP(A68, 'Normalization Factors'!$A:$C, 3, )</f>
        <v>0.29215195384782844</v>
      </c>
      <c r="O68">
        <f>I68/VLOOKUP(A68, 'Normalization Factors'!$A:$C, 3, )</f>
        <v>279.09459018177859</v>
      </c>
      <c r="P68" s="11">
        <f>J68/VLOOKUP(A68, 'Normalization Factors'!$A:$C, 3, )</f>
        <v>1.0884946119516709E-3</v>
      </c>
      <c r="Q68" s="10">
        <f t="shared" si="10"/>
        <v>0.30709235426454773</v>
      </c>
      <c r="R68">
        <f t="shared" si="10"/>
        <v>0.14999219973418773</v>
      </c>
      <c r="S68">
        <f t="shared" si="11"/>
        <v>0.91239433328068331</v>
      </c>
      <c r="T68">
        <f t="shared" si="11"/>
        <v>-0.78245597652295018</v>
      </c>
      <c r="U68">
        <f t="shared" si="11"/>
        <v>-0.50506586338027293</v>
      </c>
      <c r="V68">
        <f t="shared" si="11"/>
        <v>-0.50495711390768339</v>
      </c>
      <c r="W68">
        <f t="shared" si="11"/>
        <v>-0.44906282260158614</v>
      </c>
      <c r="X68" s="11">
        <f t="shared" si="11"/>
        <v>-0.69844207603931252</v>
      </c>
      <c r="Y68" s="10">
        <v>49.11</v>
      </c>
      <c r="Z68">
        <v>49.2</v>
      </c>
      <c r="AA68" s="4">
        <f t="shared" si="12"/>
        <v>1.8326206475260316E-3</v>
      </c>
      <c r="AB68" t="str">
        <f t="shared" si="13"/>
        <v>UP</v>
      </c>
      <c r="AC68">
        <f t="shared" si="14"/>
        <v>0.22180398304130325</v>
      </c>
      <c r="AD68">
        <f t="shared" si="15"/>
        <v>0</v>
      </c>
    </row>
    <row r="69" spans="1:30" x14ac:dyDescent="0.2">
      <c r="A69" t="s">
        <v>10</v>
      </c>
      <c r="B69" s="1">
        <v>43054</v>
      </c>
      <c r="C69">
        <v>236</v>
      </c>
      <c r="D69">
        <v>0.28857508193313203</v>
      </c>
      <c r="E69">
        <v>0.16380658889133401</v>
      </c>
      <c r="F69" s="2">
        <v>43054.724004629628</v>
      </c>
      <c r="G69">
        <v>2762</v>
      </c>
      <c r="H69">
        <v>3431</v>
      </c>
      <c r="I69">
        <v>1564770</v>
      </c>
      <c r="J69" s="11">
        <v>8</v>
      </c>
      <c r="K69" s="13">
        <f t="shared" si="9"/>
        <v>0.72400462962832535</v>
      </c>
      <c r="L69">
        <f>C69/VLOOKUP(A69, 'Normalization Factors'!$A:$C, 3, )</f>
        <v>2.5688472842059433E-2</v>
      </c>
      <c r="M69">
        <f>G69/VLOOKUP(A69, 'Normalization Factors'!$A:$C, 3, )</f>
        <v>0.3006422118210515</v>
      </c>
      <c r="N69">
        <f>H69/VLOOKUP(A69, 'Normalization Factors'!$A:$C, 3, )</f>
        <v>0.37346250136061826</v>
      </c>
      <c r="O69">
        <f>I69/VLOOKUP(A69, 'Normalization Factors'!$A:$C, 3, )</f>
        <v>170.32437139436161</v>
      </c>
      <c r="P69" s="11">
        <f>J69/VLOOKUP(A69, 'Normalization Factors'!$A:$C, 3, )</f>
        <v>8.7079568956133669E-4</v>
      </c>
      <c r="Q69" s="10">
        <f t="shared" si="10"/>
        <v>-0.70414056367680911</v>
      </c>
      <c r="R69">
        <f t="shared" si="10"/>
        <v>9.0244697721702766E-2</v>
      </c>
      <c r="S69">
        <f t="shared" si="11"/>
        <v>-0.62641088685559887</v>
      </c>
      <c r="T69">
        <f t="shared" si="11"/>
        <v>-0.72816369324200481</v>
      </c>
      <c r="U69">
        <f t="shared" si="11"/>
        <v>-0.49506506199345907</v>
      </c>
      <c r="V69">
        <f t="shared" si="11"/>
        <v>-0.50298335612009715</v>
      </c>
      <c r="W69">
        <f t="shared" si="11"/>
        <v>-0.69953603622189975</v>
      </c>
      <c r="X69" s="11">
        <f t="shared" si="11"/>
        <v>-0.89423080690965429</v>
      </c>
      <c r="Y69" s="10">
        <v>48.88</v>
      </c>
      <c r="Z69" s="10">
        <v>48.82</v>
      </c>
      <c r="AA69" s="4">
        <f t="shared" si="12"/>
        <v>-1.2274959083470186E-3</v>
      </c>
      <c r="AB69" t="str">
        <f t="shared" si="13"/>
        <v>DOWN</v>
      </c>
      <c r="AC69">
        <f t="shared" si="14"/>
        <v>-0.17148110780166376</v>
      </c>
      <c r="AD69">
        <f t="shared" si="15"/>
        <v>0</v>
      </c>
    </row>
    <row r="70" spans="1:30" x14ac:dyDescent="0.2">
      <c r="A70" t="s">
        <v>10</v>
      </c>
      <c r="B70" s="1">
        <v>43053</v>
      </c>
      <c r="C70">
        <v>387</v>
      </c>
      <c r="D70">
        <v>0.33826647333430199</v>
      </c>
      <c r="E70">
        <v>0.14675150941866</v>
      </c>
      <c r="F70" s="2">
        <v>43053.731863425928</v>
      </c>
      <c r="G70">
        <v>15748</v>
      </c>
      <c r="H70">
        <v>6632</v>
      </c>
      <c r="I70">
        <v>2212768</v>
      </c>
      <c r="J70" s="11">
        <v>10</v>
      </c>
      <c r="K70" s="13">
        <f t="shared" si="9"/>
        <v>0.731863425928168</v>
      </c>
      <c r="L70">
        <f>C70/VLOOKUP(A70, 'Normalization Factors'!$A:$C, 3, )</f>
        <v>4.2124741482529662E-2</v>
      </c>
      <c r="M70">
        <f>G70/VLOOKUP(A70, 'Normalization Factors'!$A:$C, 3, )</f>
        <v>1.7141613149014912</v>
      </c>
      <c r="N70">
        <f>H70/VLOOKUP(A70, 'Normalization Factors'!$A:$C, 3, )</f>
        <v>0.72188962664634815</v>
      </c>
      <c r="O70">
        <f>I70/VLOOKUP(A70, 'Normalization Factors'!$A:$C, 3, )</f>
        <v>240.85860454990748</v>
      </c>
      <c r="P70" s="11">
        <f>J70/VLOOKUP(A70, 'Normalization Factors'!$A:$C, 3, )</f>
        <v>1.0884946119516709E-3</v>
      </c>
      <c r="Q70" s="10">
        <f t="shared" si="10"/>
        <v>0.17877088223459628</v>
      </c>
      <c r="R70">
        <f t="shared" si="10"/>
        <v>-0.19769715569623478</v>
      </c>
      <c r="S70">
        <f t="shared" si="11"/>
        <v>-0.3075678155000649</v>
      </c>
      <c r="T70">
        <f t="shared" si="11"/>
        <v>-0.21578026977808332</v>
      </c>
      <c r="U70">
        <f t="shared" si="11"/>
        <v>-0.38574653774331968</v>
      </c>
      <c r="V70">
        <f t="shared" si="11"/>
        <v>-0.49452552656445636</v>
      </c>
      <c r="W70">
        <f t="shared" si="11"/>
        <v>-0.53711164978904058</v>
      </c>
      <c r="X70" s="11">
        <f t="shared" si="11"/>
        <v>-0.69844207603931252</v>
      </c>
      <c r="Y70" s="10">
        <v>49.32</v>
      </c>
      <c r="Z70" s="10">
        <v>49.2</v>
      </c>
      <c r="AA70" s="4">
        <f t="shared" si="12"/>
        <v>-2.4330900243308483E-3</v>
      </c>
      <c r="AB70" t="str">
        <f t="shared" si="13"/>
        <v>DOWN</v>
      </c>
      <c r="AC70">
        <f t="shared" si="14"/>
        <v>-0.3264236345869464</v>
      </c>
      <c r="AD70">
        <f t="shared" si="15"/>
        <v>0</v>
      </c>
    </row>
    <row r="71" spans="1:30" x14ac:dyDescent="0.2">
      <c r="A71" t="s">
        <v>10</v>
      </c>
      <c r="B71" s="1">
        <v>43052</v>
      </c>
      <c r="C71">
        <v>231</v>
      </c>
      <c r="D71">
        <v>0.33578175852526398</v>
      </c>
      <c r="E71">
        <v>0.190826048050073</v>
      </c>
      <c r="F71" s="2">
        <v>43052.705185185187</v>
      </c>
      <c r="G71">
        <v>6490</v>
      </c>
      <c r="H71">
        <v>10995</v>
      </c>
      <c r="I71">
        <v>828298</v>
      </c>
      <c r="J71" s="11">
        <v>8</v>
      </c>
      <c r="K71" s="13">
        <f t="shared" si="9"/>
        <v>0.70518518518656492</v>
      </c>
      <c r="L71">
        <f>C71/VLOOKUP(A71, 'Normalization Factors'!$A:$C, 3, )</f>
        <v>2.5144225536083597E-2</v>
      </c>
      <c r="M71">
        <f>G71/VLOOKUP(A71, 'Normalization Factors'!$A:$C, 3, )</f>
        <v>0.70643300315663438</v>
      </c>
      <c r="N71">
        <f>H71/VLOOKUP(A71, 'Normalization Factors'!$A:$C, 3, )</f>
        <v>1.1967998258408621</v>
      </c>
      <c r="O71">
        <f>I71/VLOOKUP(A71, 'Normalization Factors'!$A:$C, 3, )</f>
        <v>90.159791009034507</v>
      </c>
      <c r="P71" s="11">
        <f>J71/VLOOKUP(A71, 'Normalization Factors'!$A:$C, 3, )</f>
        <v>8.7079568956133669E-4</v>
      </c>
      <c r="Q71" s="10">
        <f t="shared" si="10"/>
        <v>0.13462272934802663</v>
      </c>
      <c r="R71">
        <f t="shared" si="10"/>
        <v>0.54641572647491943</v>
      </c>
      <c r="S71">
        <f t="shared" si="11"/>
        <v>-1.389943778926598</v>
      </c>
      <c r="T71">
        <f t="shared" si="11"/>
        <v>-0.7451300317673003</v>
      </c>
      <c r="U71">
        <f t="shared" si="11"/>
        <v>-0.46368207582338977</v>
      </c>
      <c r="V71">
        <f t="shared" si="11"/>
        <v>-0.48299740711701483</v>
      </c>
      <c r="W71">
        <f t="shared" si="11"/>
        <v>-0.88413693425704898</v>
      </c>
      <c r="X71" s="11">
        <f t="shared" si="11"/>
        <v>-0.89423080690965429</v>
      </c>
      <c r="Y71" s="10">
        <v>49.1</v>
      </c>
      <c r="Z71">
        <v>49.4</v>
      </c>
      <c r="AA71" s="4">
        <f t="shared" si="12"/>
        <v>6.1099796334011637E-3</v>
      </c>
      <c r="AB71" t="str">
        <f t="shared" si="13"/>
        <v>UP</v>
      </c>
      <c r="AC71">
        <f t="shared" si="14"/>
        <v>0.77152863784221992</v>
      </c>
      <c r="AD71">
        <f t="shared" si="15"/>
        <v>0</v>
      </c>
    </row>
    <row r="72" spans="1:30" x14ac:dyDescent="0.2">
      <c r="A72" t="s">
        <v>10</v>
      </c>
      <c r="B72" s="1">
        <v>43049</v>
      </c>
      <c r="C72">
        <v>176</v>
      </c>
      <c r="D72">
        <v>0.27184386500000002</v>
      </c>
      <c r="E72">
        <v>0.14124266199999999</v>
      </c>
      <c r="F72" s="2">
        <v>43049.708333333336</v>
      </c>
      <c r="G72">
        <v>2328</v>
      </c>
      <c r="H72">
        <v>4873</v>
      </c>
      <c r="I72">
        <v>903368</v>
      </c>
      <c r="J72" s="11">
        <v>9</v>
      </c>
      <c r="K72" s="13">
        <f t="shared" si="9"/>
        <v>0.70833333333575865</v>
      </c>
      <c r="L72">
        <f>C72/VLOOKUP(A72, 'Normalization Factors'!$A:$C, 3, )</f>
        <v>1.9157505170349406E-2</v>
      </c>
      <c r="M72">
        <f>G72/VLOOKUP(A72, 'Normalization Factors'!$A:$C, 3, )</f>
        <v>0.25340154566234896</v>
      </c>
      <c r="N72">
        <f>H72/VLOOKUP(A72, 'Normalization Factors'!$A:$C, 3, )</f>
        <v>0.53042342440404922</v>
      </c>
      <c r="O72">
        <f>I72/VLOOKUP(A72, 'Normalization Factors'!$A:$C, 3, )</f>
        <v>98.331120060955698</v>
      </c>
      <c r="P72" s="11">
        <f>J72/VLOOKUP(A72, 'Normalization Factors'!$A:$C, 3, )</f>
        <v>9.7964515075650376E-4</v>
      </c>
      <c r="Q72" s="10">
        <f t="shared" si="10"/>
        <v>-1.0014190764684869</v>
      </c>
      <c r="R72">
        <f t="shared" si="10"/>
        <v>-0.29070333244651431</v>
      </c>
      <c r="S72">
        <f t="shared" si="11"/>
        <v>-1.2622187194297299</v>
      </c>
      <c r="T72">
        <f t="shared" si="11"/>
        <v>-0.93175975554554991</v>
      </c>
      <c r="U72">
        <f t="shared" si="11"/>
        <v>-0.49871855340918059</v>
      </c>
      <c r="V72">
        <f t="shared" si="11"/>
        <v>-0.49917323733870572</v>
      </c>
      <c r="W72">
        <f t="shared" si="11"/>
        <v>-0.86532021153643146</v>
      </c>
      <c r="X72" s="11">
        <f t="shared" si="11"/>
        <v>-0.79633644147448357</v>
      </c>
      <c r="Y72" s="10">
        <v>49</v>
      </c>
      <c r="Z72">
        <v>49.32</v>
      </c>
      <c r="AA72" s="4">
        <f t="shared" si="12"/>
        <v>6.5306122448979646E-3</v>
      </c>
      <c r="AB72" t="str">
        <f t="shared" si="13"/>
        <v>UP</v>
      </c>
      <c r="AC72">
        <f t="shared" si="14"/>
        <v>0.82558819139306072</v>
      </c>
      <c r="AD72">
        <f t="shared" si="15"/>
        <v>0</v>
      </c>
    </row>
    <row r="73" spans="1:30" x14ac:dyDescent="0.2">
      <c r="A73" t="s">
        <v>14</v>
      </c>
      <c r="B73" s="1">
        <v>43056</v>
      </c>
      <c r="C73">
        <v>61</v>
      </c>
      <c r="D73">
        <v>0.26835982778605699</v>
      </c>
      <c r="E73">
        <v>0.22409856764364899</v>
      </c>
      <c r="F73" s="2">
        <v>43056.686412037037</v>
      </c>
      <c r="G73">
        <v>292</v>
      </c>
      <c r="H73">
        <v>102</v>
      </c>
      <c r="I73">
        <v>43451</v>
      </c>
      <c r="J73" s="11">
        <v>2</v>
      </c>
      <c r="K73" s="13">
        <f t="shared" si="9"/>
        <v>0.68641203703737119</v>
      </c>
      <c r="L73">
        <f>C73/VLOOKUP(A73, 'Normalization Factors'!$A:$C, 3, )</f>
        <v>2.4429315178213857E-2</v>
      </c>
      <c r="M73">
        <f>G73/VLOOKUP(A73, 'Normalization Factors'!$A:$C, 3, )</f>
        <v>0.11694032839407288</v>
      </c>
      <c r="N73">
        <f>H73/VLOOKUP(A73, 'Normalization Factors'!$A:$C, 3, )</f>
        <v>4.0849018822587103E-2</v>
      </c>
      <c r="O73">
        <f>I73/VLOOKUP(A73, 'Normalization Factors'!$A:$C, 3, )</f>
        <v>17.401281537845414</v>
      </c>
      <c r="P73" s="11">
        <f>J73/VLOOKUP(A73, 'Normalization Factors'!$A:$C, 3, )</f>
        <v>8.0096115338406087E-4</v>
      </c>
      <c r="Q73" s="10">
        <f t="shared" si="10"/>
        <v>-1.063323085340719</v>
      </c>
      <c r="R73">
        <f t="shared" si="10"/>
        <v>1.1081575216397594</v>
      </c>
      <c r="S73">
        <f t="shared" si="11"/>
        <v>-2.151598361451053</v>
      </c>
      <c r="T73">
        <f t="shared" si="11"/>
        <v>-0.76741661180853737</v>
      </c>
      <c r="U73">
        <f t="shared" si="11"/>
        <v>-0.50927217016373016</v>
      </c>
      <c r="V73">
        <f t="shared" si="11"/>
        <v>-0.51105732034118856</v>
      </c>
      <c r="W73">
        <f t="shared" si="11"/>
        <v>-1.0516833259866665</v>
      </c>
      <c r="X73" s="11">
        <f t="shared" si="11"/>
        <v>-0.95703688357250738</v>
      </c>
      <c r="Y73" s="10">
        <v>28.2</v>
      </c>
      <c r="Z73">
        <v>28.36</v>
      </c>
      <c r="AA73" s="4">
        <f t="shared" si="12"/>
        <v>5.6737588652482325E-3</v>
      </c>
      <c r="AB73" t="str">
        <f t="shared" si="13"/>
        <v>UP</v>
      </c>
      <c r="AC73">
        <f t="shared" si="14"/>
        <v>0.71546569994485321</v>
      </c>
      <c r="AD73">
        <f t="shared" si="15"/>
        <v>0</v>
      </c>
    </row>
    <row r="74" spans="1:30" x14ac:dyDescent="0.2">
      <c r="A74" t="s">
        <v>14</v>
      </c>
      <c r="B74" s="1">
        <v>43055</v>
      </c>
      <c r="C74">
        <v>81</v>
      </c>
      <c r="D74">
        <v>0.45187011205529698</v>
      </c>
      <c r="E74">
        <v>0.37767890545668298</v>
      </c>
      <c r="F74" s="2">
        <v>43055.763298611113</v>
      </c>
      <c r="G74">
        <v>899</v>
      </c>
      <c r="H74">
        <v>242</v>
      </c>
      <c r="I74">
        <v>76243</v>
      </c>
      <c r="J74" s="11">
        <v>0</v>
      </c>
      <c r="K74" s="13">
        <f t="shared" si="9"/>
        <v>0.76329861111298669</v>
      </c>
      <c r="L74">
        <f>C74/VLOOKUP(A74, 'Normalization Factors'!$A:$C, 3, )</f>
        <v>3.2438926712054464E-2</v>
      </c>
      <c r="M74">
        <f>G74/VLOOKUP(A74, 'Normalization Factors'!$A:$C, 3, )</f>
        <v>0.36003203844613535</v>
      </c>
      <c r="N74">
        <f>H74/VLOOKUP(A74, 'Normalization Factors'!$A:$C, 3, )</f>
        <v>9.6916299559471369E-2</v>
      </c>
      <c r="O74">
        <f>I74/VLOOKUP(A74, 'Normalization Factors'!$A:$C, 3, )</f>
        <v>30.533840608730475</v>
      </c>
      <c r="P74" s="11">
        <f>J74/VLOOKUP(A74, 'Normalization Factors'!$A:$C, 3, )</f>
        <v>0</v>
      </c>
      <c r="Q74" s="10">
        <f t="shared" si="10"/>
        <v>2.1972684548662422</v>
      </c>
      <c r="R74">
        <f t="shared" si="10"/>
        <v>3.7010628897614186</v>
      </c>
      <c r="S74">
        <f t="shared" si="11"/>
        <v>0.96780446933167819</v>
      </c>
      <c r="T74">
        <f t="shared" si="11"/>
        <v>-0.51772537907823868</v>
      </c>
      <c r="U74">
        <f t="shared" si="11"/>
        <v>-0.49047198066333969</v>
      </c>
      <c r="V74">
        <f t="shared" si="11"/>
        <v>-0.50969632554570032</v>
      </c>
      <c r="W74">
        <f t="shared" si="11"/>
        <v>-1.0214420125994792</v>
      </c>
      <c r="X74" s="11">
        <f t="shared" si="11"/>
        <v>-1.6773857303910218</v>
      </c>
      <c r="Y74" s="10">
        <v>28.3</v>
      </c>
      <c r="Z74">
        <v>28.26</v>
      </c>
      <c r="AA74" s="4">
        <f t="shared" si="12"/>
        <v>-1.4134275618374256E-3</v>
      </c>
      <c r="AB74" t="str">
        <f t="shared" si="13"/>
        <v>DOWN</v>
      </c>
      <c r="AC74">
        <f t="shared" si="14"/>
        <v>-0.19537697774596904</v>
      </c>
      <c r="AD74">
        <f t="shared" si="15"/>
        <v>0</v>
      </c>
    </row>
    <row r="75" spans="1:30" x14ac:dyDescent="0.2">
      <c r="A75" t="s">
        <v>14</v>
      </c>
      <c r="B75" s="1">
        <v>43054</v>
      </c>
      <c r="C75">
        <v>60</v>
      </c>
      <c r="D75">
        <v>0.33344907407407398</v>
      </c>
      <c r="E75">
        <v>0.107984006734006</v>
      </c>
      <c r="F75" s="2">
        <v>43054.707685185182</v>
      </c>
      <c r="G75">
        <v>235</v>
      </c>
      <c r="H75">
        <v>360</v>
      </c>
      <c r="I75">
        <v>215825</v>
      </c>
      <c r="J75" s="11">
        <v>1</v>
      </c>
      <c r="K75" s="13">
        <f t="shared" si="9"/>
        <v>0.70768518518161727</v>
      </c>
      <c r="L75">
        <f>C75/VLOOKUP(A75, 'Normalization Factors'!$A:$C, 3, )</f>
        <v>2.4028834601521828E-2</v>
      </c>
      <c r="M75">
        <f>G75/VLOOKUP(A75, 'Normalization Factors'!$A:$C, 3, )</f>
        <v>9.4112935522627159E-2</v>
      </c>
      <c r="N75">
        <f>H75/VLOOKUP(A75, 'Normalization Factors'!$A:$C, 3, )</f>
        <v>0.14417300760913096</v>
      </c>
      <c r="O75">
        <f>I75/VLOOKUP(A75, 'Normalization Factors'!$A:$C, 3, )</f>
        <v>86.433720464557467</v>
      </c>
      <c r="P75" s="11">
        <f>J75/VLOOKUP(A75, 'Normalization Factors'!$A:$C, 3, )</f>
        <v>4.0048057669203043E-4</v>
      </c>
      <c r="Q75" s="10">
        <f t="shared" si="10"/>
        <v>9.3175835961041939E-2</v>
      </c>
      <c r="R75">
        <f t="shared" si="10"/>
        <v>-0.85221105539921649</v>
      </c>
      <c r="S75">
        <f t="shared" si="11"/>
        <v>-1.2885150554429177</v>
      </c>
      <c r="T75">
        <f t="shared" si="11"/>
        <v>-0.77990117344505228</v>
      </c>
      <c r="U75">
        <f t="shared" si="11"/>
        <v>-0.51103759158304196</v>
      </c>
      <c r="V75">
        <f t="shared" si="11"/>
        <v>-0.50854920136093162</v>
      </c>
      <c r="W75">
        <f t="shared" si="11"/>
        <v>-0.89271723200633635</v>
      </c>
      <c r="X75" s="11">
        <f t="shared" si="11"/>
        <v>-1.3172113069817646</v>
      </c>
      <c r="Y75" s="10">
        <v>27.93</v>
      </c>
      <c r="Z75">
        <v>28.17</v>
      </c>
      <c r="AA75" s="4">
        <f t="shared" si="12"/>
        <v>8.5929108485500172E-3</v>
      </c>
      <c r="AB75" t="str">
        <f t="shared" si="13"/>
        <v>UP</v>
      </c>
      <c r="AC75">
        <f t="shared" si="14"/>
        <v>1.0906340740820695</v>
      </c>
      <c r="AD75">
        <f t="shared" si="15"/>
        <v>0</v>
      </c>
    </row>
    <row r="76" spans="1:30" x14ac:dyDescent="0.2">
      <c r="A76" t="s">
        <v>14</v>
      </c>
      <c r="B76" s="1">
        <v>43053</v>
      </c>
      <c r="C76">
        <v>73</v>
      </c>
      <c r="D76">
        <v>0.202983232520903</v>
      </c>
      <c r="E76">
        <v>0.13645036470378899</v>
      </c>
      <c r="F76" s="2">
        <v>43053.69630787037</v>
      </c>
      <c r="G76">
        <v>180</v>
      </c>
      <c r="H76">
        <v>242</v>
      </c>
      <c r="I76">
        <v>274476</v>
      </c>
      <c r="J76" s="11">
        <v>2</v>
      </c>
      <c r="K76" s="13">
        <f t="shared" si="9"/>
        <v>0.69630787037021946</v>
      </c>
      <c r="L76">
        <f>C76/VLOOKUP(A76, 'Normalization Factors'!$A:$C, 3, )</f>
        <v>2.923508209851822E-2</v>
      </c>
      <c r="M76">
        <f>G76/VLOOKUP(A76, 'Normalization Factors'!$A:$C, 3, )</f>
        <v>7.208650380456548E-2</v>
      </c>
      <c r="N76">
        <f>H76/VLOOKUP(A76, 'Normalization Factors'!$A:$C, 3, )</f>
        <v>9.6916299559471369E-2</v>
      </c>
      <c r="O76">
        <f>I76/VLOOKUP(A76, 'Normalization Factors'!$A:$C, 3, )</f>
        <v>109.92230676812174</v>
      </c>
      <c r="P76" s="11">
        <f>J76/VLOOKUP(A76, 'Normalization Factors'!$A:$C, 3, )</f>
        <v>8.0096115338406087E-4</v>
      </c>
      <c r="Q76" s="10">
        <f t="shared" si="10"/>
        <v>-2.2249275932185726</v>
      </c>
      <c r="R76">
        <f t="shared" si="10"/>
        <v>-0.37161195370575117</v>
      </c>
      <c r="S76">
        <f t="shared" si="11"/>
        <v>-1.7501096635532609</v>
      </c>
      <c r="T76">
        <f t="shared" si="11"/>
        <v>-0.61760187217035822</v>
      </c>
      <c r="U76">
        <f t="shared" si="11"/>
        <v>-0.51274106839114986</v>
      </c>
      <c r="V76">
        <f t="shared" si="11"/>
        <v>-0.50969632554570032</v>
      </c>
      <c r="W76">
        <f t="shared" si="11"/>
        <v>-0.83862833009514115</v>
      </c>
      <c r="X76" s="11">
        <f t="shared" si="11"/>
        <v>-0.95703688357250738</v>
      </c>
      <c r="Y76" s="10">
        <v>28.15</v>
      </c>
      <c r="Z76">
        <v>28.08</v>
      </c>
      <c r="AA76" s="4">
        <f t="shared" si="12"/>
        <v>-2.4866785079929055E-3</v>
      </c>
      <c r="AB76" t="str">
        <f t="shared" si="13"/>
        <v>DOWN</v>
      </c>
      <c r="AC76">
        <f t="shared" si="14"/>
        <v>-0.33331080743816355</v>
      </c>
      <c r="AD76">
        <f t="shared" si="15"/>
        <v>0</v>
      </c>
    </row>
    <row r="77" spans="1:30" x14ac:dyDescent="0.2">
      <c r="A77" t="s">
        <v>14</v>
      </c>
      <c r="B77" s="1">
        <v>43052</v>
      </c>
      <c r="C77">
        <v>30</v>
      </c>
      <c r="D77">
        <v>0.34558501683501602</v>
      </c>
      <c r="E77">
        <v>0.24801346801346799</v>
      </c>
      <c r="F77" s="2">
        <v>43052.716041666667</v>
      </c>
      <c r="G77">
        <v>473</v>
      </c>
      <c r="H77">
        <v>979</v>
      </c>
      <c r="I77">
        <v>82166</v>
      </c>
      <c r="J77" s="11">
        <v>5</v>
      </c>
      <c r="K77" s="13">
        <f t="shared" si="9"/>
        <v>0.71604166666656965</v>
      </c>
      <c r="L77">
        <f>C77/VLOOKUP(A77, 'Normalization Factors'!$A:$C, 3, )</f>
        <v>1.2014417300760914E-2</v>
      </c>
      <c r="M77">
        <f>G77/VLOOKUP(A77, 'Normalization Factors'!$A:$C, 3, )</f>
        <v>0.1894273127753304</v>
      </c>
      <c r="N77">
        <f>H77/VLOOKUP(A77, 'Normalization Factors'!$A:$C, 3, )</f>
        <v>0.39207048458149779</v>
      </c>
      <c r="O77">
        <f>I77/VLOOKUP(A77, 'Normalization Factors'!$A:$C, 3, )</f>
        <v>32.905887064477376</v>
      </c>
      <c r="P77" s="11">
        <f>J77/VLOOKUP(A77, 'Normalization Factors'!$A:$C, 3, )</f>
        <v>2.0024028834601522E-3</v>
      </c>
      <c r="Q77" s="10">
        <f t="shared" si="10"/>
        <v>0.30880599781457202</v>
      </c>
      <c r="R77">
        <f t="shared" si="10"/>
        <v>1.5119141120340787</v>
      </c>
      <c r="S77">
        <f t="shared" si="11"/>
        <v>-0.94948015483845505</v>
      </c>
      <c r="T77">
        <f t="shared" si="11"/>
        <v>-1.1544380225405002</v>
      </c>
      <c r="U77">
        <f t="shared" si="11"/>
        <v>-0.50366618284977516</v>
      </c>
      <c r="V77">
        <f t="shared" si="11"/>
        <v>-0.502531660086594</v>
      </c>
      <c r="W77">
        <f t="shared" si="11"/>
        <v>-1.0159797260908092</v>
      </c>
      <c r="X77" s="11">
        <f t="shared" si="11"/>
        <v>0.12348638665526411</v>
      </c>
      <c r="Y77" s="10">
        <v>29.04</v>
      </c>
      <c r="Z77">
        <v>28.17</v>
      </c>
      <c r="AA77" s="4">
        <f t="shared" si="12"/>
        <v>-2.9958677685950327E-2</v>
      </c>
      <c r="AB77" t="str">
        <f t="shared" si="13"/>
        <v>DOWN</v>
      </c>
      <c r="AC77">
        <f t="shared" si="14"/>
        <v>-3.8640023660995388</v>
      </c>
      <c r="AD77">
        <f t="shared" si="15"/>
        <v>0</v>
      </c>
    </row>
    <row r="78" spans="1:30" x14ac:dyDescent="0.2">
      <c r="A78" t="s">
        <v>14</v>
      </c>
      <c r="B78" s="1">
        <v>43049</v>
      </c>
      <c r="C78">
        <v>72</v>
      </c>
      <c r="D78">
        <v>0.272164352</v>
      </c>
      <c r="E78">
        <v>0.106828704</v>
      </c>
      <c r="F78" s="2">
        <v>43049.75</v>
      </c>
      <c r="G78">
        <v>540</v>
      </c>
      <c r="H78">
        <v>1323</v>
      </c>
      <c r="I78">
        <v>3708280</v>
      </c>
      <c r="J78" s="11">
        <v>2</v>
      </c>
      <c r="K78" s="13">
        <f t="shared" si="9"/>
        <v>0.75</v>
      </c>
      <c r="L78">
        <f>C78/VLOOKUP(A78, 'Normalization Factors'!$A:$C, 3, )</f>
        <v>2.8834601521826191E-2</v>
      </c>
      <c r="M78">
        <f>G78/VLOOKUP(A78, 'Normalization Factors'!$A:$C, 3, )</f>
        <v>0.21625951141369643</v>
      </c>
      <c r="N78">
        <f>H78/VLOOKUP(A78, 'Normalization Factors'!$A:$C, 3, )</f>
        <v>0.52983580296355626</v>
      </c>
      <c r="O78">
        <f>I78/VLOOKUP(A78, 'Normalization Factors'!$A:$C, 3, )</f>
        <v>1485.0941129355226</v>
      </c>
      <c r="P78" s="11">
        <f>J78/VLOOKUP(A78, 'Normalization Factors'!$A:$C, 3, )</f>
        <v>8.0096115338406087E-4</v>
      </c>
      <c r="Q78" s="10">
        <f t="shared" si="10"/>
        <v>-0.99572469696759147</v>
      </c>
      <c r="R78">
        <f t="shared" si="10"/>
        <v>-0.87171609558513263</v>
      </c>
      <c r="S78">
        <f t="shared" si="11"/>
        <v>0.42826000854543678</v>
      </c>
      <c r="T78">
        <f t="shared" si="11"/>
        <v>-0.63008643380687313</v>
      </c>
      <c r="U78">
        <f t="shared" si="11"/>
        <v>-0.50159103837444374</v>
      </c>
      <c r="V78">
        <f t="shared" si="11"/>
        <v>-0.4991875014462514</v>
      </c>
      <c r="W78">
        <f t="shared" si="11"/>
        <v>2.3280813208616951</v>
      </c>
      <c r="X78" s="11">
        <f t="shared" si="11"/>
        <v>-0.95703688357250738</v>
      </c>
      <c r="Y78" s="10">
        <v>29.2</v>
      </c>
      <c r="Z78">
        <v>29.17</v>
      </c>
      <c r="AA78" s="4">
        <f t="shared" si="12"/>
        <v>-1.0273972602738899E-3</v>
      </c>
      <c r="AB78" t="str">
        <f t="shared" si="13"/>
        <v>DOWN</v>
      </c>
      <c r="AC78">
        <f t="shared" si="14"/>
        <v>-0.14576450075479805</v>
      </c>
      <c r="AD78">
        <f t="shared" si="15"/>
        <v>0</v>
      </c>
    </row>
    <row r="79" spans="1:30" x14ac:dyDescent="0.2">
      <c r="A79" t="s">
        <v>14</v>
      </c>
      <c r="B79" s="1">
        <v>43048</v>
      </c>
      <c r="C79">
        <v>67</v>
      </c>
      <c r="D79">
        <v>0.33552691099999998</v>
      </c>
      <c r="E79">
        <v>0.12507538100000001</v>
      </c>
      <c r="F79" s="2">
        <v>43048.77847222222</v>
      </c>
      <c r="G79">
        <v>482</v>
      </c>
      <c r="H79">
        <v>559</v>
      </c>
      <c r="I79">
        <v>577345</v>
      </c>
      <c r="J79" s="11">
        <v>7</v>
      </c>
      <c r="K79" s="13">
        <f t="shared" si="9"/>
        <v>0.77847222222044365</v>
      </c>
      <c r="L79">
        <f>C79/VLOOKUP(A79, 'Normalization Factors'!$A:$C, 3, )</f>
        <v>2.6832198638366039E-2</v>
      </c>
      <c r="M79">
        <f>G79/VLOOKUP(A79, 'Normalization Factors'!$A:$C, 3, )</f>
        <v>0.19303163796555867</v>
      </c>
      <c r="N79">
        <f>H79/VLOOKUP(A79, 'Normalization Factors'!$A:$C, 3, )</f>
        <v>0.223868642370845</v>
      </c>
      <c r="O79">
        <f>I79/VLOOKUP(A79, 'Normalization Factors'!$A:$C, 3, )</f>
        <v>231.21545855026031</v>
      </c>
      <c r="P79" s="11">
        <f>J79/VLOOKUP(A79, 'Normalization Factors'!$A:$C, 3, )</f>
        <v>2.803364036844213E-3</v>
      </c>
      <c r="Q79" s="10">
        <f t="shared" si="10"/>
        <v>0.13009462516995596</v>
      </c>
      <c r="R79">
        <f t="shared" si="10"/>
        <v>-0.56365643497103279</v>
      </c>
      <c r="S79">
        <f t="shared" si="11"/>
        <v>1.5834204726568808</v>
      </c>
      <c r="T79">
        <f t="shared" si="11"/>
        <v>-0.69250924198944774</v>
      </c>
      <c r="U79">
        <f t="shared" si="11"/>
        <v>-0.50338743209935755</v>
      </c>
      <c r="V79">
        <f t="shared" si="11"/>
        <v>-0.50661464447305893</v>
      </c>
      <c r="W79">
        <f t="shared" si="11"/>
        <v>-0.55931763406367108</v>
      </c>
      <c r="X79" s="11">
        <f t="shared" si="11"/>
        <v>0.84383523347377842</v>
      </c>
      <c r="Y79" s="10">
        <v>29.08</v>
      </c>
      <c r="Z79">
        <v>29.27</v>
      </c>
      <c r="AA79" s="4">
        <f t="shared" si="12"/>
        <v>6.5337001375516263E-3</v>
      </c>
      <c r="AB79" t="str">
        <f t="shared" si="13"/>
        <v>UP</v>
      </c>
      <c r="AC79">
        <f t="shared" si="14"/>
        <v>0.82598504625810765</v>
      </c>
      <c r="AD79">
        <f t="shared" si="15"/>
        <v>0</v>
      </c>
    </row>
    <row r="80" spans="1:30" x14ac:dyDescent="0.2">
      <c r="A80" t="s">
        <v>14</v>
      </c>
      <c r="B80" s="1">
        <v>43047</v>
      </c>
      <c r="C80">
        <v>64</v>
      </c>
      <c r="D80">
        <v>0.27476720300000002</v>
      </c>
      <c r="E80">
        <v>0.18637547300000001</v>
      </c>
      <c r="F80" s="2">
        <v>43047.777777777781</v>
      </c>
      <c r="G80">
        <v>504</v>
      </c>
      <c r="H80">
        <v>320</v>
      </c>
      <c r="I80">
        <v>55167</v>
      </c>
      <c r="J80" s="11">
        <v>0</v>
      </c>
      <c r="K80" s="13">
        <f t="shared" si="9"/>
        <v>0.77777777778101154</v>
      </c>
      <c r="L80">
        <f>C80/VLOOKUP(A80, 'Normalization Factors'!$A:$C, 3, )</f>
        <v>2.5630756908289948E-2</v>
      </c>
      <c r="M80">
        <f>G80/VLOOKUP(A80, 'Normalization Factors'!$A:$C, 3, )</f>
        <v>0.20184221065278335</v>
      </c>
      <c r="N80">
        <f>H80/VLOOKUP(A80, 'Normalization Factors'!$A:$C, 3, )</f>
        <v>0.12815378454144974</v>
      </c>
      <c r="O80">
        <f>I80/VLOOKUP(A80, 'Normalization Factors'!$A:$C, 3, )</f>
        <v>22.093311974369243</v>
      </c>
      <c r="P80" s="11">
        <f>J80/VLOOKUP(A80, 'Normalization Factors'!$A:$C, 3, )</f>
        <v>0</v>
      </c>
      <c r="Q80" s="10">
        <f t="shared" si="10"/>
        <v>-0.94947751259416591</v>
      </c>
      <c r="R80">
        <f t="shared" si="10"/>
        <v>0.47127642086529731</v>
      </c>
      <c r="S80">
        <f t="shared" si="11"/>
        <v>1.5552458273923455</v>
      </c>
      <c r="T80">
        <f t="shared" si="11"/>
        <v>-0.72996292689899256</v>
      </c>
      <c r="U80">
        <f t="shared" si="11"/>
        <v>-0.50270604137611441</v>
      </c>
      <c r="V80">
        <f t="shared" si="11"/>
        <v>-0.50893805701678541</v>
      </c>
      <c r="W80">
        <f t="shared" si="11"/>
        <v>-1.040878641074362</v>
      </c>
      <c r="X80" s="11">
        <f t="shared" si="11"/>
        <v>-1.6773857303910218</v>
      </c>
      <c r="Y80" s="10">
        <v>28.59</v>
      </c>
      <c r="Z80">
        <v>29.37</v>
      </c>
      <c r="AA80" s="4">
        <f t="shared" si="12"/>
        <v>2.7282266526757647E-2</v>
      </c>
      <c r="AB80" t="str">
        <f t="shared" si="13"/>
        <v>UP</v>
      </c>
      <c r="AC80">
        <f t="shared" si="14"/>
        <v>3.4925834153885762</v>
      </c>
      <c r="AD80">
        <f t="shared" si="15"/>
        <v>0</v>
      </c>
    </row>
    <row r="81" spans="1:30" x14ac:dyDescent="0.2">
      <c r="A81" t="s">
        <v>14</v>
      </c>
      <c r="B81" s="1">
        <v>43046</v>
      </c>
      <c r="C81">
        <v>76</v>
      </c>
      <c r="D81">
        <v>0.33938231000000002</v>
      </c>
      <c r="E81">
        <v>0.26217105299999999</v>
      </c>
      <c r="F81" s="2">
        <v>43046.809027777781</v>
      </c>
      <c r="G81">
        <v>860</v>
      </c>
      <c r="H81">
        <v>587</v>
      </c>
      <c r="I81">
        <v>56512</v>
      </c>
      <c r="J81" s="11">
        <v>0</v>
      </c>
      <c r="K81" s="13">
        <f t="shared" si="9"/>
        <v>0.80902777778101154</v>
      </c>
      <c r="L81">
        <f>C81/VLOOKUP(A81, 'Normalization Factors'!$A:$C, 3, )</f>
        <v>3.0436523828594315E-2</v>
      </c>
      <c r="M81">
        <f>G81/VLOOKUP(A81, 'Normalization Factors'!$A:$C, 3, )</f>
        <v>0.34441329595514619</v>
      </c>
      <c r="N81">
        <f>H81/VLOOKUP(A81, 'Normalization Factors'!$A:$C, 3, )</f>
        <v>0.23508209851822187</v>
      </c>
      <c r="O81">
        <f>I81/VLOOKUP(A81, 'Normalization Factors'!$A:$C, 3, )</f>
        <v>22.631958350020025</v>
      </c>
      <c r="P81" s="11">
        <f>J81/VLOOKUP(A81, 'Normalization Factors'!$A:$C, 3, )</f>
        <v>0</v>
      </c>
      <c r="Q81" s="10">
        <f t="shared" si="10"/>
        <v>0.19859695142148598</v>
      </c>
      <c r="R81">
        <f t="shared" si="10"/>
        <v>1.750937405210492</v>
      </c>
      <c r="S81">
        <f t="shared" si="11"/>
        <v>2.8231048734475199</v>
      </c>
      <c r="T81">
        <f t="shared" si="11"/>
        <v>-0.5801481872608133</v>
      </c>
      <c r="U81">
        <f t="shared" si="11"/>
        <v>-0.49167990058181621</v>
      </c>
      <c r="V81">
        <f t="shared" si="11"/>
        <v>-0.50634244551396124</v>
      </c>
      <c r="W81">
        <f t="shared" si="11"/>
        <v>-1.0396382602953378</v>
      </c>
      <c r="X81" s="11">
        <f t="shared" si="11"/>
        <v>-1.6773857303910218</v>
      </c>
      <c r="Y81" s="10">
        <v>29.14</v>
      </c>
      <c r="Z81">
        <v>28.59</v>
      </c>
      <c r="AA81" s="4">
        <f t="shared" si="12"/>
        <v>-1.8874399450926584E-2</v>
      </c>
      <c r="AB81" t="str">
        <f t="shared" si="13"/>
        <v>DOWN</v>
      </c>
      <c r="AC81">
        <f t="shared" si="14"/>
        <v>-2.4394548715854509</v>
      </c>
      <c r="AD81">
        <f t="shared" si="15"/>
        <v>0</v>
      </c>
    </row>
    <row r="82" spans="1:30" x14ac:dyDescent="0.2">
      <c r="A82" t="s">
        <v>14</v>
      </c>
      <c r="B82" s="1">
        <v>43045</v>
      </c>
      <c r="C82">
        <v>42</v>
      </c>
      <c r="D82">
        <v>0.18249458900000001</v>
      </c>
      <c r="E82">
        <v>0.10340909099999999</v>
      </c>
      <c r="F82" s="2">
        <v>43045.734722222223</v>
      </c>
      <c r="G82">
        <v>398</v>
      </c>
      <c r="H82">
        <v>598</v>
      </c>
      <c r="I82">
        <v>195108</v>
      </c>
      <c r="J82" s="11">
        <v>2</v>
      </c>
      <c r="K82" s="13">
        <f t="shared" si="9"/>
        <v>0.73472222222335404</v>
      </c>
      <c r="L82">
        <f>C82/VLOOKUP(A82, 'Normalization Factors'!$A:$C, 3, )</f>
        <v>1.6820184221065279E-2</v>
      </c>
      <c r="M82">
        <f>G82/VLOOKUP(A82, 'Normalization Factors'!$A:$C, 3, )</f>
        <v>0.15939126952342811</v>
      </c>
      <c r="N82">
        <f>H82/VLOOKUP(A82, 'Normalization Factors'!$A:$C, 3, )</f>
        <v>0.23948738486183421</v>
      </c>
      <c r="O82">
        <f>I82/VLOOKUP(A82, 'Normalization Factors'!$A:$C, 3, )</f>
        <v>78.136964357228678</v>
      </c>
      <c r="P82" s="11">
        <f>J82/VLOOKUP(A82, 'Normalization Factors'!$A:$C, 3, )</f>
        <v>8.0096115338406087E-4</v>
      </c>
      <c r="Q82" s="10">
        <f t="shared" si="10"/>
        <v>-2.5889676686868137</v>
      </c>
      <c r="R82">
        <f t="shared" si="10"/>
        <v>-0.92944961167749096</v>
      </c>
      <c r="S82">
        <f t="shared" si="11"/>
        <v>-0.19158219170228447</v>
      </c>
      <c r="T82">
        <f t="shared" si="11"/>
        <v>-1.0046232829023212</v>
      </c>
      <c r="U82">
        <f t="shared" si="11"/>
        <v>-0.50598910576992229</v>
      </c>
      <c r="V82">
        <f t="shared" si="11"/>
        <v>-0.50623551020860147</v>
      </c>
      <c r="W82">
        <f t="shared" si="11"/>
        <v>-0.91182278486808155</v>
      </c>
      <c r="X82" s="11">
        <f t="shared" si="11"/>
        <v>-0.95703688357250738</v>
      </c>
      <c r="Y82" s="10">
        <v>29.02</v>
      </c>
      <c r="Z82">
        <v>29.08</v>
      </c>
      <c r="AA82" s="4">
        <f t="shared" si="12"/>
        <v>2.0675396278428231E-3</v>
      </c>
      <c r="AB82" t="str">
        <f t="shared" si="13"/>
        <v>UP</v>
      </c>
      <c r="AC82">
        <f t="shared" si="14"/>
        <v>0.2519956867975896</v>
      </c>
      <c r="AD82">
        <f t="shared" si="15"/>
        <v>0</v>
      </c>
    </row>
    <row r="83" spans="1:30" x14ac:dyDescent="0.2">
      <c r="A83" t="s">
        <v>12</v>
      </c>
      <c r="B83" s="1">
        <v>43060</v>
      </c>
      <c r="C83">
        <v>2874</v>
      </c>
      <c r="D83">
        <v>0.32362398812816301</v>
      </c>
      <c r="E83">
        <v>9.1996285727420302E-2</v>
      </c>
      <c r="F83" s="2">
        <v>43060.751030092593</v>
      </c>
      <c r="G83">
        <v>400795</v>
      </c>
      <c r="H83">
        <v>1129585</v>
      </c>
      <c r="I83">
        <v>21224304</v>
      </c>
      <c r="J83" s="11">
        <v>98</v>
      </c>
      <c r="K83" s="13">
        <f t="shared" si="9"/>
        <v>0.75103009259328246</v>
      </c>
      <c r="L83">
        <f>C83/VLOOKUP(A83, 'Normalization Factors'!$A:$C, 3, )</f>
        <v>0.10348552498919775</v>
      </c>
      <c r="M83">
        <f>G83/VLOOKUP(A83, 'Normalization Factors'!$A:$C, 3, )</f>
        <v>14.431621777329685</v>
      </c>
      <c r="N83">
        <f>H83/VLOOKUP(A83, 'Normalization Factors'!$A:$C, 3, )</f>
        <v>40.673520092179174</v>
      </c>
      <c r="O83">
        <f>I83/VLOOKUP(A83, 'Normalization Factors'!$A:$C, 3, )</f>
        <v>764.23390465216767</v>
      </c>
      <c r="P83" s="11">
        <f>J83/VLOOKUP(A83, 'Normalization Factors'!$A:$C, 3, )</f>
        <v>3.5287339766671469E-3</v>
      </c>
      <c r="Q83" s="10">
        <f t="shared" ref="Q83:R90" si="16">STANDARDIZE(D83, D$1, D$2)</f>
        <v>-8.1395263662138326E-2</v>
      </c>
      <c r="R83">
        <f t="shared" si="16"/>
        <v>-1.122132636588038</v>
      </c>
      <c r="S83">
        <f t="shared" ref="S83:X90" si="17">STANDARDIZE(K83, K$1, K$2)</f>
        <v>0.47005239935080007</v>
      </c>
      <c r="T83">
        <f t="shared" si="17"/>
        <v>1.6970777521552722</v>
      </c>
      <c r="U83">
        <f t="shared" si="17"/>
        <v>0.59779447484887382</v>
      </c>
      <c r="V83">
        <f t="shared" si="17"/>
        <v>0.47527290881946715</v>
      </c>
      <c r="W83">
        <f t="shared" si="17"/>
        <v>0.66810329606224417</v>
      </c>
      <c r="X83" s="11">
        <f t="shared" si="17"/>
        <v>1.4962007039596079</v>
      </c>
      <c r="Y83" s="17">
        <v>1023.31</v>
      </c>
      <c r="Z83">
        <v>1034.49</v>
      </c>
      <c r="AA83" s="4">
        <f t="shared" si="12"/>
        <v>1.0925330544996203E-2</v>
      </c>
      <c r="AB83" t="str">
        <f t="shared" si="13"/>
        <v>UP</v>
      </c>
      <c r="AC83">
        <f t="shared" si="14"/>
        <v>1.3903958234965641</v>
      </c>
      <c r="AD83">
        <f t="shared" si="15"/>
        <v>0</v>
      </c>
    </row>
    <row r="84" spans="1:30" x14ac:dyDescent="0.2">
      <c r="A84" t="s">
        <v>12</v>
      </c>
      <c r="B84" s="1">
        <v>43059</v>
      </c>
      <c r="C84">
        <v>2477</v>
      </c>
      <c r="D84">
        <v>0.37737497871228598</v>
      </c>
      <c r="E84">
        <v>5.5387654845999598E-2</v>
      </c>
      <c r="F84" s="2">
        <v>43059.744675925926</v>
      </c>
      <c r="G84">
        <v>2342384</v>
      </c>
      <c r="H84">
        <v>5313399</v>
      </c>
      <c r="I84">
        <v>15768176</v>
      </c>
      <c r="J84" s="11">
        <v>67</v>
      </c>
      <c r="K84" s="13">
        <f t="shared" si="9"/>
        <v>0.74467592592554865</v>
      </c>
      <c r="L84">
        <f>C84/VLOOKUP(A84, 'Normalization Factors'!$A:$C, 3, )</f>
        <v>8.9190551634740031E-2</v>
      </c>
      <c r="M84">
        <f>G84/VLOOKUP(A84, 'Normalization Factors'!$A:$C, 3, )</f>
        <v>84.343367420423448</v>
      </c>
      <c r="N84">
        <f>H84/VLOOKUP(A84, 'Normalization Factors'!$A:$C, 3, )</f>
        <v>191.32215900907389</v>
      </c>
      <c r="O84">
        <f>I84/VLOOKUP(A84, 'Normalization Factors'!$A:$C, 3, )</f>
        <v>567.77243266599453</v>
      </c>
      <c r="P84" s="11">
        <f>J84/VLOOKUP(A84, 'Normalization Factors'!$A:$C, 3, )</f>
        <v>2.4125018003744777E-3</v>
      </c>
      <c r="Q84" s="10">
        <f t="shared" si="16"/>
        <v>0.87364671599715904</v>
      </c>
      <c r="R84">
        <f t="shared" si="16"/>
        <v>-1.7401981838039671</v>
      </c>
      <c r="S84">
        <f t="shared" si="17"/>
        <v>0.21225439327628581</v>
      </c>
      <c r="T84">
        <f t="shared" si="17"/>
        <v>1.2514469617429154</v>
      </c>
      <c r="U84">
        <f t="shared" si="17"/>
        <v>6.0046183690564048</v>
      </c>
      <c r="V84">
        <f t="shared" si="17"/>
        <v>4.1321653212671867</v>
      </c>
      <c r="W84">
        <f t="shared" si="17"/>
        <v>0.21569695920336643</v>
      </c>
      <c r="X84" s="11">
        <f t="shared" si="17"/>
        <v>0.49231111758338814</v>
      </c>
      <c r="Y84" s="17">
        <v>1020.26</v>
      </c>
      <c r="Z84">
        <v>1018.38</v>
      </c>
      <c r="AA84" s="4">
        <f t="shared" si="12"/>
        <v>-1.8426675553290294E-3</v>
      </c>
      <c r="AB84" t="str">
        <f t="shared" si="13"/>
        <v>DOWN</v>
      </c>
      <c r="AC84">
        <f t="shared" si="14"/>
        <v>-0.25054274896791434</v>
      </c>
      <c r="AD84">
        <f t="shared" si="15"/>
        <v>1</v>
      </c>
    </row>
    <row r="85" spans="1:30" x14ac:dyDescent="0.2">
      <c r="A85" t="s">
        <v>15</v>
      </c>
      <c r="B85" s="1">
        <v>43060</v>
      </c>
      <c r="C85">
        <v>318</v>
      </c>
      <c r="D85">
        <v>0.31648964941417701</v>
      </c>
      <c r="E85">
        <v>0.18281877768021601</v>
      </c>
      <c r="F85" s="2">
        <v>43060.745856481481</v>
      </c>
      <c r="G85">
        <v>8180</v>
      </c>
      <c r="H85">
        <v>12781</v>
      </c>
      <c r="I85">
        <v>1067810</v>
      </c>
      <c r="J85" s="11">
        <v>12</v>
      </c>
      <c r="K85" s="13">
        <f t="shared" si="9"/>
        <v>0.74585648148058681</v>
      </c>
      <c r="L85">
        <f>C85/VLOOKUP(A85, 'Normalization Factors'!$A:$C, 3, )</f>
        <v>2.6203032300593277E-2</v>
      </c>
      <c r="M85">
        <f>G85/VLOOKUP(A85, 'Normalization Factors'!$A:$C, 3, )</f>
        <v>0.67402768622280818</v>
      </c>
      <c r="N85">
        <f>H85/VLOOKUP(A85, 'Normalization Factors'!$A:$C, 3, )</f>
        <v>1.0531476598549769</v>
      </c>
      <c r="O85">
        <f>I85/VLOOKUP(A85, 'Normalization Factors'!$A:$C, 3, )</f>
        <v>87.986980883322346</v>
      </c>
      <c r="P85" s="11">
        <f>J85/VLOOKUP(A85, 'Normalization Factors'!$A:$C, 3, )</f>
        <v>9.8879367172050102E-4</v>
      </c>
      <c r="Q85" s="10">
        <f t="shared" si="16"/>
        <v>-0.20815744785484716</v>
      </c>
      <c r="R85">
        <f t="shared" si="16"/>
        <v>0.41122853635896139</v>
      </c>
      <c r="S85">
        <f t="shared" si="17"/>
        <v>0.26015129055071179</v>
      </c>
      <c r="T85">
        <f t="shared" si="17"/>
        <v>-0.71212284220053823</v>
      </c>
      <c r="U85">
        <f t="shared" si="17"/>
        <v>-0.46618823326925934</v>
      </c>
      <c r="V85">
        <f t="shared" si="17"/>
        <v>-0.48648446494642716</v>
      </c>
      <c r="W85">
        <f t="shared" si="17"/>
        <v>-0.88914042455835596</v>
      </c>
      <c r="X85" s="11">
        <f t="shared" si="17"/>
        <v>-0.78810866850613526</v>
      </c>
      <c r="Y85" s="17">
        <v>36.75</v>
      </c>
      <c r="Z85">
        <v>36.65</v>
      </c>
      <c r="AA85" s="4">
        <f t="shared" si="12"/>
        <v>-2.7210884353741885E-3</v>
      </c>
      <c r="AB85" t="str">
        <f t="shared" si="13"/>
        <v>DOWN</v>
      </c>
      <c r="AC85">
        <f t="shared" si="14"/>
        <v>-0.36343708789232076</v>
      </c>
      <c r="AD85">
        <f t="shared" si="15"/>
        <v>0</v>
      </c>
    </row>
    <row r="86" spans="1:30" x14ac:dyDescent="0.2">
      <c r="A86" t="s">
        <v>15</v>
      </c>
      <c r="B86" s="1">
        <v>43059</v>
      </c>
      <c r="C86">
        <v>299</v>
      </c>
      <c r="D86">
        <v>0.30976384726384698</v>
      </c>
      <c r="E86">
        <v>0.14716137953230299</v>
      </c>
      <c r="F86" s="2">
        <v>43059.700590277775</v>
      </c>
      <c r="G86">
        <v>3526</v>
      </c>
      <c r="H86">
        <v>4488</v>
      </c>
      <c r="I86">
        <v>6691159</v>
      </c>
      <c r="J86" s="11">
        <v>15</v>
      </c>
      <c r="K86" s="13">
        <f t="shared" si="9"/>
        <v>0.70059027777460869</v>
      </c>
      <c r="L86">
        <f>C86/VLOOKUP(A86, 'Normalization Factors'!$A:$C, 3, )</f>
        <v>2.463744232036915E-2</v>
      </c>
      <c r="M86">
        <f>G86/VLOOKUP(A86, 'Normalization Factors'!$A:$C, 3, )</f>
        <v>0.29054054054054052</v>
      </c>
      <c r="N86">
        <f>H86/VLOOKUP(A86, 'Normalization Factors'!$A:$C, 3, )</f>
        <v>0.36980883322346736</v>
      </c>
      <c r="O86">
        <f>I86/VLOOKUP(A86, 'Normalization Factors'!$A:$C, 3, )</f>
        <v>551.34797297297303</v>
      </c>
      <c r="P86" s="11">
        <f>J86/VLOOKUP(A86, 'Normalization Factors'!$A:$C, 3, )</f>
        <v>1.2359920896506263E-3</v>
      </c>
      <c r="Q86" s="10">
        <f t="shared" si="16"/>
        <v>-0.32766079710745255</v>
      </c>
      <c r="R86">
        <f t="shared" si="16"/>
        <v>-0.19077729581683198</v>
      </c>
      <c r="S86">
        <f t="shared" si="17"/>
        <v>-1.5763660166237075</v>
      </c>
      <c r="T86">
        <f t="shared" si="17"/>
        <v>-0.76092846660076707</v>
      </c>
      <c r="U86">
        <f t="shared" si="17"/>
        <v>-0.49584630350228542</v>
      </c>
      <c r="V86">
        <f t="shared" si="17"/>
        <v>-0.50307204640886716</v>
      </c>
      <c r="W86">
        <f t="shared" si="17"/>
        <v>0.17787514320308162</v>
      </c>
      <c r="X86" s="11">
        <f t="shared" si="17"/>
        <v>-0.56578940303491354</v>
      </c>
      <c r="Y86" s="17">
        <v>35.93</v>
      </c>
      <c r="Z86">
        <v>36.5</v>
      </c>
      <c r="AA86" s="4">
        <f t="shared" si="12"/>
        <v>1.5864180350681888E-2</v>
      </c>
      <c r="AB86" t="str">
        <f t="shared" si="13"/>
        <v>UP</v>
      </c>
      <c r="AC86">
        <f t="shared" si="14"/>
        <v>2.0251350430733508</v>
      </c>
      <c r="AD86">
        <f t="shared" si="15"/>
        <v>0</v>
      </c>
    </row>
    <row r="87" spans="1:30" x14ac:dyDescent="0.2">
      <c r="A87" t="s">
        <v>13</v>
      </c>
      <c r="B87" s="1">
        <v>43060</v>
      </c>
      <c r="C87">
        <v>403</v>
      </c>
      <c r="D87">
        <v>0.26216989999248003</v>
      </c>
      <c r="E87">
        <v>0.10343633964601601</v>
      </c>
      <c r="F87" s="2">
        <v>43060.738495370373</v>
      </c>
      <c r="G87">
        <v>18630</v>
      </c>
      <c r="H87">
        <v>45357</v>
      </c>
      <c r="I87">
        <v>2299905</v>
      </c>
      <c r="J87" s="11">
        <v>12</v>
      </c>
      <c r="K87" s="13">
        <f t="shared" si="9"/>
        <v>0.73849537037312984</v>
      </c>
      <c r="L87">
        <f>C87/VLOOKUP(A87, 'Normalization Factors'!$A:$C, 3, )</f>
        <v>2.4955105579292834E-2</v>
      </c>
      <c r="M87">
        <f>G87/VLOOKUP(A87, 'Normalization Factors'!$A:$C, 3, )</f>
        <v>1.1536318038268623</v>
      </c>
      <c r="N87">
        <f>H87/VLOOKUP(A87, 'Normalization Factors'!$A:$C, 3, )</f>
        <v>2.8086568827791196</v>
      </c>
      <c r="O87">
        <f>I87/VLOOKUP(A87, 'Normalization Factors'!$A:$C, 3, )</f>
        <v>142.41779676760171</v>
      </c>
      <c r="P87" s="11">
        <f>J87/VLOOKUP(A87, 'Normalization Factors'!$A:$C, 3, )</f>
        <v>7.4308006687720605E-4</v>
      </c>
      <c r="Q87" s="10">
        <f t="shared" si="16"/>
        <v>-1.1733050750618914</v>
      </c>
      <c r="R87">
        <f t="shared" si="16"/>
        <v>-0.92898957127430482</v>
      </c>
      <c r="S87">
        <f t="shared" si="17"/>
        <v>-3.8499951260697274E-2</v>
      </c>
      <c r="T87">
        <f t="shared" si="17"/>
        <v>-0.75102564792115178</v>
      </c>
      <c r="U87">
        <f t="shared" si="17"/>
        <v>-0.42909668335917517</v>
      </c>
      <c r="V87">
        <f t="shared" si="17"/>
        <v>-0.4438706822833477</v>
      </c>
      <c r="W87">
        <f t="shared" si="17"/>
        <v>-0.76379856603771978</v>
      </c>
      <c r="X87" s="11">
        <f t="shared" si="17"/>
        <v>-1.0090925591089002</v>
      </c>
      <c r="Y87" s="17">
        <v>44.72</v>
      </c>
      <c r="Z87">
        <v>44.94</v>
      </c>
      <c r="AA87" s="4">
        <f t="shared" si="12"/>
        <v>4.9194991055455922E-3</v>
      </c>
      <c r="AB87" t="str">
        <f t="shared" si="13"/>
        <v>UP</v>
      </c>
      <c r="AC87">
        <f t="shared" si="14"/>
        <v>0.61852850402513238</v>
      </c>
      <c r="AD87">
        <f t="shared" si="15"/>
        <v>0</v>
      </c>
    </row>
    <row r="88" spans="1:30" x14ac:dyDescent="0.2">
      <c r="A88" t="s">
        <v>13</v>
      </c>
      <c r="B88" s="1">
        <v>43059</v>
      </c>
      <c r="C88">
        <v>241</v>
      </c>
      <c r="D88">
        <v>0.319062064030943</v>
      </c>
      <c r="E88">
        <v>0.20532675600102901</v>
      </c>
      <c r="F88" s="2">
        <v>43059.736458333333</v>
      </c>
      <c r="G88">
        <v>63122</v>
      </c>
      <c r="H88">
        <v>88914</v>
      </c>
      <c r="I88">
        <v>2116230</v>
      </c>
      <c r="J88" s="11">
        <v>6</v>
      </c>
      <c r="K88" s="13">
        <f t="shared" si="9"/>
        <v>0.73645833333284827</v>
      </c>
      <c r="L88">
        <f>C88/VLOOKUP(A88, 'Normalization Factors'!$A:$C, 3, )</f>
        <v>1.4923524676450554E-2</v>
      </c>
      <c r="M88">
        <f>G88/VLOOKUP(A88, 'Normalization Factors'!$A:$C, 3, )</f>
        <v>3.9087249984519166</v>
      </c>
      <c r="N88">
        <f>H88/VLOOKUP(A88, 'Normalization Factors'!$A:$C, 3, )</f>
        <v>5.505851755526658</v>
      </c>
      <c r="O88">
        <f>I88/VLOOKUP(A88, 'Normalization Factors'!$A:$C, 3, )</f>
        <v>131.04402749396249</v>
      </c>
      <c r="P88" s="11">
        <f>J88/VLOOKUP(A88, 'Normalization Factors'!$A:$C, 3, )</f>
        <v>3.7154003343860303E-4</v>
      </c>
      <c r="Q88" s="10">
        <f t="shared" si="16"/>
        <v>-0.16245105395582218</v>
      </c>
      <c r="R88">
        <f t="shared" si="16"/>
        <v>0.79123198370552006</v>
      </c>
      <c r="S88">
        <f t="shared" si="17"/>
        <v>-0.12114557809815178</v>
      </c>
      <c r="T88">
        <f t="shared" si="17"/>
        <v>-1.0637496534839237</v>
      </c>
      <c r="U88">
        <f t="shared" si="17"/>
        <v>-0.21602370715980557</v>
      </c>
      <c r="V88">
        <f t="shared" si="17"/>
        <v>-0.37839812616895435</v>
      </c>
      <c r="W88">
        <f t="shared" si="17"/>
        <v>-0.78998978430227262</v>
      </c>
      <c r="X88" s="11">
        <f t="shared" si="17"/>
        <v>-1.3432391447499608</v>
      </c>
      <c r="Y88" s="17">
        <v>44.73</v>
      </c>
      <c r="Z88">
        <v>44.62</v>
      </c>
      <c r="AA88" s="4">
        <f t="shared" si="12"/>
        <v>-2.4591996422982211E-3</v>
      </c>
      <c r="AB88" t="str">
        <f t="shared" si="13"/>
        <v>DOWN</v>
      </c>
      <c r="AC88">
        <f t="shared" si="14"/>
        <v>-0.32977923339721582</v>
      </c>
      <c r="AD88">
        <f t="shared" si="15"/>
        <v>0</v>
      </c>
    </row>
    <row r="89" spans="1:30" x14ac:dyDescent="0.2">
      <c r="A89" t="s">
        <v>14</v>
      </c>
      <c r="B89" s="1">
        <v>43060</v>
      </c>
      <c r="C89">
        <v>92</v>
      </c>
      <c r="D89">
        <v>0.35230331262939901</v>
      </c>
      <c r="E89">
        <v>0.18046713250517599</v>
      </c>
      <c r="F89" s="2">
        <v>43060.787199074075</v>
      </c>
      <c r="G89">
        <v>763</v>
      </c>
      <c r="H89">
        <v>390</v>
      </c>
      <c r="I89">
        <v>128442</v>
      </c>
      <c r="J89" s="11">
        <v>0</v>
      </c>
      <c r="K89" s="13">
        <f t="shared" si="9"/>
        <v>0.78719907407503342</v>
      </c>
      <c r="L89">
        <f>C89/VLOOKUP(A89, 'Normalization Factors'!$A:$C, 3, )</f>
        <v>3.6844213055666798E-2</v>
      </c>
      <c r="M89">
        <f>G89/VLOOKUP(A89, 'Normalization Factors'!$A:$C, 3, )</f>
        <v>0.30556668001601922</v>
      </c>
      <c r="N89">
        <f>H89/VLOOKUP(A89, 'Normalization Factors'!$A:$C, 3, )</f>
        <v>0.15618742490989188</v>
      </c>
      <c r="O89">
        <f>I89/VLOOKUP(A89, 'Normalization Factors'!$A:$C, 3, )</f>
        <v>51.438526231477773</v>
      </c>
      <c r="P89" s="11">
        <f>J89/VLOOKUP(A89, 'Normalization Factors'!$A:$C, 3, )</f>
        <v>0</v>
      </c>
      <c r="Q89" s="10">
        <f t="shared" si="16"/>
        <v>0.42817597491969167</v>
      </c>
      <c r="R89">
        <f t="shared" si="16"/>
        <v>0.37152558033537336</v>
      </c>
      <c r="S89">
        <f t="shared" si="17"/>
        <v>1.9374818508144811</v>
      </c>
      <c r="T89">
        <f t="shared" si="17"/>
        <v>-0.38039520107657437</v>
      </c>
      <c r="U89">
        <f t="shared" si="17"/>
        <v>-0.49468421422520642</v>
      </c>
      <c r="V89">
        <f t="shared" si="17"/>
        <v>-0.50825755961904129</v>
      </c>
      <c r="W89">
        <f t="shared" si="17"/>
        <v>-0.97330324956283076</v>
      </c>
      <c r="X89" s="11">
        <f t="shared" si="17"/>
        <v>-1.6773857303910218</v>
      </c>
      <c r="Y89" s="17">
        <v>28.62</v>
      </c>
      <c r="Z89">
        <v>28.43</v>
      </c>
      <c r="AA89" s="4">
        <f t="shared" si="12"/>
        <v>-6.6387141858840421E-3</v>
      </c>
      <c r="AB89" t="str">
        <f t="shared" si="13"/>
        <v>DOWN</v>
      </c>
      <c r="AC89">
        <f t="shared" si="14"/>
        <v>-0.86692895529226721</v>
      </c>
      <c r="AD89">
        <f t="shared" si="15"/>
        <v>0</v>
      </c>
    </row>
    <row r="90" spans="1:30" x14ac:dyDescent="0.2">
      <c r="A90" t="s">
        <v>14</v>
      </c>
      <c r="B90" s="1">
        <v>43059</v>
      </c>
      <c r="C90">
        <v>50</v>
      </c>
      <c r="D90">
        <v>0.12947222222222199</v>
      </c>
      <c r="E90">
        <v>7.6027777777777694E-2</v>
      </c>
      <c r="F90" s="2">
        <v>43059.667071759257</v>
      </c>
      <c r="G90">
        <v>241</v>
      </c>
      <c r="H90">
        <v>386</v>
      </c>
      <c r="I90">
        <v>120768</v>
      </c>
      <c r="J90" s="11">
        <v>4</v>
      </c>
      <c r="K90" s="13">
        <f t="shared" si="9"/>
        <v>0.66707175925694173</v>
      </c>
      <c r="L90">
        <f>C90/VLOOKUP(A90, 'Normalization Factors'!$A:$C, 3, )</f>
        <v>2.0024028834601523E-2</v>
      </c>
      <c r="M90">
        <f>G90/VLOOKUP(A90, 'Normalization Factors'!$A:$C, 3, )</f>
        <v>9.6515818982779333E-2</v>
      </c>
      <c r="N90">
        <f>H90/VLOOKUP(A90, 'Normalization Factors'!$A:$C, 3, )</f>
        <v>0.15458550260312376</v>
      </c>
      <c r="O90">
        <f>I90/VLOOKUP(A90, 'Normalization Factors'!$A:$C, 3, )</f>
        <v>48.365238285943128</v>
      </c>
      <c r="P90" s="11">
        <f>J90/VLOOKUP(A90, 'Normalization Factors'!$A:$C, 3, )</f>
        <v>1.6019223067681217E-3</v>
      </c>
      <c r="Q90" s="10">
        <f t="shared" si="16"/>
        <v>-3.5310635367512093</v>
      </c>
      <c r="R90">
        <f t="shared" si="16"/>
        <v>-1.3917298426700251</v>
      </c>
      <c r="S90">
        <f t="shared" si="17"/>
        <v>-2.9362622378394492</v>
      </c>
      <c r="T90">
        <f t="shared" si="17"/>
        <v>-0.90474678981020162</v>
      </c>
      <c r="U90">
        <f t="shared" si="17"/>
        <v>-0.51085175774943015</v>
      </c>
      <c r="V90">
        <f t="shared" si="17"/>
        <v>-0.50829644518462669</v>
      </c>
      <c r="W90">
        <f t="shared" si="17"/>
        <v>-0.98038033662471402</v>
      </c>
      <c r="X90" s="11">
        <f t="shared" si="17"/>
        <v>-0.23668803675399305</v>
      </c>
      <c r="Y90" s="17">
        <v>28.36</v>
      </c>
      <c r="Z90">
        <v>28.5</v>
      </c>
      <c r="AA90" s="4">
        <f t="shared" si="12"/>
        <v>4.9365303244005843E-3</v>
      </c>
      <c r="AB90" t="str">
        <f t="shared" si="13"/>
        <v>UP</v>
      </c>
      <c r="AC90">
        <f t="shared" si="14"/>
        <v>0.62071735021195384</v>
      </c>
      <c r="AD90">
        <f t="shared" si="15"/>
        <v>0</v>
      </c>
    </row>
    <row r="91" spans="1:30" x14ac:dyDescent="0.2">
      <c r="K91"/>
      <c r="Q91"/>
      <c r="Y91"/>
      <c r="AA91"/>
    </row>
  </sheetData>
  <conditionalFormatting sqref="AA92:AA1048576 AB3 AA3:AA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4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9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41</v>
      </c>
    </row>
    <row r="2" spans="1:11" x14ac:dyDescent="0.2">
      <c r="A2" t="s">
        <v>43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1">
        <v>0.57063492258337778</v>
      </c>
      <c r="K2">
        <v>-0.90714591088831342</v>
      </c>
    </row>
    <row r="3" spans="1:11" x14ac:dyDescent="0.2">
      <c r="A3" t="s">
        <v>43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1">
        <v>0.92738685491968431</v>
      </c>
      <c r="K3">
        <v>0.86323364806868863</v>
      </c>
    </row>
    <row r="4" spans="1:11" x14ac:dyDescent="0.2">
      <c r="A4" t="s">
        <v>43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1">
        <v>-0.43666465107207558</v>
      </c>
      <c r="K4">
        <v>1.0561080118878385E-2</v>
      </c>
    </row>
    <row r="5" spans="1:11" x14ac:dyDescent="0.2">
      <c r="A5" t="s">
        <v>43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1">
        <v>1.0532993016266159</v>
      </c>
      <c r="K5">
        <v>0.81749214132063752</v>
      </c>
    </row>
    <row r="6" spans="1:11" x14ac:dyDescent="0.2">
      <c r="A6" t="s">
        <v>43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1">
        <v>0.61260573815235497</v>
      </c>
      <c r="K6">
        <v>-3.8854761565277937E-2</v>
      </c>
    </row>
    <row r="7" spans="1:11" x14ac:dyDescent="0.2">
      <c r="A7" t="s">
        <v>43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1">
        <v>0.99034307827315016</v>
      </c>
      <c r="K7">
        <v>0.41140857908292494</v>
      </c>
    </row>
    <row r="8" spans="1:11" x14ac:dyDescent="0.2">
      <c r="A8" t="s">
        <v>43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1">
        <v>1.3470950106094566</v>
      </c>
      <c r="K8">
        <v>1.2060656743016103</v>
      </c>
    </row>
    <row r="9" spans="1:11" x14ac:dyDescent="0.2">
      <c r="A9" t="s">
        <v>43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1">
        <v>1.2421679716870133</v>
      </c>
      <c r="K9">
        <v>0.72112778320651028</v>
      </c>
    </row>
    <row r="10" spans="1:11" x14ac:dyDescent="0.2">
      <c r="A10" t="s">
        <v>39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1">
        <v>2.5616195363816898E-2</v>
      </c>
      <c r="K10">
        <v>-0.62570226094534809</v>
      </c>
    </row>
    <row r="11" spans="1:11" x14ac:dyDescent="0.2">
      <c r="A11" t="s">
        <v>39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1">
        <v>-0.62037307964355848</v>
      </c>
      <c r="K11">
        <v>-1.3159763507464782E-2</v>
      </c>
    </row>
    <row r="12" spans="1:11" x14ac:dyDescent="0.2">
      <c r="A12" t="s">
        <v>39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1">
        <v>-0.49815889248000095</v>
      </c>
      <c r="K12">
        <v>-0.62993886265338228</v>
      </c>
    </row>
    <row r="13" spans="1:11" x14ac:dyDescent="0.2">
      <c r="A13" t="s">
        <v>39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1">
        <v>-0.44578138369561904</v>
      </c>
      <c r="K13">
        <v>-1.2233376881690616</v>
      </c>
    </row>
    <row r="14" spans="1:11" x14ac:dyDescent="0.2">
      <c r="A14" t="s">
        <v>39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1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1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1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1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1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1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1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1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1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1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1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1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1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1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1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1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1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1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1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1">
        <v>1.137969361869577</v>
      </c>
      <c r="K33">
        <v>-0.74418154022321581</v>
      </c>
    </row>
    <row r="34" spans="1:11" x14ac:dyDescent="0.2">
      <c r="A34" t="s">
        <v>40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1">
        <v>-0.89428151583165316</v>
      </c>
      <c r="K34">
        <v>1.4903447558412444</v>
      </c>
    </row>
    <row r="35" spans="1:11" x14ac:dyDescent="0.2">
      <c r="A35" t="s">
        <v>40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1">
        <v>-0.82399164767509347</v>
      </c>
      <c r="K35">
        <v>0.89221185564739225</v>
      </c>
    </row>
    <row r="36" spans="1:11" x14ac:dyDescent="0.2">
      <c r="A36" t="s">
        <v>40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1">
        <v>-0.33196257057917533</v>
      </c>
      <c r="K36">
        <v>0.35074314269635687</v>
      </c>
    </row>
    <row r="37" spans="1:11" x14ac:dyDescent="0.2">
      <c r="A37" t="s">
        <v>40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1">
        <v>-0.96457138398821285</v>
      </c>
      <c r="K37">
        <v>1.6409770560676993</v>
      </c>
    </row>
    <row r="38" spans="1:11" x14ac:dyDescent="0.2">
      <c r="A38" t="s">
        <v>40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1">
        <v>-0.96457138398821285</v>
      </c>
      <c r="K38">
        <v>-0.31823940427337744</v>
      </c>
    </row>
    <row r="39" spans="1:11" x14ac:dyDescent="0.2">
      <c r="A39" t="s">
        <v>42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1">
        <v>-0.53953292211340076</v>
      </c>
      <c r="K39">
        <v>-0.39439621166230759</v>
      </c>
    </row>
    <row r="40" spans="1:11" x14ac:dyDescent="0.2">
      <c r="A40" t="s">
        <v>42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1">
        <v>0.1794032848447808</v>
      </c>
      <c r="K40">
        <v>-0.15407598425427718</v>
      </c>
    </row>
    <row r="41" spans="1:11" x14ac:dyDescent="0.2">
      <c r="A41" t="s">
        <v>42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1">
        <v>1.3297012159778709</v>
      </c>
      <c r="K41">
        <v>-1.5169623786948581</v>
      </c>
    </row>
    <row r="42" spans="1:11" x14ac:dyDescent="0.2">
      <c r="A42" t="s">
        <v>42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1">
        <v>0.13147420438090182</v>
      </c>
      <c r="K42">
        <v>-0.35483702880009699</v>
      </c>
    </row>
    <row r="43" spans="1:11" x14ac:dyDescent="0.2">
      <c r="A43" t="s">
        <v>42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1">
        <v>-0.25195843933012807</v>
      </c>
      <c r="K43">
        <v>-0.78668275780466879</v>
      </c>
    </row>
    <row r="44" spans="1:11" x14ac:dyDescent="0.2">
      <c r="A44" t="s">
        <v>42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1">
        <v>-0.34781660025788563</v>
      </c>
      <c r="K44">
        <v>-1.2490641721650699</v>
      </c>
    </row>
    <row r="45" spans="1:11" x14ac:dyDescent="0.2">
      <c r="A45" t="s">
        <v>42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1">
        <v>-1.3063982095354609</v>
      </c>
      <c r="K45">
        <v>-1.3100299488363519E-2</v>
      </c>
    </row>
    <row r="46" spans="1:11" x14ac:dyDescent="0.2">
      <c r="A46" t="s">
        <v>42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1">
        <v>1.0421267331945985</v>
      </c>
      <c r="K46">
        <v>-1.0788461430363199</v>
      </c>
    </row>
    <row r="47" spans="1:11" x14ac:dyDescent="0.2">
      <c r="A47" t="s">
        <v>42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1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1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1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1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1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1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1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1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1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1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1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1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1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1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1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1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1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1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1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1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1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1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1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1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1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1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1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1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1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1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1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1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1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1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1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1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1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16</v>
      </c>
      <c r="B1" t="s">
        <v>44</v>
      </c>
      <c r="C1" t="s">
        <v>45</v>
      </c>
      <c r="D1" t="s">
        <v>17</v>
      </c>
      <c r="E1" t="s">
        <v>18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39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40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42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43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Training Dataset no Outliers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2017-11-26T02:21:40Z</dcterms:modified>
</cp:coreProperties>
</file>