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MattC/Documents/School/3B/MSCI 446 Data Mining/Project/MSCI446-TwitterStockMining/"/>
    </mc:Choice>
  </mc:AlternateContent>
  <bookViews>
    <workbookView xWindow="0" yWindow="0" windowWidth="12760" windowHeight="16000" tabRatio="500" activeTab="1"/>
  </bookViews>
  <sheets>
    <sheet name="Training Dataset" sheetId="1" r:id="rId1"/>
    <sheet name="Clean Training Dataset" sheetId="8" r:id="rId2"/>
    <sheet name="CSV" sheetId="13" r:id="rId3"/>
    <sheet name="Normalization Factors" sheetId="2" r:id="rId4"/>
  </sheets>
  <definedNames>
    <definedName name="_xlnm._FilterDatabase" localSheetId="1" hidden="1">'Clean Training Dataset'!$A$4:$AC$85</definedName>
    <definedName name="_xlnm._FilterDatabase" localSheetId="2" hidden="1">CSV!$A$2:$K$83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2" i="8" l="1"/>
  <c r="AC4" i="8"/>
  <c r="AA86" i="8"/>
  <c r="AB86" i="8"/>
  <c r="AA87" i="8"/>
  <c r="AA88" i="8"/>
  <c r="AA89" i="8"/>
  <c r="AA90" i="8"/>
  <c r="AA91" i="8"/>
  <c r="AA92" i="8"/>
  <c r="AA93" i="8"/>
  <c r="AA1" i="8"/>
  <c r="AC86" i="8"/>
  <c r="AB87" i="8"/>
  <c r="AC87" i="8"/>
  <c r="AB88" i="8"/>
  <c r="AC88" i="8"/>
  <c r="AB89" i="8"/>
  <c r="AC89" i="8"/>
  <c r="AB90" i="8"/>
  <c r="AC90" i="8"/>
  <c r="AB91" i="8"/>
  <c r="AC91" i="8"/>
  <c r="AB92" i="8"/>
  <c r="AC92" i="8"/>
  <c r="AB93" i="8"/>
  <c r="AC93" i="8"/>
  <c r="K86" i="8"/>
  <c r="L86" i="8"/>
  <c r="M86" i="8"/>
  <c r="N86" i="8"/>
  <c r="O86" i="8"/>
  <c r="P86" i="8"/>
  <c r="Q86" i="8"/>
  <c r="R86" i="8"/>
  <c r="K87" i="8"/>
  <c r="K88" i="8"/>
  <c r="K89" i="8"/>
  <c r="K90" i="8"/>
  <c r="K91" i="8"/>
  <c r="K92" i="8"/>
  <c r="K93" i="8"/>
  <c r="K1" i="8"/>
  <c r="K2" i="8"/>
  <c r="S86" i="8"/>
  <c r="L87" i="8"/>
  <c r="L88" i="8"/>
  <c r="L89" i="8"/>
  <c r="L90" i="8"/>
  <c r="L91" i="8"/>
  <c r="L92" i="8"/>
  <c r="L93" i="8"/>
  <c r="L1" i="8"/>
  <c r="L2" i="8"/>
  <c r="T86" i="8"/>
  <c r="M87" i="8"/>
  <c r="M88" i="8"/>
  <c r="M89" i="8"/>
  <c r="M90" i="8"/>
  <c r="M91" i="8"/>
  <c r="M92" i="8"/>
  <c r="M93" i="8"/>
  <c r="M1" i="8"/>
  <c r="M2" i="8"/>
  <c r="U86" i="8"/>
  <c r="N87" i="8"/>
  <c r="N88" i="8"/>
  <c r="N89" i="8"/>
  <c r="N90" i="8"/>
  <c r="N91" i="8"/>
  <c r="N92" i="8"/>
  <c r="N93" i="8"/>
  <c r="N1" i="8"/>
  <c r="N2" i="8"/>
  <c r="V86" i="8"/>
  <c r="O87" i="8"/>
  <c r="O88" i="8"/>
  <c r="O89" i="8"/>
  <c r="O90" i="8"/>
  <c r="O91" i="8"/>
  <c r="O92" i="8"/>
  <c r="O93" i="8"/>
  <c r="O1" i="8"/>
  <c r="O2" i="8"/>
  <c r="W86" i="8"/>
  <c r="P87" i="8"/>
  <c r="P88" i="8"/>
  <c r="P89" i="8"/>
  <c r="P90" i="8"/>
  <c r="P91" i="8"/>
  <c r="P92" i="8"/>
  <c r="P93" i="8"/>
  <c r="P1" i="8"/>
  <c r="P2" i="8"/>
  <c r="X86" i="8"/>
  <c r="Q87" i="8"/>
  <c r="R87" i="8"/>
  <c r="S87" i="8"/>
  <c r="T87" i="8"/>
  <c r="U87" i="8"/>
  <c r="V87" i="8"/>
  <c r="W87" i="8"/>
  <c r="X87" i="8"/>
  <c r="Q88" i="8"/>
  <c r="R88" i="8"/>
  <c r="S88" i="8"/>
  <c r="T88" i="8"/>
  <c r="U88" i="8"/>
  <c r="V88" i="8"/>
  <c r="W88" i="8"/>
  <c r="X88" i="8"/>
  <c r="Q89" i="8"/>
  <c r="R89" i="8"/>
  <c r="S89" i="8"/>
  <c r="T89" i="8"/>
  <c r="U89" i="8"/>
  <c r="V89" i="8"/>
  <c r="W89" i="8"/>
  <c r="X89" i="8"/>
  <c r="Q90" i="8"/>
  <c r="R90" i="8"/>
  <c r="S90" i="8"/>
  <c r="T90" i="8"/>
  <c r="U90" i="8"/>
  <c r="V90" i="8"/>
  <c r="W90" i="8"/>
  <c r="X90" i="8"/>
  <c r="Q91" i="8"/>
  <c r="R91" i="8"/>
  <c r="S91" i="8"/>
  <c r="T91" i="8"/>
  <c r="U91" i="8"/>
  <c r="V91" i="8"/>
  <c r="W91" i="8"/>
  <c r="X91" i="8"/>
  <c r="Q92" i="8"/>
  <c r="R92" i="8"/>
  <c r="S92" i="8"/>
  <c r="T92" i="8"/>
  <c r="U92" i="8"/>
  <c r="V92" i="8"/>
  <c r="W92" i="8"/>
  <c r="X92" i="8"/>
  <c r="Q93" i="8"/>
  <c r="R93" i="8"/>
  <c r="S93" i="8"/>
  <c r="T93" i="8"/>
  <c r="U93" i="8"/>
  <c r="V93" i="8"/>
  <c r="W93" i="8"/>
  <c r="X93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4" i="8"/>
  <c r="AA85" i="8"/>
  <c r="AA4" i="8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A47" i="8"/>
  <c r="AA48" i="8"/>
  <c r="AA49" i="8"/>
  <c r="AA50" i="8"/>
  <c r="AA51" i="8"/>
  <c r="AA52" i="8"/>
  <c r="AA53" i="8"/>
  <c r="AA54" i="8"/>
  <c r="AA55" i="8"/>
  <c r="AA56" i="8"/>
  <c r="AA57" i="8"/>
  <c r="AA58" i="8"/>
  <c r="AA59" i="8"/>
  <c r="AA60" i="8"/>
  <c r="AA61" i="8"/>
  <c r="AA62" i="8"/>
  <c r="AA63" i="8"/>
  <c r="AA64" i="8"/>
  <c r="AA65" i="8"/>
  <c r="AA66" i="8"/>
  <c r="AA67" i="8"/>
  <c r="AA68" i="8"/>
  <c r="AA69" i="8"/>
  <c r="AA70" i="8"/>
  <c r="AA71" i="8"/>
  <c r="AA72" i="8"/>
  <c r="AA73" i="8"/>
  <c r="AA74" i="8"/>
  <c r="AA75" i="8"/>
  <c r="AA76" i="8"/>
  <c r="AA77" i="8"/>
  <c r="AA78" i="8"/>
  <c r="AA79" i="8"/>
  <c r="AA80" i="8"/>
  <c r="AA81" i="8"/>
  <c r="AA82" i="8"/>
  <c r="AA83" i="8"/>
  <c r="AA84" i="8"/>
  <c r="AC85" i="8"/>
  <c r="AB85" i="8"/>
  <c r="X85" i="8"/>
  <c r="W85" i="8"/>
  <c r="V85" i="8"/>
  <c r="U85" i="8"/>
  <c r="T85" i="8"/>
  <c r="K85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S85" i="8"/>
  <c r="E1" i="8"/>
  <c r="E2" i="8"/>
  <c r="R85" i="8"/>
  <c r="D1" i="8"/>
  <c r="D2" i="8"/>
  <c r="Q85" i="8"/>
  <c r="AC84" i="8"/>
  <c r="AB84" i="8"/>
  <c r="X84" i="8"/>
  <c r="W84" i="8"/>
  <c r="V84" i="8"/>
  <c r="U84" i="8"/>
  <c r="T84" i="8"/>
  <c r="S84" i="8"/>
  <c r="R84" i="8"/>
  <c r="Q84" i="8"/>
  <c r="AC83" i="8"/>
  <c r="AB83" i="8"/>
  <c r="X83" i="8"/>
  <c r="W83" i="8"/>
  <c r="V83" i="8"/>
  <c r="U83" i="8"/>
  <c r="T83" i="8"/>
  <c r="S83" i="8"/>
  <c r="R83" i="8"/>
  <c r="Q83" i="8"/>
  <c r="AC82" i="8"/>
  <c r="AB82" i="8"/>
  <c r="X82" i="8"/>
  <c r="W82" i="8"/>
  <c r="V82" i="8"/>
  <c r="U82" i="8"/>
  <c r="T82" i="8"/>
  <c r="S82" i="8"/>
  <c r="R82" i="8"/>
  <c r="Q82" i="8"/>
  <c r="AC81" i="8"/>
  <c r="AB81" i="8"/>
  <c r="X81" i="8"/>
  <c r="W81" i="8"/>
  <c r="V81" i="8"/>
  <c r="U81" i="8"/>
  <c r="T81" i="8"/>
  <c r="S81" i="8"/>
  <c r="R81" i="8"/>
  <c r="Q81" i="8"/>
  <c r="AC80" i="8"/>
  <c r="AB80" i="8"/>
  <c r="X80" i="8"/>
  <c r="W80" i="8"/>
  <c r="V80" i="8"/>
  <c r="U80" i="8"/>
  <c r="T80" i="8"/>
  <c r="S80" i="8"/>
  <c r="R80" i="8"/>
  <c r="Q80" i="8"/>
  <c r="AC79" i="8"/>
  <c r="AB79" i="8"/>
  <c r="X79" i="8"/>
  <c r="W79" i="8"/>
  <c r="V79" i="8"/>
  <c r="U79" i="8"/>
  <c r="T79" i="8"/>
  <c r="S79" i="8"/>
  <c r="R79" i="8"/>
  <c r="Q79" i="8"/>
  <c r="AC78" i="8"/>
  <c r="AB78" i="8"/>
  <c r="X78" i="8"/>
  <c r="W78" i="8"/>
  <c r="V78" i="8"/>
  <c r="U78" i="8"/>
  <c r="T78" i="8"/>
  <c r="S78" i="8"/>
  <c r="R78" i="8"/>
  <c r="Q78" i="8"/>
  <c r="AC77" i="8"/>
  <c r="AB77" i="8"/>
  <c r="X77" i="8"/>
  <c r="W77" i="8"/>
  <c r="V77" i="8"/>
  <c r="U77" i="8"/>
  <c r="T77" i="8"/>
  <c r="S77" i="8"/>
  <c r="R77" i="8"/>
  <c r="Q77" i="8"/>
  <c r="AC76" i="8"/>
  <c r="AB76" i="8"/>
  <c r="X76" i="8"/>
  <c r="W76" i="8"/>
  <c r="V76" i="8"/>
  <c r="U76" i="8"/>
  <c r="T76" i="8"/>
  <c r="S76" i="8"/>
  <c r="R76" i="8"/>
  <c r="Q76" i="8"/>
  <c r="AC75" i="8"/>
  <c r="AB75" i="8"/>
  <c r="X75" i="8"/>
  <c r="W75" i="8"/>
  <c r="V75" i="8"/>
  <c r="U75" i="8"/>
  <c r="T75" i="8"/>
  <c r="S75" i="8"/>
  <c r="R75" i="8"/>
  <c r="Q75" i="8"/>
  <c r="AC74" i="8"/>
  <c r="AB74" i="8"/>
  <c r="X74" i="8"/>
  <c r="W74" i="8"/>
  <c r="V74" i="8"/>
  <c r="U74" i="8"/>
  <c r="T74" i="8"/>
  <c r="S74" i="8"/>
  <c r="R74" i="8"/>
  <c r="Q74" i="8"/>
  <c r="AC73" i="8"/>
  <c r="AB73" i="8"/>
  <c r="X73" i="8"/>
  <c r="W73" i="8"/>
  <c r="V73" i="8"/>
  <c r="U73" i="8"/>
  <c r="T73" i="8"/>
  <c r="S73" i="8"/>
  <c r="R73" i="8"/>
  <c r="Q73" i="8"/>
  <c r="AC72" i="8"/>
  <c r="AB72" i="8"/>
  <c r="X72" i="8"/>
  <c r="W72" i="8"/>
  <c r="V72" i="8"/>
  <c r="U72" i="8"/>
  <c r="T72" i="8"/>
  <c r="S72" i="8"/>
  <c r="R72" i="8"/>
  <c r="Q72" i="8"/>
  <c r="AC71" i="8"/>
  <c r="AB71" i="8"/>
  <c r="X71" i="8"/>
  <c r="W71" i="8"/>
  <c r="V71" i="8"/>
  <c r="U71" i="8"/>
  <c r="T71" i="8"/>
  <c r="S71" i="8"/>
  <c r="R71" i="8"/>
  <c r="Q71" i="8"/>
  <c r="AC70" i="8"/>
  <c r="AB70" i="8"/>
  <c r="X70" i="8"/>
  <c r="W70" i="8"/>
  <c r="V70" i="8"/>
  <c r="U70" i="8"/>
  <c r="T70" i="8"/>
  <c r="S70" i="8"/>
  <c r="R70" i="8"/>
  <c r="Q70" i="8"/>
  <c r="AC69" i="8"/>
  <c r="AB69" i="8"/>
  <c r="X69" i="8"/>
  <c r="W69" i="8"/>
  <c r="V69" i="8"/>
  <c r="U69" i="8"/>
  <c r="T69" i="8"/>
  <c r="S69" i="8"/>
  <c r="R69" i="8"/>
  <c r="Q69" i="8"/>
  <c r="AC68" i="8"/>
  <c r="AB68" i="8"/>
  <c r="X68" i="8"/>
  <c r="W68" i="8"/>
  <c r="V68" i="8"/>
  <c r="U68" i="8"/>
  <c r="T68" i="8"/>
  <c r="S68" i="8"/>
  <c r="R68" i="8"/>
  <c r="Q68" i="8"/>
  <c r="AC67" i="8"/>
  <c r="AB67" i="8"/>
  <c r="X67" i="8"/>
  <c r="W67" i="8"/>
  <c r="V67" i="8"/>
  <c r="U67" i="8"/>
  <c r="T67" i="8"/>
  <c r="S67" i="8"/>
  <c r="R67" i="8"/>
  <c r="Q67" i="8"/>
  <c r="AC66" i="8"/>
  <c r="AB66" i="8"/>
  <c r="X66" i="8"/>
  <c r="W66" i="8"/>
  <c r="V66" i="8"/>
  <c r="U66" i="8"/>
  <c r="T66" i="8"/>
  <c r="S66" i="8"/>
  <c r="R66" i="8"/>
  <c r="Q66" i="8"/>
  <c r="AC65" i="8"/>
  <c r="AB65" i="8"/>
  <c r="X65" i="8"/>
  <c r="W65" i="8"/>
  <c r="V65" i="8"/>
  <c r="U65" i="8"/>
  <c r="T65" i="8"/>
  <c r="S65" i="8"/>
  <c r="R65" i="8"/>
  <c r="Q65" i="8"/>
  <c r="AC64" i="8"/>
  <c r="AB64" i="8"/>
  <c r="X64" i="8"/>
  <c r="W64" i="8"/>
  <c r="V64" i="8"/>
  <c r="U64" i="8"/>
  <c r="T64" i="8"/>
  <c r="S64" i="8"/>
  <c r="R64" i="8"/>
  <c r="Q64" i="8"/>
  <c r="AC63" i="8"/>
  <c r="AB63" i="8"/>
  <c r="X63" i="8"/>
  <c r="W63" i="8"/>
  <c r="V63" i="8"/>
  <c r="U63" i="8"/>
  <c r="T63" i="8"/>
  <c r="S63" i="8"/>
  <c r="R63" i="8"/>
  <c r="Q63" i="8"/>
  <c r="AC62" i="8"/>
  <c r="AB62" i="8"/>
  <c r="X62" i="8"/>
  <c r="W62" i="8"/>
  <c r="V62" i="8"/>
  <c r="U62" i="8"/>
  <c r="T62" i="8"/>
  <c r="S62" i="8"/>
  <c r="R62" i="8"/>
  <c r="Q62" i="8"/>
  <c r="AC61" i="8"/>
  <c r="AB61" i="8"/>
  <c r="X61" i="8"/>
  <c r="W61" i="8"/>
  <c r="V61" i="8"/>
  <c r="U61" i="8"/>
  <c r="T61" i="8"/>
  <c r="S61" i="8"/>
  <c r="R61" i="8"/>
  <c r="Q61" i="8"/>
  <c r="AC60" i="8"/>
  <c r="AB60" i="8"/>
  <c r="X60" i="8"/>
  <c r="W60" i="8"/>
  <c r="V60" i="8"/>
  <c r="U60" i="8"/>
  <c r="T60" i="8"/>
  <c r="S60" i="8"/>
  <c r="R60" i="8"/>
  <c r="Q60" i="8"/>
  <c r="AC59" i="8"/>
  <c r="AB59" i="8"/>
  <c r="X59" i="8"/>
  <c r="W59" i="8"/>
  <c r="V59" i="8"/>
  <c r="U59" i="8"/>
  <c r="T59" i="8"/>
  <c r="S59" i="8"/>
  <c r="R59" i="8"/>
  <c r="Q59" i="8"/>
  <c r="AC58" i="8"/>
  <c r="AB58" i="8"/>
  <c r="X58" i="8"/>
  <c r="W58" i="8"/>
  <c r="V58" i="8"/>
  <c r="U58" i="8"/>
  <c r="T58" i="8"/>
  <c r="S58" i="8"/>
  <c r="R58" i="8"/>
  <c r="Q58" i="8"/>
  <c r="AC57" i="8"/>
  <c r="AB57" i="8"/>
  <c r="X57" i="8"/>
  <c r="W57" i="8"/>
  <c r="V57" i="8"/>
  <c r="U57" i="8"/>
  <c r="T57" i="8"/>
  <c r="S57" i="8"/>
  <c r="R57" i="8"/>
  <c r="Q57" i="8"/>
  <c r="AC56" i="8"/>
  <c r="AB56" i="8"/>
  <c r="X56" i="8"/>
  <c r="W56" i="8"/>
  <c r="V56" i="8"/>
  <c r="U56" i="8"/>
  <c r="T56" i="8"/>
  <c r="S56" i="8"/>
  <c r="R56" i="8"/>
  <c r="Q56" i="8"/>
  <c r="AC55" i="8"/>
  <c r="AB55" i="8"/>
  <c r="X55" i="8"/>
  <c r="W55" i="8"/>
  <c r="V55" i="8"/>
  <c r="U55" i="8"/>
  <c r="T55" i="8"/>
  <c r="S55" i="8"/>
  <c r="R55" i="8"/>
  <c r="Q55" i="8"/>
  <c r="AC54" i="8"/>
  <c r="AB54" i="8"/>
  <c r="X54" i="8"/>
  <c r="W54" i="8"/>
  <c r="V54" i="8"/>
  <c r="U54" i="8"/>
  <c r="T54" i="8"/>
  <c r="S54" i="8"/>
  <c r="R54" i="8"/>
  <c r="Q54" i="8"/>
  <c r="AC53" i="8"/>
  <c r="AB53" i="8"/>
  <c r="X53" i="8"/>
  <c r="W53" i="8"/>
  <c r="V53" i="8"/>
  <c r="U53" i="8"/>
  <c r="T53" i="8"/>
  <c r="S53" i="8"/>
  <c r="R53" i="8"/>
  <c r="Q53" i="8"/>
  <c r="AC52" i="8"/>
  <c r="AB52" i="8"/>
  <c r="X52" i="8"/>
  <c r="W52" i="8"/>
  <c r="V52" i="8"/>
  <c r="U52" i="8"/>
  <c r="T52" i="8"/>
  <c r="S52" i="8"/>
  <c r="R52" i="8"/>
  <c r="Q52" i="8"/>
  <c r="AC51" i="8"/>
  <c r="AB51" i="8"/>
  <c r="X51" i="8"/>
  <c r="W51" i="8"/>
  <c r="V51" i="8"/>
  <c r="U51" i="8"/>
  <c r="T51" i="8"/>
  <c r="S51" i="8"/>
  <c r="R51" i="8"/>
  <c r="Q51" i="8"/>
  <c r="AC50" i="8"/>
  <c r="AB50" i="8"/>
  <c r="X50" i="8"/>
  <c r="W50" i="8"/>
  <c r="V50" i="8"/>
  <c r="U50" i="8"/>
  <c r="T50" i="8"/>
  <c r="S50" i="8"/>
  <c r="R50" i="8"/>
  <c r="Q50" i="8"/>
  <c r="AC49" i="8"/>
  <c r="AB49" i="8"/>
  <c r="X49" i="8"/>
  <c r="W49" i="8"/>
  <c r="V49" i="8"/>
  <c r="U49" i="8"/>
  <c r="T49" i="8"/>
  <c r="S49" i="8"/>
  <c r="R49" i="8"/>
  <c r="Q49" i="8"/>
  <c r="AC48" i="8"/>
  <c r="AB48" i="8"/>
  <c r="X48" i="8"/>
  <c r="W48" i="8"/>
  <c r="V48" i="8"/>
  <c r="U48" i="8"/>
  <c r="T48" i="8"/>
  <c r="S48" i="8"/>
  <c r="R48" i="8"/>
  <c r="Q48" i="8"/>
  <c r="AC47" i="8"/>
  <c r="AB47" i="8"/>
  <c r="X47" i="8"/>
  <c r="W47" i="8"/>
  <c r="V47" i="8"/>
  <c r="U47" i="8"/>
  <c r="T47" i="8"/>
  <c r="S47" i="8"/>
  <c r="R47" i="8"/>
  <c r="Q47" i="8"/>
  <c r="AC46" i="8"/>
  <c r="AB46" i="8"/>
  <c r="X46" i="8"/>
  <c r="W46" i="8"/>
  <c r="V46" i="8"/>
  <c r="U46" i="8"/>
  <c r="T46" i="8"/>
  <c r="S46" i="8"/>
  <c r="R46" i="8"/>
  <c r="Q46" i="8"/>
  <c r="AC45" i="8"/>
  <c r="AB45" i="8"/>
  <c r="X45" i="8"/>
  <c r="W45" i="8"/>
  <c r="V45" i="8"/>
  <c r="U45" i="8"/>
  <c r="T45" i="8"/>
  <c r="S45" i="8"/>
  <c r="R45" i="8"/>
  <c r="Q45" i="8"/>
  <c r="AC44" i="8"/>
  <c r="AB44" i="8"/>
  <c r="X44" i="8"/>
  <c r="W44" i="8"/>
  <c r="V44" i="8"/>
  <c r="U44" i="8"/>
  <c r="T44" i="8"/>
  <c r="S44" i="8"/>
  <c r="R44" i="8"/>
  <c r="Q44" i="8"/>
  <c r="AC43" i="8"/>
  <c r="AB43" i="8"/>
  <c r="X43" i="8"/>
  <c r="W43" i="8"/>
  <c r="V43" i="8"/>
  <c r="U43" i="8"/>
  <c r="T43" i="8"/>
  <c r="S43" i="8"/>
  <c r="R43" i="8"/>
  <c r="Q43" i="8"/>
  <c r="AC42" i="8"/>
  <c r="AB42" i="8"/>
  <c r="X42" i="8"/>
  <c r="W42" i="8"/>
  <c r="V42" i="8"/>
  <c r="U42" i="8"/>
  <c r="T42" i="8"/>
  <c r="S42" i="8"/>
  <c r="R42" i="8"/>
  <c r="Q42" i="8"/>
  <c r="AC41" i="8"/>
  <c r="AB41" i="8"/>
  <c r="X41" i="8"/>
  <c r="W41" i="8"/>
  <c r="V41" i="8"/>
  <c r="U41" i="8"/>
  <c r="T41" i="8"/>
  <c r="S41" i="8"/>
  <c r="R41" i="8"/>
  <c r="Q41" i="8"/>
  <c r="AC40" i="8"/>
  <c r="AB40" i="8"/>
  <c r="X40" i="8"/>
  <c r="W40" i="8"/>
  <c r="V40" i="8"/>
  <c r="U40" i="8"/>
  <c r="T40" i="8"/>
  <c r="S40" i="8"/>
  <c r="R40" i="8"/>
  <c r="Q40" i="8"/>
  <c r="AC39" i="8"/>
  <c r="AB39" i="8"/>
  <c r="X39" i="8"/>
  <c r="W39" i="8"/>
  <c r="V39" i="8"/>
  <c r="U39" i="8"/>
  <c r="T39" i="8"/>
  <c r="S39" i="8"/>
  <c r="R39" i="8"/>
  <c r="Q39" i="8"/>
  <c r="AC38" i="8"/>
  <c r="AB38" i="8"/>
  <c r="X38" i="8"/>
  <c r="W38" i="8"/>
  <c r="V38" i="8"/>
  <c r="U38" i="8"/>
  <c r="T38" i="8"/>
  <c r="S38" i="8"/>
  <c r="R38" i="8"/>
  <c r="Q38" i="8"/>
  <c r="AC37" i="8"/>
  <c r="AB37" i="8"/>
  <c r="X37" i="8"/>
  <c r="W37" i="8"/>
  <c r="V37" i="8"/>
  <c r="U37" i="8"/>
  <c r="T37" i="8"/>
  <c r="S37" i="8"/>
  <c r="R37" i="8"/>
  <c r="Q37" i="8"/>
  <c r="AC36" i="8"/>
  <c r="AB36" i="8"/>
  <c r="X36" i="8"/>
  <c r="W36" i="8"/>
  <c r="V36" i="8"/>
  <c r="U36" i="8"/>
  <c r="T36" i="8"/>
  <c r="S36" i="8"/>
  <c r="R36" i="8"/>
  <c r="Q36" i="8"/>
  <c r="AC35" i="8"/>
  <c r="AB35" i="8"/>
  <c r="X35" i="8"/>
  <c r="W35" i="8"/>
  <c r="V35" i="8"/>
  <c r="U35" i="8"/>
  <c r="T35" i="8"/>
  <c r="S35" i="8"/>
  <c r="R35" i="8"/>
  <c r="Q35" i="8"/>
  <c r="AC34" i="8"/>
  <c r="AB34" i="8"/>
  <c r="X34" i="8"/>
  <c r="W34" i="8"/>
  <c r="V34" i="8"/>
  <c r="U34" i="8"/>
  <c r="T34" i="8"/>
  <c r="S34" i="8"/>
  <c r="R34" i="8"/>
  <c r="Q34" i="8"/>
  <c r="AC33" i="8"/>
  <c r="AB33" i="8"/>
  <c r="X33" i="8"/>
  <c r="W33" i="8"/>
  <c r="V33" i="8"/>
  <c r="U33" i="8"/>
  <c r="T33" i="8"/>
  <c r="S33" i="8"/>
  <c r="R33" i="8"/>
  <c r="Q33" i="8"/>
  <c r="AC32" i="8"/>
  <c r="AB32" i="8"/>
  <c r="X32" i="8"/>
  <c r="W32" i="8"/>
  <c r="V32" i="8"/>
  <c r="U32" i="8"/>
  <c r="T32" i="8"/>
  <c r="S32" i="8"/>
  <c r="R32" i="8"/>
  <c r="Q32" i="8"/>
  <c r="AC31" i="8"/>
  <c r="AB31" i="8"/>
  <c r="X31" i="8"/>
  <c r="W31" i="8"/>
  <c r="V31" i="8"/>
  <c r="U31" i="8"/>
  <c r="T31" i="8"/>
  <c r="S31" i="8"/>
  <c r="R31" i="8"/>
  <c r="Q31" i="8"/>
  <c r="AC30" i="8"/>
  <c r="AB30" i="8"/>
  <c r="X30" i="8"/>
  <c r="W30" i="8"/>
  <c r="V30" i="8"/>
  <c r="U30" i="8"/>
  <c r="T30" i="8"/>
  <c r="S30" i="8"/>
  <c r="R30" i="8"/>
  <c r="Q30" i="8"/>
  <c r="AC29" i="8"/>
  <c r="AB29" i="8"/>
  <c r="X29" i="8"/>
  <c r="W29" i="8"/>
  <c r="V29" i="8"/>
  <c r="U29" i="8"/>
  <c r="T29" i="8"/>
  <c r="S29" i="8"/>
  <c r="R29" i="8"/>
  <c r="Q29" i="8"/>
  <c r="AC28" i="8"/>
  <c r="AB28" i="8"/>
  <c r="X28" i="8"/>
  <c r="W28" i="8"/>
  <c r="V28" i="8"/>
  <c r="U28" i="8"/>
  <c r="T28" i="8"/>
  <c r="S28" i="8"/>
  <c r="R28" i="8"/>
  <c r="Q28" i="8"/>
  <c r="AC27" i="8"/>
  <c r="AB27" i="8"/>
  <c r="X27" i="8"/>
  <c r="W27" i="8"/>
  <c r="V27" i="8"/>
  <c r="U27" i="8"/>
  <c r="T27" i="8"/>
  <c r="S27" i="8"/>
  <c r="R27" i="8"/>
  <c r="Q27" i="8"/>
  <c r="AC26" i="8"/>
  <c r="AB26" i="8"/>
  <c r="X26" i="8"/>
  <c r="W26" i="8"/>
  <c r="V26" i="8"/>
  <c r="U26" i="8"/>
  <c r="T26" i="8"/>
  <c r="S26" i="8"/>
  <c r="R26" i="8"/>
  <c r="Q26" i="8"/>
  <c r="AC25" i="8"/>
  <c r="AB25" i="8"/>
  <c r="X25" i="8"/>
  <c r="W25" i="8"/>
  <c r="V25" i="8"/>
  <c r="U25" i="8"/>
  <c r="T25" i="8"/>
  <c r="S25" i="8"/>
  <c r="R25" i="8"/>
  <c r="Q25" i="8"/>
  <c r="AC24" i="8"/>
  <c r="AB24" i="8"/>
  <c r="X24" i="8"/>
  <c r="W24" i="8"/>
  <c r="V24" i="8"/>
  <c r="U24" i="8"/>
  <c r="T24" i="8"/>
  <c r="S24" i="8"/>
  <c r="R24" i="8"/>
  <c r="Q24" i="8"/>
  <c r="AC23" i="8"/>
  <c r="AB23" i="8"/>
  <c r="X23" i="8"/>
  <c r="W23" i="8"/>
  <c r="V23" i="8"/>
  <c r="U23" i="8"/>
  <c r="T23" i="8"/>
  <c r="S23" i="8"/>
  <c r="R23" i="8"/>
  <c r="Q23" i="8"/>
  <c r="AC22" i="8"/>
  <c r="AB22" i="8"/>
  <c r="X22" i="8"/>
  <c r="W22" i="8"/>
  <c r="V22" i="8"/>
  <c r="U22" i="8"/>
  <c r="T22" i="8"/>
  <c r="S22" i="8"/>
  <c r="R22" i="8"/>
  <c r="Q22" i="8"/>
  <c r="AC21" i="8"/>
  <c r="AB21" i="8"/>
  <c r="X21" i="8"/>
  <c r="W21" i="8"/>
  <c r="V21" i="8"/>
  <c r="U21" i="8"/>
  <c r="T21" i="8"/>
  <c r="S21" i="8"/>
  <c r="R21" i="8"/>
  <c r="Q21" i="8"/>
  <c r="AC20" i="8"/>
  <c r="AB20" i="8"/>
  <c r="X20" i="8"/>
  <c r="W20" i="8"/>
  <c r="V20" i="8"/>
  <c r="U20" i="8"/>
  <c r="T20" i="8"/>
  <c r="S20" i="8"/>
  <c r="R20" i="8"/>
  <c r="Q20" i="8"/>
  <c r="AC19" i="8"/>
  <c r="AB19" i="8"/>
  <c r="X19" i="8"/>
  <c r="W19" i="8"/>
  <c r="V19" i="8"/>
  <c r="U19" i="8"/>
  <c r="T19" i="8"/>
  <c r="S19" i="8"/>
  <c r="R19" i="8"/>
  <c r="Q19" i="8"/>
  <c r="AC18" i="8"/>
  <c r="AB18" i="8"/>
  <c r="X18" i="8"/>
  <c r="W18" i="8"/>
  <c r="V18" i="8"/>
  <c r="U18" i="8"/>
  <c r="T18" i="8"/>
  <c r="S18" i="8"/>
  <c r="R18" i="8"/>
  <c r="Q18" i="8"/>
  <c r="AC17" i="8"/>
  <c r="AB17" i="8"/>
  <c r="X17" i="8"/>
  <c r="W17" i="8"/>
  <c r="V17" i="8"/>
  <c r="U17" i="8"/>
  <c r="T17" i="8"/>
  <c r="S17" i="8"/>
  <c r="R17" i="8"/>
  <c r="Q17" i="8"/>
  <c r="AC16" i="8"/>
  <c r="AB16" i="8"/>
  <c r="X16" i="8"/>
  <c r="W16" i="8"/>
  <c r="V16" i="8"/>
  <c r="U16" i="8"/>
  <c r="T16" i="8"/>
  <c r="S16" i="8"/>
  <c r="R16" i="8"/>
  <c r="Q16" i="8"/>
  <c r="AC15" i="8"/>
  <c r="AB15" i="8"/>
  <c r="X15" i="8"/>
  <c r="W15" i="8"/>
  <c r="V15" i="8"/>
  <c r="U15" i="8"/>
  <c r="T15" i="8"/>
  <c r="S15" i="8"/>
  <c r="R15" i="8"/>
  <c r="Q15" i="8"/>
  <c r="AC14" i="8"/>
  <c r="AB14" i="8"/>
  <c r="X14" i="8"/>
  <c r="W14" i="8"/>
  <c r="V14" i="8"/>
  <c r="U14" i="8"/>
  <c r="T14" i="8"/>
  <c r="S14" i="8"/>
  <c r="R14" i="8"/>
  <c r="Q14" i="8"/>
  <c r="AC13" i="8"/>
  <c r="AB13" i="8"/>
  <c r="X13" i="8"/>
  <c r="W13" i="8"/>
  <c r="V13" i="8"/>
  <c r="U13" i="8"/>
  <c r="T13" i="8"/>
  <c r="S13" i="8"/>
  <c r="R13" i="8"/>
  <c r="Q13" i="8"/>
  <c r="AC12" i="8"/>
  <c r="AB12" i="8"/>
  <c r="X12" i="8"/>
  <c r="W12" i="8"/>
  <c r="V12" i="8"/>
  <c r="U12" i="8"/>
  <c r="T12" i="8"/>
  <c r="S12" i="8"/>
  <c r="R12" i="8"/>
  <c r="Q12" i="8"/>
  <c r="AC11" i="8"/>
  <c r="AB11" i="8"/>
  <c r="X11" i="8"/>
  <c r="W11" i="8"/>
  <c r="V11" i="8"/>
  <c r="U11" i="8"/>
  <c r="T11" i="8"/>
  <c r="S11" i="8"/>
  <c r="R11" i="8"/>
  <c r="Q11" i="8"/>
  <c r="AC10" i="8"/>
  <c r="AB10" i="8"/>
  <c r="X10" i="8"/>
  <c r="W10" i="8"/>
  <c r="V10" i="8"/>
  <c r="U10" i="8"/>
  <c r="T10" i="8"/>
  <c r="S10" i="8"/>
  <c r="R10" i="8"/>
  <c r="Q10" i="8"/>
  <c r="AC9" i="8"/>
  <c r="AB9" i="8"/>
  <c r="X9" i="8"/>
  <c r="W9" i="8"/>
  <c r="V9" i="8"/>
  <c r="U9" i="8"/>
  <c r="T9" i="8"/>
  <c r="S9" i="8"/>
  <c r="R9" i="8"/>
  <c r="Q9" i="8"/>
  <c r="AC8" i="8"/>
  <c r="AB8" i="8"/>
  <c r="X8" i="8"/>
  <c r="W8" i="8"/>
  <c r="V8" i="8"/>
  <c r="U8" i="8"/>
  <c r="T8" i="8"/>
  <c r="S8" i="8"/>
  <c r="R8" i="8"/>
  <c r="Q8" i="8"/>
  <c r="AC7" i="8"/>
  <c r="AB7" i="8"/>
  <c r="X7" i="8"/>
  <c r="W7" i="8"/>
  <c r="V7" i="8"/>
  <c r="U7" i="8"/>
  <c r="T7" i="8"/>
  <c r="S7" i="8"/>
  <c r="R7" i="8"/>
  <c r="Q7" i="8"/>
  <c r="AC6" i="8"/>
  <c r="AB6" i="8"/>
  <c r="X6" i="8"/>
  <c r="W6" i="8"/>
  <c r="V6" i="8"/>
  <c r="U6" i="8"/>
  <c r="T6" i="8"/>
  <c r="S6" i="8"/>
  <c r="R6" i="8"/>
  <c r="Q6" i="8"/>
  <c r="AC5" i="8"/>
  <c r="AB5" i="8"/>
  <c r="X5" i="8"/>
  <c r="W5" i="8"/>
  <c r="V5" i="8"/>
  <c r="U5" i="8"/>
  <c r="T5" i="8"/>
  <c r="S5" i="8"/>
  <c r="R5" i="8"/>
  <c r="Q5" i="8"/>
  <c r="AB4" i="8"/>
  <c r="X4" i="8"/>
  <c r="W4" i="8"/>
  <c r="V4" i="8"/>
  <c r="U4" i="8"/>
  <c r="T4" i="8"/>
  <c r="S4" i="8"/>
  <c r="R4" i="8"/>
  <c r="Q4" i="8"/>
  <c r="AA87" i="1"/>
  <c r="AB87" i="1"/>
  <c r="AA61" i="1"/>
  <c r="AA62" i="1"/>
  <c r="AA63" i="1"/>
  <c r="AA64" i="1"/>
  <c r="AA65" i="1"/>
  <c r="AA66" i="1"/>
  <c r="AA67" i="1"/>
  <c r="AA9" i="1"/>
  <c r="AA10" i="1"/>
  <c r="AA11" i="1"/>
  <c r="AA12" i="1"/>
  <c r="AA13" i="1"/>
  <c r="AA14" i="1"/>
  <c r="AA6" i="1"/>
  <c r="AA7" i="1"/>
  <c r="AA8" i="1"/>
  <c r="AA58" i="1"/>
  <c r="AA59" i="1"/>
  <c r="AA60" i="1"/>
  <c r="AA84" i="1"/>
  <c r="AA85" i="1"/>
  <c r="AA86" i="1"/>
  <c r="AA4" i="1"/>
  <c r="AA5" i="1"/>
  <c r="AA55" i="1"/>
  <c r="AA56" i="1"/>
  <c r="AA57" i="1"/>
  <c r="AA81" i="1"/>
  <c r="AA82" i="1"/>
  <c r="AA83" i="1"/>
  <c r="AA101" i="1"/>
  <c r="AA102" i="1"/>
  <c r="AA103" i="1"/>
  <c r="AA88" i="1"/>
  <c r="AA89" i="1"/>
  <c r="AA90" i="1"/>
  <c r="AA91" i="1"/>
  <c r="AA92" i="1"/>
  <c r="AA93" i="1"/>
  <c r="AA94" i="1"/>
  <c r="AA41" i="1"/>
  <c r="AA42" i="1"/>
  <c r="AA43" i="1"/>
  <c r="AA44" i="1"/>
  <c r="AA45" i="1"/>
  <c r="AA46" i="1"/>
  <c r="AA47" i="1"/>
  <c r="AA74" i="1"/>
  <c r="AA75" i="1"/>
  <c r="AA76" i="1"/>
  <c r="AA77" i="1"/>
  <c r="AA78" i="1"/>
  <c r="AA79" i="1"/>
  <c r="AA80" i="1"/>
  <c r="AA110" i="1"/>
  <c r="AA111" i="1"/>
  <c r="AA112" i="1"/>
  <c r="AA113" i="1"/>
  <c r="AA114" i="1"/>
  <c r="AA115" i="1"/>
  <c r="AA116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68" i="1"/>
  <c r="AA69" i="1"/>
  <c r="AA70" i="1"/>
  <c r="AA71" i="1"/>
  <c r="AA72" i="1"/>
  <c r="AA73" i="1"/>
  <c r="AA104" i="1"/>
  <c r="AA105" i="1"/>
  <c r="AA106" i="1"/>
  <c r="AA107" i="1"/>
  <c r="AA108" i="1"/>
  <c r="AA109" i="1"/>
  <c r="AA15" i="1"/>
  <c r="AA16" i="1"/>
  <c r="AA17" i="1"/>
  <c r="AA18" i="1"/>
  <c r="AA19" i="1"/>
  <c r="AA20" i="1"/>
  <c r="AA21" i="1"/>
  <c r="AA95" i="1"/>
  <c r="AA96" i="1"/>
  <c r="AA97" i="1"/>
  <c r="AA98" i="1"/>
  <c r="AA99" i="1"/>
  <c r="AA100" i="1"/>
  <c r="AA48" i="1"/>
  <c r="AA49" i="1"/>
  <c r="AA50" i="1"/>
  <c r="AA51" i="1"/>
  <c r="AA52" i="1"/>
  <c r="AA53" i="1"/>
  <c r="AA54" i="1"/>
  <c r="AA22" i="1"/>
  <c r="AA23" i="1"/>
  <c r="AA24" i="1"/>
  <c r="AA25" i="1"/>
  <c r="AA26" i="1"/>
  <c r="AA27" i="1"/>
  <c r="AA28" i="1"/>
  <c r="AA1" i="1"/>
  <c r="AA2" i="1"/>
  <c r="AC87" i="1"/>
  <c r="AB61" i="1"/>
  <c r="AC61" i="1"/>
  <c r="AB62" i="1"/>
  <c r="AC62" i="1"/>
  <c r="AB63" i="1"/>
  <c r="AC63" i="1"/>
  <c r="AB64" i="1"/>
  <c r="AC64" i="1"/>
  <c r="AB65" i="1"/>
  <c r="AC65" i="1"/>
  <c r="AB66" i="1"/>
  <c r="AC66" i="1"/>
  <c r="AB67" i="1"/>
  <c r="AC67" i="1"/>
  <c r="AB9" i="1"/>
  <c r="AC9" i="1"/>
  <c r="AB10" i="1"/>
  <c r="AC10" i="1"/>
  <c r="AB11" i="1"/>
  <c r="AC11" i="1"/>
  <c r="AB12" i="1"/>
  <c r="AC12" i="1"/>
  <c r="AB13" i="1"/>
  <c r="AC13" i="1"/>
  <c r="AB14" i="1"/>
  <c r="AC14" i="1"/>
  <c r="AB6" i="1"/>
  <c r="AC6" i="1"/>
  <c r="AB7" i="1"/>
  <c r="AC7" i="1"/>
  <c r="AB8" i="1"/>
  <c r="AC8" i="1"/>
  <c r="AB58" i="1"/>
  <c r="AC58" i="1"/>
  <c r="AB59" i="1"/>
  <c r="AC59" i="1"/>
  <c r="AB60" i="1"/>
  <c r="AC60" i="1"/>
  <c r="AB84" i="1"/>
  <c r="AC84" i="1"/>
  <c r="AB85" i="1"/>
  <c r="AC85" i="1"/>
  <c r="AB86" i="1"/>
  <c r="AC86" i="1"/>
  <c r="AB4" i="1"/>
  <c r="AC4" i="1"/>
  <c r="AB5" i="1"/>
  <c r="AC5" i="1"/>
  <c r="AB55" i="1"/>
  <c r="AC55" i="1"/>
  <c r="AB56" i="1"/>
  <c r="AC56" i="1"/>
  <c r="AB57" i="1"/>
  <c r="AC57" i="1"/>
  <c r="AB81" i="1"/>
  <c r="AC81" i="1"/>
  <c r="AB82" i="1"/>
  <c r="AC82" i="1"/>
  <c r="AB83" i="1"/>
  <c r="AC83" i="1"/>
  <c r="P102" i="1"/>
  <c r="P103" i="1"/>
  <c r="P88" i="1"/>
  <c r="P89" i="1"/>
  <c r="P90" i="1"/>
  <c r="P91" i="1"/>
  <c r="P92" i="1"/>
  <c r="P93" i="1"/>
  <c r="P94" i="1"/>
  <c r="P41" i="1"/>
  <c r="P42" i="1"/>
  <c r="P43" i="1"/>
  <c r="P44" i="1"/>
  <c r="P45" i="1"/>
  <c r="P46" i="1"/>
  <c r="P47" i="1"/>
  <c r="P74" i="1"/>
  <c r="P75" i="1"/>
  <c r="P76" i="1"/>
  <c r="P77" i="1"/>
  <c r="P78" i="1"/>
  <c r="P79" i="1"/>
  <c r="P80" i="1"/>
  <c r="P110" i="1"/>
  <c r="P111" i="1"/>
  <c r="P112" i="1"/>
  <c r="P113" i="1"/>
  <c r="P114" i="1"/>
  <c r="P115" i="1"/>
  <c r="P116" i="1"/>
  <c r="P29" i="1"/>
  <c r="P30" i="1"/>
  <c r="P31" i="1"/>
  <c r="P32" i="1"/>
  <c r="P33" i="1"/>
  <c r="P34" i="1"/>
  <c r="P35" i="1"/>
  <c r="P36" i="1"/>
  <c r="P37" i="1"/>
  <c r="P38" i="1"/>
  <c r="P39" i="1"/>
  <c r="P40" i="1"/>
  <c r="P68" i="1"/>
  <c r="P69" i="1"/>
  <c r="P70" i="1"/>
  <c r="P71" i="1"/>
  <c r="P72" i="1"/>
  <c r="P73" i="1"/>
  <c r="P104" i="1"/>
  <c r="P105" i="1"/>
  <c r="P106" i="1"/>
  <c r="P107" i="1"/>
  <c r="P108" i="1"/>
  <c r="P109" i="1"/>
  <c r="P15" i="1"/>
  <c r="P16" i="1"/>
  <c r="P17" i="1"/>
  <c r="P18" i="1"/>
  <c r="P19" i="1"/>
  <c r="P20" i="1"/>
  <c r="P21" i="1"/>
  <c r="P95" i="1"/>
  <c r="P96" i="1"/>
  <c r="P97" i="1"/>
  <c r="P98" i="1"/>
  <c r="P99" i="1"/>
  <c r="P100" i="1"/>
  <c r="P48" i="1"/>
  <c r="P49" i="1"/>
  <c r="P50" i="1"/>
  <c r="P51" i="1"/>
  <c r="P52" i="1"/>
  <c r="P53" i="1"/>
  <c r="P54" i="1"/>
  <c r="P22" i="1"/>
  <c r="P23" i="1"/>
  <c r="P24" i="1"/>
  <c r="P25" i="1"/>
  <c r="P26" i="1"/>
  <c r="P27" i="1"/>
  <c r="P28" i="1"/>
  <c r="P87" i="1"/>
  <c r="P61" i="1"/>
  <c r="P62" i="1"/>
  <c r="P63" i="1"/>
  <c r="P64" i="1"/>
  <c r="P65" i="1"/>
  <c r="P66" i="1"/>
  <c r="P67" i="1"/>
  <c r="P9" i="1"/>
  <c r="P10" i="1"/>
  <c r="P11" i="1"/>
  <c r="P12" i="1"/>
  <c r="P13" i="1"/>
  <c r="P14" i="1"/>
  <c r="P6" i="1"/>
  <c r="P7" i="1"/>
  <c r="P8" i="1"/>
  <c r="P58" i="1"/>
  <c r="P59" i="1"/>
  <c r="P60" i="1"/>
  <c r="P84" i="1"/>
  <c r="P85" i="1"/>
  <c r="P86" i="1"/>
  <c r="P4" i="1"/>
  <c r="P5" i="1"/>
  <c r="P55" i="1"/>
  <c r="P56" i="1"/>
  <c r="P57" i="1"/>
  <c r="P81" i="1"/>
  <c r="P82" i="1"/>
  <c r="P83" i="1"/>
  <c r="P101" i="1"/>
  <c r="O102" i="1"/>
  <c r="O103" i="1"/>
  <c r="O88" i="1"/>
  <c r="O89" i="1"/>
  <c r="O90" i="1"/>
  <c r="O91" i="1"/>
  <c r="O92" i="1"/>
  <c r="O93" i="1"/>
  <c r="O94" i="1"/>
  <c r="O41" i="1"/>
  <c r="O42" i="1"/>
  <c r="O43" i="1"/>
  <c r="O44" i="1"/>
  <c r="O45" i="1"/>
  <c r="O46" i="1"/>
  <c r="O47" i="1"/>
  <c r="O74" i="1"/>
  <c r="O75" i="1"/>
  <c r="O76" i="1"/>
  <c r="O77" i="1"/>
  <c r="O78" i="1"/>
  <c r="O79" i="1"/>
  <c r="O80" i="1"/>
  <c r="O110" i="1"/>
  <c r="O111" i="1"/>
  <c r="O112" i="1"/>
  <c r="O113" i="1"/>
  <c r="O114" i="1"/>
  <c r="O115" i="1"/>
  <c r="O116" i="1"/>
  <c r="O29" i="1"/>
  <c r="O30" i="1"/>
  <c r="O31" i="1"/>
  <c r="O32" i="1"/>
  <c r="O33" i="1"/>
  <c r="O34" i="1"/>
  <c r="O35" i="1"/>
  <c r="O36" i="1"/>
  <c r="O37" i="1"/>
  <c r="O38" i="1"/>
  <c r="O39" i="1"/>
  <c r="O40" i="1"/>
  <c r="O68" i="1"/>
  <c r="O69" i="1"/>
  <c r="O70" i="1"/>
  <c r="O71" i="1"/>
  <c r="O72" i="1"/>
  <c r="O73" i="1"/>
  <c r="O104" i="1"/>
  <c r="O105" i="1"/>
  <c r="O106" i="1"/>
  <c r="O107" i="1"/>
  <c r="O108" i="1"/>
  <c r="O109" i="1"/>
  <c r="O15" i="1"/>
  <c r="O16" i="1"/>
  <c r="O17" i="1"/>
  <c r="O18" i="1"/>
  <c r="O19" i="1"/>
  <c r="O20" i="1"/>
  <c r="O21" i="1"/>
  <c r="O95" i="1"/>
  <c r="O96" i="1"/>
  <c r="O97" i="1"/>
  <c r="O98" i="1"/>
  <c r="O99" i="1"/>
  <c r="O100" i="1"/>
  <c r="O48" i="1"/>
  <c r="O49" i="1"/>
  <c r="O50" i="1"/>
  <c r="O51" i="1"/>
  <c r="O52" i="1"/>
  <c r="O53" i="1"/>
  <c r="O54" i="1"/>
  <c r="O22" i="1"/>
  <c r="O23" i="1"/>
  <c r="O24" i="1"/>
  <c r="O25" i="1"/>
  <c r="O26" i="1"/>
  <c r="O27" i="1"/>
  <c r="O28" i="1"/>
  <c r="O87" i="1"/>
  <c r="O61" i="1"/>
  <c r="O62" i="1"/>
  <c r="O63" i="1"/>
  <c r="O64" i="1"/>
  <c r="O65" i="1"/>
  <c r="O66" i="1"/>
  <c r="O67" i="1"/>
  <c r="O9" i="1"/>
  <c r="O10" i="1"/>
  <c r="O11" i="1"/>
  <c r="O12" i="1"/>
  <c r="O13" i="1"/>
  <c r="O14" i="1"/>
  <c r="O6" i="1"/>
  <c r="O7" i="1"/>
  <c r="O8" i="1"/>
  <c r="O58" i="1"/>
  <c r="O59" i="1"/>
  <c r="O60" i="1"/>
  <c r="O84" i="1"/>
  <c r="O85" i="1"/>
  <c r="O86" i="1"/>
  <c r="O4" i="1"/>
  <c r="O5" i="1"/>
  <c r="O55" i="1"/>
  <c r="O56" i="1"/>
  <c r="O57" i="1"/>
  <c r="O81" i="1"/>
  <c r="O82" i="1"/>
  <c r="O83" i="1"/>
  <c r="O101" i="1"/>
  <c r="N102" i="1"/>
  <c r="N103" i="1"/>
  <c r="N88" i="1"/>
  <c r="N89" i="1"/>
  <c r="N90" i="1"/>
  <c r="N91" i="1"/>
  <c r="N92" i="1"/>
  <c r="N93" i="1"/>
  <c r="N94" i="1"/>
  <c r="N41" i="1"/>
  <c r="N42" i="1"/>
  <c r="N43" i="1"/>
  <c r="N44" i="1"/>
  <c r="N45" i="1"/>
  <c r="N46" i="1"/>
  <c r="N47" i="1"/>
  <c r="N74" i="1"/>
  <c r="N75" i="1"/>
  <c r="N76" i="1"/>
  <c r="N77" i="1"/>
  <c r="N78" i="1"/>
  <c r="N79" i="1"/>
  <c r="N80" i="1"/>
  <c r="N110" i="1"/>
  <c r="N111" i="1"/>
  <c r="N112" i="1"/>
  <c r="N113" i="1"/>
  <c r="N114" i="1"/>
  <c r="N115" i="1"/>
  <c r="N116" i="1"/>
  <c r="N29" i="1"/>
  <c r="N30" i="1"/>
  <c r="N31" i="1"/>
  <c r="N32" i="1"/>
  <c r="N33" i="1"/>
  <c r="N34" i="1"/>
  <c r="N35" i="1"/>
  <c r="N36" i="1"/>
  <c r="N37" i="1"/>
  <c r="N38" i="1"/>
  <c r="N39" i="1"/>
  <c r="N40" i="1"/>
  <c r="N68" i="1"/>
  <c r="N69" i="1"/>
  <c r="N70" i="1"/>
  <c r="N71" i="1"/>
  <c r="N72" i="1"/>
  <c r="N73" i="1"/>
  <c r="N104" i="1"/>
  <c r="N105" i="1"/>
  <c r="N106" i="1"/>
  <c r="N107" i="1"/>
  <c r="N108" i="1"/>
  <c r="N109" i="1"/>
  <c r="N15" i="1"/>
  <c r="N16" i="1"/>
  <c r="N17" i="1"/>
  <c r="N18" i="1"/>
  <c r="N19" i="1"/>
  <c r="N20" i="1"/>
  <c r="N21" i="1"/>
  <c r="N95" i="1"/>
  <c r="N96" i="1"/>
  <c r="N97" i="1"/>
  <c r="N98" i="1"/>
  <c r="N99" i="1"/>
  <c r="N100" i="1"/>
  <c r="N48" i="1"/>
  <c r="N49" i="1"/>
  <c r="N50" i="1"/>
  <c r="N51" i="1"/>
  <c r="N52" i="1"/>
  <c r="N53" i="1"/>
  <c r="N54" i="1"/>
  <c r="N22" i="1"/>
  <c r="N23" i="1"/>
  <c r="N24" i="1"/>
  <c r="N25" i="1"/>
  <c r="N26" i="1"/>
  <c r="N27" i="1"/>
  <c r="N28" i="1"/>
  <c r="N87" i="1"/>
  <c r="N61" i="1"/>
  <c r="N62" i="1"/>
  <c r="N63" i="1"/>
  <c r="N64" i="1"/>
  <c r="N65" i="1"/>
  <c r="N66" i="1"/>
  <c r="N67" i="1"/>
  <c r="N9" i="1"/>
  <c r="N10" i="1"/>
  <c r="N11" i="1"/>
  <c r="N12" i="1"/>
  <c r="N13" i="1"/>
  <c r="N14" i="1"/>
  <c r="N6" i="1"/>
  <c r="N7" i="1"/>
  <c r="N8" i="1"/>
  <c r="N58" i="1"/>
  <c r="N59" i="1"/>
  <c r="N60" i="1"/>
  <c r="N84" i="1"/>
  <c r="N85" i="1"/>
  <c r="N86" i="1"/>
  <c r="N4" i="1"/>
  <c r="N5" i="1"/>
  <c r="N55" i="1"/>
  <c r="N56" i="1"/>
  <c r="N57" i="1"/>
  <c r="N81" i="1"/>
  <c r="N82" i="1"/>
  <c r="N83" i="1"/>
  <c r="N101" i="1"/>
  <c r="M102" i="1"/>
  <c r="M103" i="1"/>
  <c r="M88" i="1"/>
  <c r="M89" i="1"/>
  <c r="M90" i="1"/>
  <c r="M91" i="1"/>
  <c r="M92" i="1"/>
  <c r="M93" i="1"/>
  <c r="M94" i="1"/>
  <c r="M41" i="1"/>
  <c r="M42" i="1"/>
  <c r="M43" i="1"/>
  <c r="M44" i="1"/>
  <c r="M45" i="1"/>
  <c r="M46" i="1"/>
  <c r="M47" i="1"/>
  <c r="M74" i="1"/>
  <c r="M75" i="1"/>
  <c r="M76" i="1"/>
  <c r="M77" i="1"/>
  <c r="M78" i="1"/>
  <c r="M79" i="1"/>
  <c r="M80" i="1"/>
  <c r="M110" i="1"/>
  <c r="M111" i="1"/>
  <c r="M112" i="1"/>
  <c r="M113" i="1"/>
  <c r="M114" i="1"/>
  <c r="M115" i="1"/>
  <c r="M116" i="1"/>
  <c r="M29" i="1"/>
  <c r="M30" i="1"/>
  <c r="M31" i="1"/>
  <c r="M32" i="1"/>
  <c r="M33" i="1"/>
  <c r="M34" i="1"/>
  <c r="M35" i="1"/>
  <c r="M36" i="1"/>
  <c r="M37" i="1"/>
  <c r="M38" i="1"/>
  <c r="M39" i="1"/>
  <c r="M40" i="1"/>
  <c r="M68" i="1"/>
  <c r="M69" i="1"/>
  <c r="M70" i="1"/>
  <c r="M71" i="1"/>
  <c r="M72" i="1"/>
  <c r="M73" i="1"/>
  <c r="M104" i="1"/>
  <c r="M105" i="1"/>
  <c r="M106" i="1"/>
  <c r="M107" i="1"/>
  <c r="M108" i="1"/>
  <c r="M109" i="1"/>
  <c r="M15" i="1"/>
  <c r="M16" i="1"/>
  <c r="M17" i="1"/>
  <c r="M18" i="1"/>
  <c r="M19" i="1"/>
  <c r="M20" i="1"/>
  <c r="M21" i="1"/>
  <c r="M95" i="1"/>
  <c r="M96" i="1"/>
  <c r="M97" i="1"/>
  <c r="M98" i="1"/>
  <c r="M99" i="1"/>
  <c r="M100" i="1"/>
  <c r="M48" i="1"/>
  <c r="M49" i="1"/>
  <c r="M50" i="1"/>
  <c r="M51" i="1"/>
  <c r="M52" i="1"/>
  <c r="M53" i="1"/>
  <c r="M54" i="1"/>
  <c r="M22" i="1"/>
  <c r="M23" i="1"/>
  <c r="M24" i="1"/>
  <c r="M25" i="1"/>
  <c r="M26" i="1"/>
  <c r="M27" i="1"/>
  <c r="M28" i="1"/>
  <c r="M87" i="1"/>
  <c r="M61" i="1"/>
  <c r="M62" i="1"/>
  <c r="M63" i="1"/>
  <c r="M64" i="1"/>
  <c r="M65" i="1"/>
  <c r="M66" i="1"/>
  <c r="M67" i="1"/>
  <c r="M9" i="1"/>
  <c r="M10" i="1"/>
  <c r="M11" i="1"/>
  <c r="M12" i="1"/>
  <c r="M13" i="1"/>
  <c r="M14" i="1"/>
  <c r="M6" i="1"/>
  <c r="M7" i="1"/>
  <c r="M8" i="1"/>
  <c r="M58" i="1"/>
  <c r="M59" i="1"/>
  <c r="M60" i="1"/>
  <c r="M84" i="1"/>
  <c r="M85" i="1"/>
  <c r="M86" i="1"/>
  <c r="M4" i="1"/>
  <c r="M5" i="1"/>
  <c r="M55" i="1"/>
  <c r="M56" i="1"/>
  <c r="M57" i="1"/>
  <c r="M81" i="1"/>
  <c r="M82" i="1"/>
  <c r="M83" i="1"/>
  <c r="M101" i="1"/>
  <c r="L102" i="1"/>
  <c r="L103" i="1"/>
  <c r="L88" i="1"/>
  <c r="L89" i="1"/>
  <c r="L90" i="1"/>
  <c r="L91" i="1"/>
  <c r="L92" i="1"/>
  <c r="L93" i="1"/>
  <c r="L94" i="1"/>
  <c r="L41" i="1"/>
  <c r="L42" i="1"/>
  <c r="L43" i="1"/>
  <c r="L44" i="1"/>
  <c r="L45" i="1"/>
  <c r="L46" i="1"/>
  <c r="L47" i="1"/>
  <c r="L74" i="1"/>
  <c r="L75" i="1"/>
  <c r="L76" i="1"/>
  <c r="L77" i="1"/>
  <c r="L78" i="1"/>
  <c r="L79" i="1"/>
  <c r="L80" i="1"/>
  <c r="L110" i="1"/>
  <c r="L111" i="1"/>
  <c r="L112" i="1"/>
  <c r="L113" i="1"/>
  <c r="L114" i="1"/>
  <c r="L115" i="1"/>
  <c r="L116" i="1"/>
  <c r="L29" i="1"/>
  <c r="L30" i="1"/>
  <c r="L31" i="1"/>
  <c r="L32" i="1"/>
  <c r="L33" i="1"/>
  <c r="L34" i="1"/>
  <c r="L35" i="1"/>
  <c r="L36" i="1"/>
  <c r="L37" i="1"/>
  <c r="L38" i="1"/>
  <c r="L39" i="1"/>
  <c r="L40" i="1"/>
  <c r="L68" i="1"/>
  <c r="L69" i="1"/>
  <c r="L70" i="1"/>
  <c r="L71" i="1"/>
  <c r="L72" i="1"/>
  <c r="L73" i="1"/>
  <c r="L104" i="1"/>
  <c r="L105" i="1"/>
  <c r="L106" i="1"/>
  <c r="L107" i="1"/>
  <c r="L108" i="1"/>
  <c r="L109" i="1"/>
  <c r="L15" i="1"/>
  <c r="L16" i="1"/>
  <c r="L17" i="1"/>
  <c r="L18" i="1"/>
  <c r="L19" i="1"/>
  <c r="L20" i="1"/>
  <c r="L21" i="1"/>
  <c r="L95" i="1"/>
  <c r="L96" i="1"/>
  <c r="L97" i="1"/>
  <c r="L98" i="1"/>
  <c r="L99" i="1"/>
  <c r="L100" i="1"/>
  <c r="L48" i="1"/>
  <c r="L49" i="1"/>
  <c r="L50" i="1"/>
  <c r="L51" i="1"/>
  <c r="L52" i="1"/>
  <c r="L53" i="1"/>
  <c r="L54" i="1"/>
  <c r="L22" i="1"/>
  <c r="L23" i="1"/>
  <c r="L24" i="1"/>
  <c r="L25" i="1"/>
  <c r="L26" i="1"/>
  <c r="L27" i="1"/>
  <c r="L28" i="1"/>
  <c r="L87" i="1"/>
  <c r="L61" i="1"/>
  <c r="L62" i="1"/>
  <c r="L63" i="1"/>
  <c r="L64" i="1"/>
  <c r="L65" i="1"/>
  <c r="L66" i="1"/>
  <c r="L67" i="1"/>
  <c r="L9" i="1"/>
  <c r="L10" i="1"/>
  <c r="L11" i="1"/>
  <c r="L12" i="1"/>
  <c r="L13" i="1"/>
  <c r="L14" i="1"/>
  <c r="L6" i="1"/>
  <c r="L7" i="1"/>
  <c r="L8" i="1"/>
  <c r="L58" i="1"/>
  <c r="L59" i="1"/>
  <c r="L60" i="1"/>
  <c r="L84" i="1"/>
  <c r="L85" i="1"/>
  <c r="L86" i="1"/>
  <c r="L4" i="1"/>
  <c r="L5" i="1"/>
  <c r="L55" i="1"/>
  <c r="L56" i="1"/>
  <c r="L57" i="1"/>
  <c r="L81" i="1"/>
  <c r="L82" i="1"/>
  <c r="L83" i="1"/>
  <c r="L101" i="1"/>
  <c r="E3" i="2"/>
  <c r="E4" i="2"/>
  <c r="E5" i="2"/>
  <c r="E6" i="2"/>
  <c r="E7" i="2"/>
  <c r="E8" i="2"/>
  <c r="E9" i="2"/>
  <c r="E10" i="2"/>
  <c r="E11" i="2"/>
  <c r="E2" i="2"/>
  <c r="D3" i="2"/>
  <c r="D4" i="2"/>
  <c r="D5" i="2"/>
  <c r="D6" i="2"/>
  <c r="D7" i="2"/>
  <c r="D8" i="2"/>
  <c r="D9" i="2"/>
  <c r="D10" i="2"/>
  <c r="D11" i="2"/>
  <c r="D2" i="2"/>
  <c r="K87" i="1"/>
  <c r="D1" i="1"/>
  <c r="D2" i="1"/>
  <c r="Q87" i="1"/>
  <c r="E1" i="1"/>
  <c r="E2" i="1"/>
  <c r="R87" i="1"/>
  <c r="K61" i="1"/>
  <c r="K62" i="1"/>
  <c r="K63" i="1"/>
  <c r="K64" i="1"/>
  <c r="K65" i="1"/>
  <c r="K66" i="1"/>
  <c r="K67" i="1"/>
  <c r="K9" i="1"/>
  <c r="K10" i="1"/>
  <c r="K11" i="1"/>
  <c r="K12" i="1"/>
  <c r="K13" i="1"/>
  <c r="K14" i="1"/>
  <c r="K6" i="1"/>
  <c r="K7" i="1"/>
  <c r="K8" i="1"/>
  <c r="K58" i="1"/>
  <c r="K59" i="1"/>
  <c r="K60" i="1"/>
  <c r="K84" i="1"/>
  <c r="K85" i="1"/>
  <c r="K86" i="1"/>
  <c r="K4" i="1"/>
  <c r="K5" i="1"/>
  <c r="K55" i="1"/>
  <c r="K56" i="1"/>
  <c r="K57" i="1"/>
  <c r="K81" i="1"/>
  <c r="K82" i="1"/>
  <c r="K83" i="1"/>
  <c r="K101" i="1"/>
  <c r="K102" i="1"/>
  <c r="K103" i="1"/>
  <c r="K88" i="1"/>
  <c r="K89" i="1"/>
  <c r="K90" i="1"/>
  <c r="K91" i="1"/>
  <c r="K92" i="1"/>
  <c r="K93" i="1"/>
  <c r="K94" i="1"/>
  <c r="K41" i="1"/>
  <c r="K42" i="1"/>
  <c r="K43" i="1"/>
  <c r="K44" i="1"/>
  <c r="K45" i="1"/>
  <c r="K46" i="1"/>
  <c r="K47" i="1"/>
  <c r="K74" i="1"/>
  <c r="K75" i="1"/>
  <c r="K76" i="1"/>
  <c r="K77" i="1"/>
  <c r="K78" i="1"/>
  <c r="K79" i="1"/>
  <c r="K80" i="1"/>
  <c r="K110" i="1"/>
  <c r="K111" i="1"/>
  <c r="K112" i="1"/>
  <c r="K113" i="1"/>
  <c r="K114" i="1"/>
  <c r="K115" i="1"/>
  <c r="K116" i="1"/>
  <c r="K29" i="1"/>
  <c r="K30" i="1"/>
  <c r="K31" i="1"/>
  <c r="K32" i="1"/>
  <c r="K33" i="1"/>
  <c r="K34" i="1"/>
  <c r="K35" i="1"/>
  <c r="K36" i="1"/>
  <c r="K37" i="1"/>
  <c r="K38" i="1"/>
  <c r="K39" i="1"/>
  <c r="K40" i="1"/>
  <c r="K68" i="1"/>
  <c r="K69" i="1"/>
  <c r="K70" i="1"/>
  <c r="K71" i="1"/>
  <c r="K72" i="1"/>
  <c r="K73" i="1"/>
  <c r="K104" i="1"/>
  <c r="K105" i="1"/>
  <c r="K106" i="1"/>
  <c r="K107" i="1"/>
  <c r="K108" i="1"/>
  <c r="K109" i="1"/>
  <c r="K15" i="1"/>
  <c r="K16" i="1"/>
  <c r="K17" i="1"/>
  <c r="K18" i="1"/>
  <c r="K19" i="1"/>
  <c r="K20" i="1"/>
  <c r="K21" i="1"/>
  <c r="K95" i="1"/>
  <c r="K96" i="1"/>
  <c r="K97" i="1"/>
  <c r="K98" i="1"/>
  <c r="K99" i="1"/>
  <c r="K100" i="1"/>
  <c r="K48" i="1"/>
  <c r="K49" i="1"/>
  <c r="K50" i="1"/>
  <c r="K51" i="1"/>
  <c r="K52" i="1"/>
  <c r="K53" i="1"/>
  <c r="K54" i="1"/>
  <c r="K22" i="1"/>
  <c r="K23" i="1"/>
  <c r="K24" i="1"/>
  <c r="K25" i="1"/>
  <c r="K26" i="1"/>
  <c r="K27" i="1"/>
  <c r="K28" i="1"/>
  <c r="K1" i="1"/>
  <c r="K2" i="1"/>
  <c r="S87" i="1"/>
  <c r="L1" i="1"/>
  <c r="L2" i="1"/>
  <c r="T87" i="1"/>
  <c r="M1" i="1"/>
  <c r="M2" i="1"/>
  <c r="U87" i="1"/>
  <c r="N1" i="1"/>
  <c r="N2" i="1"/>
  <c r="V87" i="1"/>
  <c r="O1" i="1"/>
  <c r="O2" i="1"/>
  <c r="W87" i="1"/>
  <c r="P1" i="1"/>
  <c r="P2" i="1"/>
  <c r="X87" i="1"/>
  <c r="Q61" i="1"/>
  <c r="R61" i="1"/>
  <c r="S61" i="1"/>
  <c r="T61" i="1"/>
  <c r="U61" i="1"/>
  <c r="V61" i="1"/>
  <c r="W61" i="1"/>
  <c r="X61" i="1"/>
  <c r="Q62" i="1"/>
  <c r="R62" i="1"/>
  <c r="S62" i="1"/>
  <c r="T62" i="1"/>
  <c r="U62" i="1"/>
  <c r="V62" i="1"/>
  <c r="W62" i="1"/>
  <c r="X62" i="1"/>
  <c r="Q63" i="1"/>
  <c r="R63" i="1"/>
  <c r="S63" i="1"/>
  <c r="T63" i="1"/>
  <c r="U63" i="1"/>
  <c r="V63" i="1"/>
  <c r="W63" i="1"/>
  <c r="X63" i="1"/>
  <c r="Q64" i="1"/>
  <c r="R64" i="1"/>
  <c r="S64" i="1"/>
  <c r="T64" i="1"/>
  <c r="U64" i="1"/>
  <c r="V64" i="1"/>
  <c r="W64" i="1"/>
  <c r="X64" i="1"/>
  <c r="Q65" i="1"/>
  <c r="R65" i="1"/>
  <c r="S65" i="1"/>
  <c r="T65" i="1"/>
  <c r="U65" i="1"/>
  <c r="V65" i="1"/>
  <c r="W65" i="1"/>
  <c r="X65" i="1"/>
  <c r="Q66" i="1"/>
  <c r="R66" i="1"/>
  <c r="S66" i="1"/>
  <c r="T66" i="1"/>
  <c r="U66" i="1"/>
  <c r="V66" i="1"/>
  <c r="W66" i="1"/>
  <c r="X66" i="1"/>
  <c r="Q67" i="1"/>
  <c r="R67" i="1"/>
  <c r="S67" i="1"/>
  <c r="T67" i="1"/>
  <c r="U67" i="1"/>
  <c r="V67" i="1"/>
  <c r="W67" i="1"/>
  <c r="X67" i="1"/>
  <c r="Q9" i="1"/>
  <c r="R9" i="1"/>
  <c r="S9" i="1"/>
  <c r="T9" i="1"/>
  <c r="U9" i="1"/>
  <c r="V9" i="1"/>
  <c r="W9" i="1"/>
  <c r="X9" i="1"/>
  <c r="Q10" i="1"/>
  <c r="R10" i="1"/>
  <c r="S10" i="1"/>
  <c r="T10" i="1"/>
  <c r="U10" i="1"/>
  <c r="V10" i="1"/>
  <c r="W10" i="1"/>
  <c r="X10" i="1"/>
  <c r="Q11" i="1"/>
  <c r="R11" i="1"/>
  <c r="S11" i="1"/>
  <c r="T11" i="1"/>
  <c r="U11" i="1"/>
  <c r="V11" i="1"/>
  <c r="W11" i="1"/>
  <c r="X11" i="1"/>
  <c r="Q12" i="1"/>
  <c r="R12" i="1"/>
  <c r="S12" i="1"/>
  <c r="T12" i="1"/>
  <c r="U12" i="1"/>
  <c r="V12" i="1"/>
  <c r="W12" i="1"/>
  <c r="X12" i="1"/>
  <c r="Q13" i="1"/>
  <c r="R13" i="1"/>
  <c r="S13" i="1"/>
  <c r="T13" i="1"/>
  <c r="U13" i="1"/>
  <c r="V13" i="1"/>
  <c r="W13" i="1"/>
  <c r="X13" i="1"/>
  <c r="Q14" i="1"/>
  <c r="R14" i="1"/>
  <c r="S14" i="1"/>
  <c r="T14" i="1"/>
  <c r="U14" i="1"/>
  <c r="V14" i="1"/>
  <c r="W14" i="1"/>
  <c r="X14" i="1"/>
  <c r="Q6" i="1"/>
  <c r="R6" i="1"/>
  <c r="S6" i="1"/>
  <c r="T6" i="1"/>
  <c r="U6" i="1"/>
  <c r="V6" i="1"/>
  <c r="W6" i="1"/>
  <c r="X6" i="1"/>
  <c r="Q7" i="1"/>
  <c r="R7" i="1"/>
  <c r="S7" i="1"/>
  <c r="T7" i="1"/>
  <c r="U7" i="1"/>
  <c r="V7" i="1"/>
  <c r="W7" i="1"/>
  <c r="X7" i="1"/>
  <c r="Q8" i="1"/>
  <c r="R8" i="1"/>
  <c r="S8" i="1"/>
  <c r="T8" i="1"/>
  <c r="U8" i="1"/>
  <c r="V8" i="1"/>
  <c r="W8" i="1"/>
  <c r="X8" i="1"/>
  <c r="Q58" i="1"/>
  <c r="R58" i="1"/>
  <c r="S58" i="1"/>
  <c r="T58" i="1"/>
  <c r="U58" i="1"/>
  <c r="V58" i="1"/>
  <c r="W58" i="1"/>
  <c r="X58" i="1"/>
  <c r="Q59" i="1"/>
  <c r="R59" i="1"/>
  <c r="S59" i="1"/>
  <c r="T59" i="1"/>
  <c r="U59" i="1"/>
  <c r="V59" i="1"/>
  <c r="W59" i="1"/>
  <c r="X59" i="1"/>
  <c r="Q60" i="1"/>
  <c r="R60" i="1"/>
  <c r="S60" i="1"/>
  <c r="T60" i="1"/>
  <c r="U60" i="1"/>
  <c r="V60" i="1"/>
  <c r="W60" i="1"/>
  <c r="X60" i="1"/>
  <c r="Q84" i="1"/>
  <c r="R84" i="1"/>
  <c r="S84" i="1"/>
  <c r="T84" i="1"/>
  <c r="U84" i="1"/>
  <c r="V84" i="1"/>
  <c r="W84" i="1"/>
  <c r="X84" i="1"/>
  <c r="Q85" i="1"/>
  <c r="R85" i="1"/>
  <c r="S85" i="1"/>
  <c r="T85" i="1"/>
  <c r="U85" i="1"/>
  <c r="V85" i="1"/>
  <c r="W85" i="1"/>
  <c r="X85" i="1"/>
  <c r="Q86" i="1"/>
  <c r="R86" i="1"/>
  <c r="S86" i="1"/>
  <c r="T86" i="1"/>
  <c r="U86" i="1"/>
  <c r="V86" i="1"/>
  <c r="W86" i="1"/>
  <c r="X86" i="1"/>
  <c r="Q4" i="1"/>
  <c r="R4" i="1"/>
  <c r="S4" i="1"/>
  <c r="T4" i="1"/>
  <c r="U4" i="1"/>
  <c r="V4" i="1"/>
  <c r="W4" i="1"/>
  <c r="X4" i="1"/>
  <c r="Q5" i="1"/>
  <c r="R5" i="1"/>
  <c r="S5" i="1"/>
  <c r="T5" i="1"/>
  <c r="U5" i="1"/>
  <c r="V5" i="1"/>
  <c r="W5" i="1"/>
  <c r="X5" i="1"/>
  <c r="Q55" i="1"/>
  <c r="R55" i="1"/>
  <c r="S55" i="1"/>
  <c r="T55" i="1"/>
  <c r="U55" i="1"/>
  <c r="V55" i="1"/>
  <c r="W55" i="1"/>
  <c r="X55" i="1"/>
  <c r="Q56" i="1"/>
  <c r="R56" i="1"/>
  <c r="S56" i="1"/>
  <c r="T56" i="1"/>
  <c r="U56" i="1"/>
  <c r="V56" i="1"/>
  <c r="W56" i="1"/>
  <c r="X56" i="1"/>
  <c r="Q57" i="1"/>
  <c r="R57" i="1"/>
  <c r="S57" i="1"/>
  <c r="T57" i="1"/>
  <c r="U57" i="1"/>
  <c r="V57" i="1"/>
  <c r="W57" i="1"/>
  <c r="X57" i="1"/>
  <c r="Q81" i="1"/>
  <c r="R81" i="1"/>
  <c r="S81" i="1"/>
  <c r="T81" i="1"/>
  <c r="U81" i="1"/>
  <c r="V81" i="1"/>
  <c r="W81" i="1"/>
  <c r="X81" i="1"/>
  <c r="Q82" i="1"/>
  <c r="R82" i="1"/>
  <c r="S82" i="1"/>
  <c r="T82" i="1"/>
  <c r="U82" i="1"/>
  <c r="V82" i="1"/>
  <c r="W82" i="1"/>
  <c r="X82" i="1"/>
  <c r="Q83" i="1"/>
  <c r="R83" i="1"/>
  <c r="S83" i="1"/>
  <c r="T83" i="1"/>
  <c r="U83" i="1"/>
  <c r="V83" i="1"/>
  <c r="W83" i="1"/>
  <c r="X83" i="1"/>
  <c r="AB54" i="1"/>
  <c r="AC54" i="1"/>
  <c r="AB22" i="1"/>
  <c r="AC22" i="1"/>
  <c r="AB23" i="1"/>
  <c r="AC23" i="1"/>
  <c r="AB24" i="1"/>
  <c r="AC24" i="1"/>
  <c r="AB25" i="1"/>
  <c r="AC25" i="1"/>
  <c r="AB26" i="1"/>
  <c r="AC26" i="1"/>
  <c r="AB27" i="1"/>
  <c r="AC27" i="1"/>
  <c r="AB28" i="1"/>
  <c r="AC28" i="1"/>
  <c r="R26" i="1"/>
  <c r="Q22" i="1"/>
  <c r="R22" i="1"/>
  <c r="S22" i="1"/>
  <c r="T22" i="1"/>
  <c r="U22" i="1"/>
  <c r="V22" i="1"/>
  <c r="W22" i="1"/>
  <c r="X22" i="1"/>
  <c r="Q23" i="1"/>
  <c r="R23" i="1"/>
  <c r="S23" i="1"/>
  <c r="T23" i="1"/>
  <c r="U23" i="1"/>
  <c r="V23" i="1"/>
  <c r="W23" i="1"/>
  <c r="X23" i="1"/>
  <c r="Q24" i="1"/>
  <c r="R24" i="1"/>
  <c r="S24" i="1"/>
  <c r="T24" i="1"/>
  <c r="U24" i="1"/>
  <c r="V24" i="1"/>
  <c r="W24" i="1"/>
  <c r="X24" i="1"/>
  <c r="Q25" i="1"/>
  <c r="R25" i="1"/>
  <c r="S25" i="1"/>
  <c r="T25" i="1"/>
  <c r="U25" i="1"/>
  <c r="V25" i="1"/>
  <c r="W25" i="1"/>
  <c r="X25" i="1"/>
  <c r="Q26" i="1"/>
  <c r="S26" i="1"/>
  <c r="T26" i="1"/>
  <c r="U26" i="1"/>
  <c r="V26" i="1"/>
  <c r="W26" i="1"/>
  <c r="X26" i="1"/>
  <c r="Q27" i="1"/>
  <c r="R27" i="1"/>
  <c r="S27" i="1"/>
  <c r="T27" i="1"/>
  <c r="U27" i="1"/>
  <c r="V27" i="1"/>
  <c r="W27" i="1"/>
  <c r="X27" i="1"/>
  <c r="Q28" i="1"/>
  <c r="R28" i="1"/>
  <c r="S28" i="1"/>
  <c r="T28" i="1"/>
  <c r="U28" i="1"/>
  <c r="V28" i="1"/>
  <c r="W28" i="1"/>
  <c r="X28" i="1"/>
  <c r="AC102" i="1"/>
  <c r="AC103" i="1"/>
  <c r="AC88" i="1"/>
  <c r="AC89" i="1"/>
  <c r="AC90" i="1"/>
  <c r="AC91" i="1"/>
  <c r="AC92" i="1"/>
  <c r="AC93" i="1"/>
  <c r="AC94" i="1"/>
  <c r="AC41" i="1"/>
  <c r="AC42" i="1"/>
  <c r="AC43" i="1"/>
  <c r="AC44" i="1"/>
  <c r="AC45" i="1"/>
  <c r="AC46" i="1"/>
  <c r="AC47" i="1"/>
  <c r="AC74" i="1"/>
  <c r="AC75" i="1"/>
  <c r="AC76" i="1"/>
  <c r="AC77" i="1"/>
  <c r="AC78" i="1"/>
  <c r="AC79" i="1"/>
  <c r="AC80" i="1"/>
  <c r="AC110" i="1"/>
  <c r="AC111" i="1"/>
  <c r="AC112" i="1"/>
  <c r="AC113" i="1"/>
  <c r="AC114" i="1"/>
  <c r="AC115" i="1"/>
  <c r="AC116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68" i="1"/>
  <c r="AC69" i="1"/>
  <c r="AC70" i="1"/>
  <c r="AC71" i="1"/>
  <c r="AC72" i="1"/>
  <c r="AC73" i="1"/>
  <c r="AC104" i="1"/>
  <c r="AC105" i="1"/>
  <c r="AC106" i="1"/>
  <c r="AC107" i="1"/>
  <c r="AC108" i="1"/>
  <c r="AC109" i="1"/>
  <c r="AC15" i="1"/>
  <c r="AC16" i="1"/>
  <c r="AC17" i="1"/>
  <c r="AC18" i="1"/>
  <c r="AC19" i="1"/>
  <c r="AC20" i="1"/>
  <c r="AC21" i="1"/>
  <c r="AC95" i="1"/>
  <c r="AC96" i="1"/>
  <c r="AC97" i="1"/>
  <c r="AC98" i="1"/>
  <c r="AC99" i="1"/>
  <c r="AC100" i="1"/>
  <c r="AC48" i="1"/>
  <c r="AC49" i="1"/>
  <c r="AC50" i="1"/>
  <c r="AC51" i="1"/>
  <c r="AC52" i="1"/>
  <c r="AC53" i="1"/>
  <c r="AC101" i="1"/>
  <c r="AB15" i="1"/>
  <c r="AB16" i="1"/>
  <c r="AB17" i="1"/>
  <c r="AB18" i="1"/>
  <c r="AB19" i="1"/>
  <c r="AB20" i="1"/>
  <c r="AB21" i="1"/>
  <c r="AB95" i="1"/>
  <c r="AB96" i="1"/>
  <c r="AB97" i="1"/>
  <c r="AB98" i="1"/>
  <c r="AB99" i="1"/>
  <c r="AB100" i="1"/>
  <c r="AB48" i="1"/>
  <c r="AB49" i="1"/>
  <c r="AB50" i="1"/>
  <c r="AB51" i="1"/>
  <c r="AB52" i="1"/>
  <c r="AB53" i="1"/>
  <c r="Q15" i="1"/>
  <c r="R15" i="1"/>
  <c r="S15" i="1"/>
  <c r="T15" i="1"/>
  <c r="U15" i="1"/>
  <c r="V15" i="1"/>
  <c r="W15" i="1"/>
  <c r="X15" i="1"/>
  <c r="Q16" i="1"/>
  <c r="R16" i="1"/>
  <c r="S16" i="1"/>
  <c r="T16" i="1"/>
  <c r="U16" i="1"/>
  <c r="V16" i="1"/>
  <c r="W16" i="1"/>
  <c r="X16" i="1"/>
  <c r="Q17" i="1"/>
  <c r="R17" i="1"/>
  <c r="S17" i="1"/>
  <c r="T17" i="1"/>
  <c r="U17" i="1"/>
  <c r="V17" i="1"/>
  <c r="W17" i="1"/>
  <c r="X17" i="1"/>
  <c r="Q18" i="1"/>
  <c r="R18" i="1"/>
  <c r="S18" i="1"/>
  <c r="T18" i="1"/>
  <c r="U18" i="1"/>
  <c r="V18" i="1"/>
  <c r="W18" i="1"/>
  <c r="X18" i="1"/>
  <c r="Q19" i="1"/>
  <c r="R19" i="1"/>
  <c r="S19" i="1"/>
  <c r="T19" i="1"/>
  <c r="U19" i="1"/>
  <c r="V19" i="1"/>
  <c r="W19" i="1"/>
  <c r="X19" i="1"/>
  <c r="Q20" i="1"/>
  <c r="R20" i="1"/>
  <c r="S20" i="1"/>
  <c r="T20" i="1"/>
  <c r="U20" i="1"/>
  <c r="V20" i="1"/>
  <c r="W20" i="1"/>
  <c r="X20" i="1"/>
  <c r="Q21" i="1"/>
  <c r="R21" i="1"/>
  <c r="S21" i="1"/>
  <c r="T21" i="1"/>
  <c r="U21" i="1"/>
  <c r="V21" i="1"/>
  <c r="W21" i="1"/>
  <c r="X21" i="1"/>
  <c r="Q95" i="1"/>
  <c r="R95" i="1"/>
  <c r="S95" i="1"/>
  <c r="T95" i="1"/>
  <c r="U95" i="1"/>
  <c r="V95" i="1"/>
  <c r="W95" i="1"/>
  <c r="X95" i="1"/>
  <c r="Q96" i="1"/>
  <c r="R96" i="1"/>
  <c r="S96" i="1"/>
  <c r="T96" i="1"/>
  <c r="U96" i="1"/>
  <c r="V96" i="1"/>
  <c r="W96" i="1"/>
  <c r="X96" i="1"/>
  <c r="Q97" i="1"/>
  <c r="R97" i="1"/>
  <c r="S97" i="1"/>
  <c r="T97" i="1"/>
  <c r="U97" i="1"/>
  <c r="V97" i="1"/>
  <c r="W97" i="1"/>
  <c r="X97" i="1"/>
  <c r="Q98" i="1"/>
  <c r="R98" i="1"/>
  <c r="S98" i="1"/>
  <c r="T98" i="1"/>
  <c r="U98" i="1"/>
  <c r="V98" i="1"/>
  <c r="W98" i="1"/>
  <c r="X98" i="1"/>
  <c r="Q99" i="1"/>
  <c r="R99" i="1"/>
  <c r="S99" i="1"/>
  <c r="T99" i="1"/>
  <c r="U99" i="1"/>
  <c r="V99" i="1"/>
  <c r="W99" i="1"/>
  <c r="X99" i="1"/>
  <c r="Q100" i="1"/>
  <c r="R100" i="1"/>
  <c r="S100" i="1"/>
  <c r="T100" i="1"/>
  <c r="U100" i="1"/>
  <c r="V100" i="1"/>
  <c r="W100" i="1"/>
  <c r="X100" i="1"/>
  <c r="Q48" i="1"/>
  <c r="R48" i="1"/>
  <c r="S48" i="1"/>
  <c r="T48" i="1"/>
  <c r="U48" i="1"/>
  <c r="V48" i="1"/>
  <c r="W48" i="1"/>
  <c r="X48" i="1"/>
  <c r="Q49" i="1"/>
  <c r="R49" i="1"/>
  <c r="S49" i="1"/>
  <c r="T49" i="1"/>
  <c r="U49" i="1"/>
  <c r="V49" i="1"/>
  <c r="W49" i="1"/>
  <c r="X49" i="1"/>
  <c r="Q50" i="1"/>
  <c r="R50" i="1"/>
  <c r="S50" i="1"/>
  <c r="T50" i="1"/>
  <c r="U50" i="1"/>
  <c r="V50" i="1"/>
  <c r="W50" i="1"/>
  <c r="X50" i="1"/>
  <c r="Q51" i="1"/>
  <c r="R51" i="1"/>
  <c r="S51" i="1"/>
  <c r="T51" i="1"/>
  <c r="U51" i="1"/>
  <c r="V51" i="1"/>
  <c r="W51" i="1"/>
  <c r="X51" i="1"/>
  <c r="Q52" i="1"/>
  <c r="R52" i="1"/>
  <c r="S52" i="1"/>
  <c r="T52" i="1"/>
  <c r="U52" i="1"/>
  <c r="V52" i="1"/>
  <c r="W52" i="1"/>
  <c r="X52" i="1"/>
  <c r="Q53" i="1"/>
  <c r="R53" i="1"/>
  <c r="S53" i="1"/>
  <c r="T53" i="1"/>
  <c r="U53" i="1"/>
  <c r="V53" i="1"/>
  <c r="W53" i="1"/>
  <c r="X53" i="1"/>
  <c r="Q54" i="1"/>
  <c r="R54" i="1"/>
  <c r="S54" i="1"/>
  <c r="T54" i="1"/>
  <c r="U54" i="1"/>
  <c r="V54" i="1"/>
  <c r="W54" i="1"/>
  <c r="X54" i="1"/>
  <c r="AB104" i="1"/>
  <c r="AB105" i="1"/>
  <c r="AB106" i="1"/>
  <c r="AB107" i="1"/>
  <c r="AB108" i="1"/>
  <c r="AB109" i="1"/>
  <c r="AB35" i="1"/>
  <c r="AB36" i="1"/>
  <c r="AB37" i="1"/>
  <c r="AB38" i="1"/>
  <c r="AB39" i="1"/>
  <c r="AB40" i="1"/>
  <c r="AB68" i="1"/>
  <c r="AB69" i="1"/>
  <c r="AB70" i="1"/>
  <c r="AB71" i="1"/>
  <c r="AB72" i="1"/>
  <c r="AB73" i="1"/>
  <c r="Q101" i="1"/>
  <c r="Q35" i="1"/>
  <c r="R35" i="1"/>
  <c r="S35" i="1"/>
  <c r="T35" i="1"/>
  <c r="U35" i="1"/>
  <c r="V35" i="1"/>
  <c r="W35" i="1"/>
  <c r="X35" i="1"/>
  <c r="Q36" i="1"/>
  <c r="R36" i="1"/>
  <c r="S36" i="1"/>
  <c r="T36" i="1"/>
  <c r="U36" i="1"/>
  <c r="V36" i="1"/>
  <c r="W36" i="1"/>
  <c r="X36" i="1"/>
  <c r="Q37" i="1"/>
  <c r="R37" i="1"/>
  <c r="S37" i="1"/>
  <c r="T37" i="1"/>
  <c r="U37" i="1"/>
  <c r="V37" i="1"/>
  <c r="W37" i="1"/>
  <c r="X37" i="1"/>
  <c r="Q38" i="1"/>
  <c r="R38" i="1"/>
  <c r="S38" i="1"/>
  <c r="T38" i="1"/>
  <c r="U38" i="1"/>
  <c r="V38" i="1"/>
  <c r="W38" i="1"/>
  <c r="X38" i="1"/>
  <c r="Q39" i="1"/>
  <c r="R39" i="1"/>
  <c r="S39" i="1"/>
  <c r="T39" i="1"/>
  <c r="U39" i="1"/>
  <c r="V39" i="1"/>
  <c r="W39" i="1"/>
  <c r="X39" i="1"/>
  <c r="Q40" i="1"/>
  <c r="R40" i="1"/>
  <c r="S40" i="1"/>
  <c r="T40" i="1"/>
  <c r="U40" i="1"/>
  <c r="V40" i="1"/>
  <c r="W40" i="1"/>
  <c r="X40" i="1"/>
  <c r="Q68" i="1"/>
  <c r="R68" i="1"/>
  <c r="S68" i="1"/>
  <c r="T68" i="1"/>
  <c r="U68" i="1"/>
  <c r="V68" i="1"/>
  <c r="W68" i="1"/>
  <c r="X68" i="1"/>
  <c r="Q69" i="1"/>
  <c r="R69" i="1"/>
  <c r="S69" i="1"/>
  <c r="T69" i="1"/>
  <c r="U69" i="1"/>
  <c r="V69" i="1"/>
  <c r="W69" i="1"/>
  <c r="X69" i="1"/>
  <c r="Q70" i="1"/>
  <c r="R70" i="1"/>
  <c r="S70" i="1"/>
  <c r="T70" i="1"/>
  <c r="U70" i="1"/>
  <c r="V70" i="1"/>
  <c r="W70" i="1"/>
  <c r="X70" i="1"/>
  <c r="Q71" i="1"/>
  <c r="R71" i="1"/>
  <c r="S71" i="1"/>
  <c r="T71" i="1"/>
  <c r="U71" i="1"/>
  <c r="V71" i="1"/>
  <c r="W71" i="1"/>
  <c r="X71" i="1"/>
  <c r="Q72" i="1"/>
  <c r="R72" i="1"/>
  <c r="S72" i="1"/>
  <c r="T72" i="1"/>
  <c r="U72" i="1"/>
  <c r="V72" i="1"/>
  <c r="W72" i="1"/>
  <c r="X72" i="1"/>
  <c r="Q73" i="1"/>
  <c r="R73" i="1"/>
  <c r="S73" i="1"/>
  <c r="T73" i="1"/>
  <c r="U73" i="1"/>
  <c r="V73" i="1"/>
  <c r="W73" i="1"/>
  <c r="X73" i="1"/>
  <c r="Q104" i="1"/>
  <c r="R104" i="1"/>
  <c r="S104" i="1"/>
  <c r="T104" i="1"/>
  <c r="U104" i="1"/>
  <c r="V104" i="1"/>
  <c r="W104" i="1"/>
  <c r="X104" i="1"/>
  <c r="Q105" i="1"/>
  <c r="R105" i="1"/>
  <c r="S105" i="1"/>
  <c r="T105" i="1"/>
  <c r="U105" i="1"/>
  <c r="V105" i="1"/>
  <c r="W105" i="1"/>
  <c r="X105" i="1"/>
  <c r="Q106" i="1"/>
  <c r="R106" i="1"/>
  <c r="S106" i="1"/>
  <c r="T106" i="1"/>
  <c r="U106" i="1"/>
  <c r="V106" i="1"/>
  <c r="W106" i="1"/>
  <c r="X106" i="1"/>
  <c r="Q107" i="1"/>
  <c r="R107" i="1"/>
  <c r="S107" i="1"/>
  <c r="T107" i="1"/>
  <c r="U107" i="1"/>
  <c r="V107" i="1"/>
  <c r="W107" i="1"/>
  <c r="X107" i="1"/>
  <c r="Q108" i="1"/>
  <c r="R108" i="1"/>
  <c r="S108" i="1"/>
  <c r="T108" i="1"/>
  <c r="U108" i="1"/>
  <c r="V108" i="1"/>
  <c r="W108" i="1"/>
  <c r="X108" i="1"/>
  <c r="Q109" i="1"/>
  <c r="R109" i="1"/>
  <c r="S109" i="1"/>
  <c r="T109" i="1"/>
  <c r="U109" i="1"/>
  <c r="V109" i="1"/>
  <c r="W109" i="1"/>
  <c r="X109" i="1"/>
  <c r="S102" i="1"/>
  <c r="S103" i="1"/>
  <c r="S88" i="1"/>
  <c r="S89" i="1"/>
  <c r="S90" i="1"/>
  <c r="S91" i="1"/>
  <c r="S92" i="1"/>
  <c r="S93" i="1"/>
  <c r="S94" i="1"/>
  <c r="S41" i="1"/>
  <c r="S42" i="1"/>
  <c r="S43" i="1"/>
  <c r="S44" i="1"/>
  <c r="S45" i="1"/>
  <c r="S46" i="1"/>
  <c r="S47" i="1"/>
  <c r="S74" i="1"/>
  <c r="S75" i="1"/>
  <c r="S76" i="1"/>
  <c r="S77" i="1"/>
  <c r="S78" i="1"/>
  <c r="S79" i="1"/>
  <c r="S80" i="1"/>
  <c r="S110" i="1"/>
  <c r="S111" i="1"/>
  <c r="S112" i="1"/>
  <c r="S113" i="1"/>
  <c r="S114" i="1"/>
  <c r="S115" i="1"/>
  <c r="S116" i="1"/>
  <c r="S29" i="1"/>
  <c r="S30" i="1"/>
  <c r="S31" i="1"/>
  <c r="S32" i="1"/>
  <c r="S33" i="1"/>
  <c r="S34" i="1"/>
  <c r="S101" i="1"/>
  <c r="R102" i="1"/>
  <c r="R103" i="1"/>
  <c r="R88" i="1"/>
  <c r="R89" i="1"/>
  <c r="R90" i="1"/>
  <c r="R91" i="1"/>
  <c r="R92" i="1"/>
  <c r="R93" i="1"/>
  <c r="R94" i="1"/>
  <c r="R41" i="1"/>
  <c r="R42" i="1"/>
  <c r="R43" i="1"/>
  <c r="R44" i="1"/>
  <c r="R45" i="1"/>
  <c r="R46" i="1"/>
  <c r="R47" i="1"/>
  <c r="R74" i="1"/>
  <c r="R75" i="1"/>
  <c r="R76" i="1"/>
  <c r="R77" i="1"/>
  <c r="R78" i="1"/>
  <c r="R79" i="1"/>
  <c r="R80" i="1"/>
  <c r="R110" i="1"/>
  <c r="R111" i="1"/>
  <c r="R112" i="1"/>
  <c r="R113" i="1"/>
  <c r="R114" i="1"/>
  <c r="R115" i="1"/>
  <c r="R116" i="1"/>
  <c r="R29" i="1"/>
  <c r="R30" i="1"/>
  <c r="R31" i="1"/>
  <c r="R32" i="1"/>
  <c r="R33" i="1"/>
  <c r="R34" i="1"/>
  <c r="R101" i="1"/>
  <c r="Q102" i="1"/>
  <c r="Q103" i="1"/>
  <c r="Q88" i="1"/>
  <c r="Q89" i="1"/>
  <c r="Q90" i="1"/>
  <c r="Q91" i="1"/>
  <c r="Q92" i="1"/>
  <c r="Q93" i="1"/>
  <c r="Q94" i="1"/>
  <c r="Q41" i="1"/>
  <c r="Q42" i="1"/>
  <c r="Q43" i="1"/>
  <c r="Q44" i="1"/>
  <c r="Q45" i="1"/>
  <c r="Q46" i="1"/>
  <c r="Q47" i="1"/>
  <c r="Q74" i="1"/>
  <c r="Q75" i="1"/>
  <c r="Q76" i="1"/>
  <c r="Q77" i="1"/>
  <c r="Q78" i="1"/>
  <c r="Q79" i="1"/>
  <c r="Q80" i="1"/>
  <c r="Q110" i="1"/>
  <c r="Q111" i="1"/>
  <c r="Q112" i="1"/>
  <c r="Q113" i="1"/>
  <c r="Q114" i="1"/>
  <c r="Q115" i="1"/>
  <c r="Q116" i="1"/>
  <c r="Q29" i="1"/>
  <c r="Q30" i="1"/>
  <c r="Q31" i="1"/>
  <c r="Q32" i="1"/>
  <c r="Q33" i="1"/>
  <c r="Q34" i="1"/>
  <c r="W112" i="1"/>
  <c r="X102" i="1"/>
  <c r="U101" i="1"/>
  <c r="V101" i="1"/>
  <c r="W101" i="1"/>
  <c r="X101" i="1"/>
  <c r="U102" i="1"/>
  <c r="V102" i="1"/>
  <c r="W102" i="1"/>
  <c r="U103" i="1"/>
  <c r="V103" i="1"/>
  <c r="W103" i="1"/>
  <c r="X103" i="1"/>
  <c r="U88" i="1"/>
  <c r="V88" i="1"/>
  <c r="W88" i="1"/>
  <c r="X88" i="1"/>
  <c r="U89" i="1"/>
  <c r="V89" i="1"/>
  <c r="W89" i="1"/>
  <c r="X89" i="1"/>
  <c r="U90" i="1"/>
  <c r="V90" i="1"/>
  <c r="W90" i="1"/>
  <c r="X90" i="1"/>
  <c r="U91" i="1"/>
  <c r="V91" i="1"/>
  <c r="W91" i="1"/>
  <c r="X91" i="1"/>
  <c r="U92" i="1"/>
  <c r="V92" i="1"/>
  <c r="W92" i="1"/>
  <c r="X92" i="1"/>
  <c r="U93" i="1"/>
  <c r="V93" i="1"/>
  <c r="W93" i="1"/>
  <c r="X93" i="1"/>
  <c r="U94" i="1"/>
  <c r="V94" i="1"/>
  <c r="W94" i="1"/>
  <c r="X94" i="1"/>
  <c r="U41" i="1"/>
  <c r="V41" i="1"/>
  <c r="W41" i="1"/>
  <c r="X41" i="1"/>
  <c r="U42" i="1"/>
  <c r="V42" i="1"/>
  <c r="W42" i="1"/>
  <c r="X42" i="1"/>
  <c r="U43" i="1"/>
  <c r="V43" i="1"/>
  <c r="W43" i="1"/>
  <c r="X43" i="1"/>
  <c r="U44" i="1"/>
  <c r="V44" i="1"/>
  <c r="W44" i="1"/>
  <c r="X44" i="1"/>
  <c r="U45" i="1"/>
  <c r="V45" i="1"/>
  <c r="W45" i="1"/>
  <c r="X45" i="1"/>
  <c r="U46" i="1"/>
  <c r="V46" i="1"/>
  <c r="W46" i="1"/>
  <c r="X46" i="1"/>
  <c r="U47" i="1"/>
  <c r="V47" i="1"/>
  <c r="W47" i="1"/>
  <c r="X47" i="1"/>
  <c r="U74" i="1"/>
  <c r="V74" i="1"/>
  <c r="W74" i="1"/>
  <c r="X74" i="1"/>
  <c r="U75" i="1"/>
  <c r="V75" i="1"/>
  <c r="W75" i="1"/>
  <c r="X75" i="1"/>
  <c r="U76" i="1"/>
  <c r="V76" i="1"/>
  <c r="W76" i="1"/>
  <c r="X76" i="1"/>
  <c r="U77" i="1"/>
  <c r="V77" i="1"/>
  <c r="W77" i="1"/>
  <c r="X77" i="1"/>
  <c r="U78" i="1"/>
  <c r="V78" i="1"/>
  <c r="W78" i="1"/>
  <c r="X78" i="1"/>
  <c r="U79" i="1"/>
  <c r="V79" i="1"/>
  <c r="W79" i="1"/>
  <c r="X79" i="1"/>
  <c r="U80" i="1"/>
  <c r="V80" i="1"/>
  <c r="W80" i="1"/>
  <c r="X80" i="1"/>
  <c r="U110" i="1"/>
  <c r="V110" i="1"/>
  <c r="W110" i="1"/>
  <c r="X110" i="1"/>
  <c r="U111" i="1"/>
  <c r="V111" i="1"/>
  <c r="W111" i="1"/>
  <c r="X111" i="1"/>
  <c r="U112" i="1"/>
  <c r="V112" i="1"/>
  <c r="X112" i="1"/>
  <c r="U113" i="1"/>
  <c r="V113" i="1"/>
  <c r="W113" i="1"/>
  <c r="X113" i="1"/>
  <c r="U114" i="1"/>
  <c r="V114" i="1"/>
  <c r="W114" i="1"/>
  <c r="X114" i="1"/>
  <c r="U115" i="1"/>
  <c r="V115" i="1"/>
  <c r="W115" i="1"/>
  <c r="X115" i="1"/>
  <c r="U116" i="1"/>
  <c r="V116" i="1"/>
  <c r="W116" i="1"/>
  <c r="X116" i="1"/>
  <c r="U29" i="1"/>
  <c r="V29" i="1"/>
  <c r="W29" i="1"/>
  <c r="X29" i="1"/>
  <c r="U30" i="1"/>
  <c r="V30" i="1"/>
  <c r="W30" i="1"/>
  <c r="X30" i="1"/>
  <c r="U31" i="1"/>
  <c r="V31" i="1"/>
  <c r="W31" i="1"/>
  <c r="X31" i="1"/>
  <c r="U32" i="1"/>
  <c r="V32" i="1"/>
  <c r="W32" i="1"/>
  <c r="X32" i="1"/>
  <c r="U33" i="1"/>
  <c r="V33" i="1"/>
  <c r="W33" i="1"/>
  <c r="X33" i="1"/>
  <c r="U34" i="1"/>
  <c r="V34" i="1"/>
  <c r="W34" i="1"/>
  <c r="X34" i="1"/>
  <c r="T102" i="1"/>
  <c r="T103" i="1"/>
  <c r="T88" i="1"/>
  <c r="T89" i="1"/>
  <c r="T90" i="1"/>
  <c r="T91" i="1"/>
  <c r="T92" i="1"/>
  <c r="T93" i="1"/>
  <c r="T94" i="1"/>
  <c r="T41" i="1"/>
  <c r="T42" i="1"/>
  <c r="T43" i="1"/>
  <c r="T44" i="1"/>
  <c r="T45" i="1"/>
  <c r="T46" i="1"/>
  <c r="T47" i="1"/>
  <c r="T74" i="1"/>
  <c r="T75" i="1"/>
  <c r="T76" i="1"/>
  <c r="T77" i="1"/>
  <c r="T78" i="1"/>
  <c r="T79" i="1"/>
  <c r="T80" i="1"/>
  <c r="T110" i="1"/>
  <c r="T111" i="1"/>
  <c r="T112" i="1"/>
  <c r="T113" i="1"/>
  <c r="T114" i="1"/>
  <c r="T115" i="1"/>
  <c r="T116" i="1"/>
  <c r="T29" i="1"/>
  <c r="T30" i="1"/>
  <c r="T31" i="1"/>
  <c r="T32" i="1"/>
  <c r="T33" i="1"/>
  <c r="T34" i="1"/>
  <c r="T101" i="1"/>
  <c r="AB102" i="1"/>
  <c r="AB103" i="1"/>
  <c r="AB88" i="1"/>
  <c r="AB89" i="1"/>
  <c r="AB90" i="1"/>
  <c r="AB91" i="1"/>
  <c r="AB92" i="1"/>
  <c r="AB93" i="1"/>
  <c r="AB94" i="1"/>
  <c r="AB41" i="1"/>
  <c r="AB42" i="1"/>
  <c r="AB43" i="1"/>
  <c r="AB44" i="1"/>
  <c r="AB45" i="1"/>
  <c r="AB46" i="1"/>
  <c r="AB47" i="1"/>
  <c r="AB74" i="1"/>
  <c r="AB75" i="1"/>
  <c r="AB76" i="1"/>
  <c r="AB77" i="1"/>
  <c r="AB78" i="1"/>
  <c r="AB79" i="1"/>
  <c r="AB80" i="1"/>
  <c r="AB110" i="1"/>
  <c r="AB111" i="1"/>
  <c r="AB112" i="1"/>
  <c r="AB113" i="1"/>
  <c r="AB114" i="1"/>
  <c r="AB115" i="1"/>
  <c r="AB116" i="1"/>
  <c r="AB29" i="1"/>
  <c r="AB30" i="1"/>
  <c r="AB31" i="1"/>
  <c r="AB32" i="1"/>
  <c r="AB33" i="1"/>
  <c r="AB34" i="1"/>
  <c r="AB101" i="1"/>
</calcChain>
</file>

<file path=xl/sharedStrings.xml><?xml version="1.0" encoding="utf-8"?>
<sst xmlns="http://schemas.openxmlformats.org/spreadsheetml/2006/main" count="447" uniqueCount="47">
  <si>
    <t>company</t>
  </si>
  <si>
    <t>date</t>
  </si>
  <si>
    <t>numTweets</t>
  </si>
  <si>
    <t>avgSubj</t>
  </si>
  <si>
    <t>avgPol</t>
  </si>
  <si>
    <t>medianTime</t>
  </si>
  <si>
    <t>sumRetweet</t>
  </si>
  <si>
    <t>sumFavorite</t>
  </si>
  <si>
    <t>sumFollowers</t>
  </si>
  <si>
    <t>numVerified</t>
  </si>
  <si>
    <t>@oracle</t>
  </si>
  <si>
    <t>@microsoft</t>
  </si>
  <si>
    <t>@google</t>
  </si>
  <si>
    <t>@intel</t>
  </si>
  <si>
    <t>@xerox</t>
  </si>
  <si>
    <t>@cisco</t>
  </si>
  <si>
    <t>N/A</t>
  </si>
  <si>
    <t>Company</t>
  </si>
  <si>
    <t>Num Followers %</t>
  </si>
  <si>
    <t>Revenue %</t>
  </si>
  <si>
    <t>medianDate</t>
  </si>
  <si>
    <t>mean</t>
  </si>
  <si>
    <t>sd</t>
  </si>
  <si>
    <t>change</t>
  </si>
  <si>
    <t>avjSubj_std</t>
  </si>
  <si>
    <t>avgPol_std</t>
  </si>
  <si>
    <t>medianTime_std</t>
  </si>
  <si>
    <t>numTweets_over_followers_std</t>
  </si>
  <si>
    <t>sumRetweets_over_followers_std</t>
  </si>
  <si>
    <t>sumFavorites_over_sumFollowers_std</t>
  </si>
  <si>
    <t>sumFollowers_over_followers_std</t>
  </si>
  <si>
    <t>numVerified_over_followers_std</t>
  </si>
  <si>
    <t>categorical</t>
  </si>
  <si>
    <t>numTweets_over_followers</t>
  </si>
  <si>
    <t>sumRetweets_over_followers</t>
  </si>
  <si>
    <t>sumFavorites_over_sumFollowers</t>
  </si>
  <si>
    <t>sumFollowers_over_followers</t>
  </si>
  <si>
    <t>numVerified_over_followers</t>
  </si>
  <si>
    <t>open</t>
  </si>
  <si>
    <t>close</t>
  </si>
  <si>
    <t>@apple</t>
  </si>
  <si>
    <t>@hp</t>
  </si>
  <si>
    <t>change_std</t>
  </si>
  <si>
    <t>@IBM</t>
  </si>
  <si>
    <t>@amazon</t>
  </si>
  <si>
    <t>Num Followers (100,000)</t>
  </si>
  <si>
    <t>Q3 Revenue (Millions 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</si>
</sst>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22" fontId="0" fillId="0" borderId="0" xfId="0" applyNumberFormat="1"/>
    <xf numFmtId="9" fontId="0" fillId="0" borderId="0" xfId="1" applyFont="1"/>
    <xf numFmtId="0" fontId="0" fillId="0" borderId="0" xfId="1" applyNumberFormat="1" applyFont="1"/>
    <xf numFmtId="0" fontId="0" fillId="0" borderId="0" xfId="0" quotePrefix="1"/>
    <xf numFmtId="0" fontId="2" fillId="0" borderId="0" xfId="0" applyFont="1"/>
    <xf numFmtId="0" fontId="2" fillId="0" borderId="0" xfId="1" applyNumberFormat="1" applyFont="1"/>
    <xf numFmtId="0" fontId="0" fillId="0" borderId="1" xfId="0" applyBorder="1"/>
    <xf numFmtId="0" fontId="2" fillId="0" borderId="1" xfId="0" applyNumberFormat="1" applyFont="1" applyBorder="1"/>
    <xf numFmtId="0" fontId="0" fillId="0" borderId="1" xfId="0" applyNumberFormat="1" applyBorder="1"/>
    <xf numFmtId="0" fontId="2" fillId="0" borderId="1" xfId="0" applyFont="1" applyBorder="1"/>
    <xf numFmtId="0" fontId="0" fillId="0" borderId="0" xfId="0" applyBorder="1"/>
    <xf numFmtId="0" fontId="0" fillId="0" borderId="2" xfId="0" applyBorder="1"/>
    <xf numFmtId="0" fontId="0" fillId="0" borderId="1" xfId="0" applyFill="1" applyBorder="1"/>
    <xf numFmtId="0" fontId="0" fillId="0" borderId="0" xfId="0" applyFill="1"/>
    <xf numFmtId="0" fontId="0" fillId="0" borderId="0" xfId="0" applyNumberFormat="1" applyBorder="1"/>
    <xf numFmtId="0" fontId="2" fillId="0" borderId="0" xfId="0" applyNumberFormat="1" applyFont="1" applyBorder="1"/>
    <xf numFmtId="0" fontId="2" fillId="0" borderId="0" xfId="0" applyFont="1" applyBorder="1"/>
    <xf numFmtId="0" fontId="2" fillId="0" borderId="2" xfId="0" applyFont="1" applyBorder="1"/>
    <xf numFmtId="0" fontId="0" fillId="0" borderId="0" xfId="0" applyFill="1" applyBorder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9"/>
  <sheetViews>
    <sheetView topLeftCell="A110" workbookViewId="0">
      <pane xSplit="2" topLeftCell="C1" activePane="topRight" state="frozen"/>
      <selection pane="topRight" activeCell="A117" sqref="A117:J128"/>
    </sheetView>
  </sheetViews>
  <sheetFormatPr baseColWidth="10" defaultRowHeight="16" x14ac:dyDescent="0.2"/>
  <cols>
    <col min="6" max="6" width="15.5" bestFit="1" customWidth="1"/>
    <col min="11" max="11" width="15.5" style="10" customWidth="1"/>
    <col min="17" max="17" width="10.83203125" style="8"/>
    <col min="25" max="25" width="10.83203125" style="8"/>
    <col min="27" max="27" width="10.83203125" style="4"/>
  </cols>
  <sheetData>
    <row r="1" spans="1:29" x14ac:dyDescent="0.2">
      <c r="A1" t="s">
        <v>21</v>
      </c>
      <c r="D1">
        <f>AVERAGE(D4:D1048576)</f>
        <v>0.31913637517126897</v>
      </c>
      <c r="E1">
        <f>AVERAGE(E4:E1048576)</f>
        <v>0.13777682734494193</v>
      </c>
      <c r="K1" s="8">
        <f t="shared" ref="K1:P1" si="0">AVERAGE(K4:K1048576)</f>
        <v>0.73890650606380914</v>
      </c>
      <c r="L1">
        <f t="shared" si="0"/>
        <v>0.65981193715306263</v>
      </c>
      <c r="M1">
        <f t="shared" si="0"/>
        <v>182.99614560858618</v>
      </c>
      <c r="N1">
        <f t="shared" si="0"/>
        <v>320.98762808049827</v>
      </c>
      <c r="O1">
        <f t="shared" si="0"/>
        <v>4984.7744700541143</v>
      </c>
      <c r="P1">
        <f t="shared" si="0"/>
        <v>2.1313293458474929E-2</v>
      </c>
      <c r="AA1" s="4">
        <f>AVERAGE(AA4:AA1048576)</f>
        <v>-3.6559435062746999E-4</v>
      </c>
    </row>
    <row r="2" spans="1:29" x14ac:dyDescent="0.2">
      <c r="A2" t="s">
        <v>22</v>
      </c>
      <c r="D2">
        <f>_xlfn.STDEV.P(D4:D1048576)</f>
        <v>6.4716528745589946E-2</v>
      </c>
      <c r="E2">
        <f>_xlfn.STDEV.P(E4:E1048576)</f>
        <v>7.1266627441565783E-2</v>
      </c>
      <c r="K2" s="8">
        <f t="shared" ref="K2:P2" si="1">_xlfn.STDEV.P(K4:K1048576)</f>
        <v>2.503046798984717E-2</v>
      </c>
      <c r="L2">
        <f t="shared" si="1"/>
        <v>0.80412075494311142</v>
      </c>
      <c r="M2">
        <f t="shared" si="1"/>
        <v>1042.6215854529939</v>
      </c>
      <c r="N2">
        <f t="shared" si="1"/>
        <v>1579.6086543407487</v>
      </c>
      <c r="O2">
        <f t="shared" si="1"/>
        <v>6380.6181737858751</v>
      </c>
      <c r="P2">
        <f t="shared" si="1"/>
        <v>2.7606218416815698E-2</v>
      </c>
      <c r="AA2" s="4">
        <f>_xlfn.STDEV.P(AA4:AA1048576)</f>
        <v>7.731899227493233E-3</v>
      </c>
    </row>
    <row r="3" spans="1:29" s="6" customFormat="1" x14ac:dyDescent="0.2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20</v>
      </c>
      <c r="G3" s="6" t="s">
        <v>6</v>
      </c>
      <c r="H3" s="6" t="s">
        <v>7</v>
      </c>
      <c r="I3" s="6" t="s">
        <v>8</v>
      </c>
      <c r="J3" s="6" t="s">
        <v>9</v>
      </c>
      <c r="K3" s="9" t="s">
        <v>5</v>
      </c>
      <c r="L3" s="6" t="s">
        <v>33</v>
      </c>
      <c r="M3" s="6" t="s">
        <v>34</v>
      </c>
      <c r="N3" s="6" t="s">
        <v>35</v>
      </c>
      <c r="O3" s="6" t="s">
        <v>36</v>
      </c>
      <c r="P3" s="6" t="s">
        <v>37</v>
      </c>
      <c r="Q3" s="11" t="s">
        <v>24</v>
      </c>
      <c r="R3" s="6" t="s">
        <v>25</v>
      </c>
      <c r="S3" s="6" t="s">
        <v>26</v>
      </c>
      <c r="T3" s="6" t="s">
        <v>27</v>
      </c>
      <c r="U3" s="6" t="s">
        <v>28</v>
      </c>
      <c r="V3" s="6" t="s">
        <v>29</v>
      </c>
      <c r="W3" s="6" t="s">
        <v>30</v>
      </c>
      <c r="X3" s="6" t="s">
        <v>31</v>
      </c>
      <c r="Y3" s="11" t="s">
        <v>38</v>
      </c>
      <c r="Z3" s="6" t="s">
        <v>39</v>
      </c>
      <c r="AA3" s="7" t="s">
        <v>23</v>
      </c>
      <c r="AB3" s="7" t="s">
        <v>32</v>
      </c>
      <c r="AC3" s="6" t="s">
        <v>42</v>
      </c>
    </row>
    <row r="4" spans="1:29" x14ac:dyDescent="0.2">
      <c r="A4" t="s">
        <v>44</v>
      </c>
      <c r="B4" s="1">
        <v>43058</v>
      </c>
      <c r="C4">
        <v>3327</v>
      </c>
      <c r="D4">
        <v>0.31919732658968503</v>
      </c>
      <c r="E4">
        <v>0.130103593585568</v>
      </c>
      <c r="F4" s="2">
        <v>43058.743148148147</v>
      </c>
      <c r="G4">
        <v>142122</v>
      </c>
      <c r="H4">
        <v>117471</v>
      </c>
      <c r="I4">
        <v>31541854</v>
      </c>
      <c r="J4">
        <v>75</v>
      </c>
      <c r="K4" s="10">
        <f t="shared" ref="K4:K35" si="2">MOD(F4, 1)</f>
        <v>0.74314814814715646</v>
      </c>
      <c r="L4">
        <f>C4/VLOOKUP(A4, 'Normalization Factors'!$A:$C, 2, )</f>
        <v>1.2322222222222223</v>
      </c>
      <c r="M4">
        <f>G4/VLOOKUP(A4, 'Normalization Factors'!$A:$C, 2, )</f>
        <v>52.637777777777778</v>
      </c>
      <c r="N4">
        <f>H4/VLOOKUP(A4, 'Normalization Factors'!$A:$C, 2, )</f>
        <v>43.507777777777775</v>
      </c>
      <c r="O4">
        <f>I4/VLOOKUP(A4, 'Normalization Factors'!$A:$C, 2, )</f>
        <v>11682.168148148148</v>
      </c>
      <c r="P4">
        <f>J4/VLOOKUP(A4, 'Normalization Factors'!$A:$C, 2, )</f>
        <v>2.7777777777777776E-2</v>
      </c>
      <c r="Q4" s="8">
        <f t="shared" ref="Q4:Q35" si="3">STANDARDIZE(D4, D$1, D$2)</f>
        <v>9.418215036789781E-4</v>
      </c>
      <c r="R4">
        <f t="shared" ref="R4:R35" si="4">STANDARDIZE(E4, E$1, E$2)</f>
        <v>-0.10766938235803991</v>
      </c>
      <c r="S4">
        <f t="shared" ref="S4:S35" si="5">STANDARDIZE(K4, K$1, K$2)</f>
        <v>0.16945916013507253</v>
      </c>
      <c r="T4">
        <f t="shared" ref="T4:T35" si="6">STANDARDIZE(L4, L$1, L$2)</f>
        <v>0.71184617677186512</v>
      </c>
      <c r="U4">
        <f t="shared" ref="U4:U35" si="7">STANDARDIZE(M4, M$1, M$2)</f>
        <v>-0.1250294158970158</v>
      </c>
      <c r="V4">
        <f t="shared" ref="V4:V35" si="8">STANDARDIZE(N4, N$1, N$2)</f>
        <v>-0.17566366804854394</v>
      </c>
      <c r="W4">
        <f t="shared" ref="W4:W35" si="9">STANDARDIZE(O4, O$1, O$2)</f>
        <v>1.0496465225908045</v>
      </c>
      <c r="X4" s="13">
        <f t="shared" ref="X4:X35" si="10">STANDARDIZE(P4, P$1, P$2)</f>
        <v>0.23416768721083342</v>
      </c>
      <c r="Y4" s="8" t="s">
        <v>16</v>
      </c>
      <c r="Z4" t="s">
        <v>16</v>
      </c>
      <c r="AA4" s="4" t="str">
        <f t="shared" ref="AA4:AA35" si="11">IFERROR((Z4-Y4)/Y4, "N/A")</f>
        <v>N/A</v>
      </c>
      <c r="AB4" t="str">
        <f t="shared" ref="AB4:AB35" si="12">IF(AA4="N/A", "N/A", IF(AA4&gt;0, "UP", "DOWN"))</f>
        <v>N/A</v>
      </c>
      <c r="AC4" t="str">
        <f t="shared" ref="AC4:AC35" si="13">IFERROR(STANDARDIZE(AA4, $AA$1, $AA$2), "N/A")</f>
        <v>N/A</v>
      </c>
    </row>
    <row r="5" spans="1:29" x14ac:dyDescent="0.2">
      <c r="A5" t="s">
        <v>44</v>
      </c>
      <c r="B5" s="1">
        <v>43056</v>
      </c>
      <c r="C5">
        <v>4765</v>
      </c>
      <c r="D5">
        <v>0.32044894494763398</v>
      </c>
      <c r="E5">
        <v>0.10713649820750901</v>
      </c>
      <c r="F5" s="2">
        <v>43056.738136574073</v>
      </c>
      <c r="G5">
        <v>177846</v>
      </c>
      <c r="H5">
        <v>219034</v>
      </c>
      <c r="I5">
        <v>72090386</v>
      </c>
      <c r="J5">
        <v>110</v>
      </c>
      <c r="K5" s="10">
        <f t="shared" si="2"/>
        <v>0.73813657407299615</v>
      </c>
      <c r="L5">
        <f>C5/VLOOKUP(A5, 'Normalization Factors'!$A:$C, 2, )</f>
        <v>1.7648148148148148</v>
      </c>
      <c r="M5">
        <f>G5/VLOOKUP(A5, 'Normalization Factors'!$A:$C, 2, )</f>
        <v>65.86888888888889</v>
      </c>
      <c r="N5">
        <f>H5/VLOOKUP(A5, 'Normalization Factors'!$A:$C, 2, )</f>
        <v>81.123703703703697</v>
      </c>
      <c r="O5">
        <f>I5/VLOOKUP(A5, 'Normalization Factors'!$A:$C, 2, )</f>
        <v>26700.142962962964</v>
      </c>
      <c r="P5">
        <f>J5/VLOOKUP(A5, 'Normalization Factors'!$A:$C, 2, )</f>
        <v>4.0740740740740744E-2</v>
      </c>
      <c r="Q5" s="8">
        <f t="shared" si="3"/>
        <v>2.0281832196608004E-2</v>
      </c>
      <c r="R5">
        <f t="shared" si="4"/>
        <v>-0.42993937327195803</v>
      </c>
      <c r="S5">
        <f t="shared" si="5"/>
        <v>-3.075979207121847E-2</v>
      </c>
      <c r="T5">
        <f t="shared" si="6"/>
        <v>1.3741752975147707</v>
      </c>
      <c r="U5">
        <f t="shared" si="7"/>
        <v>-0.11233918264679732</v>
      </c>
      <c r="V5">
        <f t="shared" si="8"/>
        <v>-0.15185022171007415</v>
      </c>
      <c r="W5">
        <f t="shared" si="9"/>
        <v>3.4033330159331969</v>
      </c>
      <c r="X5" s="13">
        <f t="shared" si="10"/>
        <v>0.70373446261049755</v>
      </c>
      <c r="Y5" s="14">
        <v>1138.28</v>
      </c>
      <c r="Z5" s="15">
        <v>1129.8800000000001</v>
      </c>
      <c r="AA5" s="4">
        <f t="shared" si="11"/>
        <v>-7.379555118248466E-3</v>
      </c>
      <c r="AB5" t="str">
        <f t="shared" si="12"/>
        <v>DOWN</v>
      </c>
      <c r="AC5">
        <f t="shared" si="13"/>
        <v>-0.90714591088831342</v>
      </c>
    </row>
    <row r="6" spans="1:29" x14ac:dyDescent="0.2">
      <c r="A6" t="s">
        <v>44</v>
      </c>
      <c r="B6" s="1">
        <v>43055</v>
      </c>
      <c r="C6">
        <v>4489</v>
      </c>
      <c r="D6">
        <v>0.32823986392682197</v>
      </c>
      <c r="E6">
        <v>0.125394174582868</v>
      </c>
      <c r="F6" s="2">
        <v>43055.732499999998</v>
      </c>
      <c r="G6">
        <v>101527</v>
      </c>
      <c r="H6">
        <v>142820</v>
      </c>
      <c r="I6">
        <v>85964933</v>
      </c>
      <c r="J6">
        <v>127</v>
      </c>
      <c r="K6" s="10">
        <f t="shared" si="2"/>
        <v>0.73249999999825377</v>
      </c>
      <c r="L6">
        <f>C6/VLOOKUP(A6, 'Normalization Factors'!$A:$C, 2, )</f>
        <v>1.6625925925925926</v>
      </c>
      <c r="M6">
        <f>G6/VLOOKUP(A6, 'Normalization Factors'!$A:$C, 2, )</f>
        <v>37.602592592592593</v>
      </c>
      <c r="N6">
        <f>H6/VLOOKUP(A6, 'Normalization Factors'!$A:$C, 2, )</f>
        <v>52.896296296296299</v>
      </c>
      <c r="O6">
        <f>I6/VLOOKUP(A6, 'Normalization Factors'!$A:$C, 2, )</f>
        <v>31838.864074074074</v>
      </c>
      <c r="P6">
        <f>J6/VLOOKUP(A6, 'Normalization Factors'!$A:$C, 2, )</f>
        <v>4.7037037037037037E-2</v>
      </c>
      <c r="Q6" s="8">
        <f t="shared" si="3"/>
        <v>0.14066713607802012</v>
      </c>
      <c r="R6">
        <f t="shared" si="4"/>
        <v>-0.17375106984299116</v>
      </c>
      <c r="S6">
        <f t="shared" si="5"/>
        <v>-0.25594831339765489</v>
      </c>
      <c r="T6">
        <f t="shared" si="6"/>
        <v>1.2470523230189141</v>
      </c>
      <c r="U6">
        <f t="shared" si="7"/>
        <v>-0.13944997403139661</v>
      </c>
      <c r="V6">
        <f t="shared" si="8"/>
        <v>-0.16972009557398265</v>
      </c>
      <c r="W6">
        <f t="shared" si="9"/>
        <v>4.2086971626585132</v>
      </c>
      <c r="X6" s="13">
        <f t="shared" si="10"/>
        <v>0.9318097535189056</v>
      </c>
      <c r="Y6" s="14">
        <v>1130.1600000000001</v>
      </c>
      <c r="Z6" s="15">
        <v>1137.29</v>
      </c>
      <c r="AA6" s="4">
        <f t="shared" si="11"/>
        <v>6.3088412260209892E-3</v>
      </c>
      <c r="AB6" t="str">
        <f t="shared" si="12"/>
        <v>UP</v>
      </c>
      <c r="AC6">
        <f t="shared" si="13"/>
        <v>0.86323364806868863</v>
      </c>
    </row>
    <row r="7" spans="1:29" x14ac:dyDescent="0.2">
      <c r="A7" t="s">
        <v>44</v>
      </c>
      <c r="B7" s="1">
        <v>43054</v>
      </c>
      <c r="C7">
        <v>2132</v>
      </c>
      <c r="D7">
        <v>0.30862480401000397</v>
      </c>
      <c r="E7">
        <v>0.13397524114463799</v>
      </c>
      <c r="F7" s="2">
        <v>43054.819988425923</v>
      </c>
      <c r="G7">
        <v>68767</v>
      </c>
      <c r="H7">
        <v>50445</v>
      </c>
      <c r="I7">
        <v>21567903</v>
      </c>
      <c r="J7">
        <v>62</v>
      </c>
      <c r="K7" s="10">
        <f t="shared" si="2"/>
        <v>0.81998842592292931</v>
      </c>
      <c r="L7">
        <f>C7/VLOOKUP(A7, 'Normalization Factors'!$A:$C, 2, )</f>
        <v>0.78962962962962968</v>
      </c>
      <c r="M7">
        <f>G7/VLOOKUP(A7, 'Normalization Factors'!$A:$C, 2, )</f>
        <v>25.46925925925926</v>
      </c>
      <c r="N7">
        <f>H7/VLOOKUP(A7, 'Normalization Factors'!$A:$C, 2, )</f>
        <v>18.683333333333334</v>
      </c>
      <c r="O7">
        <f>I7/VLOOKUP(A7, 'Normalization Factors'!$A:$C, 2, )</f>
        <v>7988.112222222222</v>
      </c>
      <c r="P7">
        <f>J7/VLOOKUP(A7, 'Normalization Factors'!$A:$C, 2, )</f>
        <v>2.2962962962962963E-2</v>
      </c>
      <c r="Q7" s="8">
        <f t="shared" si="3"/>
        <v>-0.16242482971525726</v>
      </c>
      <c r="R7">
        <f t="shared" si="4"/>
        <v>-5.334314723144435E-2</v>
      </c>
      <c r="S7">
        <f t="shared" si="5"/>
        <v>3.2393289606893694</v>
      </c>
      <c r="T7">
        <f t="shared" si="6"/>
        <v>0.16144054444378964</v>
      </c>
      <c r="U7">
        <f t="shared" si="7"/>
        <v>-0.15108730583290703</v>
      </c>
      <c r="V7">
        <f t="shared" si="8"/>
        <v>-0.19137923429099718</v>
      </c>
      <c r="W7">
        <f t="shared" si="9"/>
        <v>0.47069698740272803</v>
      </c>
      <c r="X7" s="13">
        <f t="shared" si="10"/>
        <v>5.9757170633815443E-2</v>
      </c>
      <c r="Y7" s="14">
        <v>1127.01</v>
      </c>
      <c r="Z7" s="15">
        <v>1126.69</v>
      </c>
      <c r="AA7" s="4">
        <f t="shared" si="11"/>
        <v>-2.8393714341482006E-4</v>
      </c>
      <c r="AB7" t="str">
        <f t="shared" si="12"/>
        <v>DOWN</v>
      </c>
      <c r="AC7">
        <f t="shared" si="13"/>
        <v>1.0561080118878385E-2</v>
      </c>
    </row>
    <row r="8" spans="1:29" x14ac:dyDescent="0.2">
      <c r="A8" t="s">
        <v>44</v>
      </c>
      <c r="B8" s="1">
        <v>43053</v>
      </c>
      <c r="C8">
        <v>4388</v>
      </c>
      <c r="D8">
        <v>0.32018643193907997</v>
      </c>
      <c r="E8">
        <v>0.12996975708566599</v>
      </c>
      <c r="F8" s="2">
        <v>43053.73333333333</v>
      </c>
      <c r="G8">
        <v>72351</v>
      </c>
      <c r="H8">
        <v>94352</v>
      </c>
      <c r="I8">
        <v>42028395</v>
      </c>
      <c r="J8">
        <v>133</v>
      </c>
      <c r="K8" s="10">
        <f t="shared" si="2"/>
        <v>0.73333333332993789</v>
      </c>
      <c r="L8">
        <f>C8/VLOOKUP(A8, 'Normalization Factors'!$A:$C, 2, )</f>
        <v>1.6251851851851853</v>
      </c>
      <c r="M8">
        <f>G8/VLOOKUP(A8, 'Normalization Factors'!$A:$C, 2, )</f>
        <v>26.796666666666667</v>
      </c>
      <c r="N8">
        <f>H8/VLOOKUP(A8, 'Normalization Factors'!$A:$C, 2, )</f>
        <v>34.945185185185188</v>
      </c>
      <c r="O8">
        <f>I8/VLOOKUP(A8, 'Normalization Factors'!$A:$C, 2, )</f>
        <v>15566.072222222223</v>
      </c>
      <c r="P8">
        <f>J8/VLOOKUP(A8, 'Normalization Factors'!$A:$C, 2, )</f>
        <v>4.925925925925926E-2</v>
      </c>
      <c r="Q8" s="8">
        <f t="shared" si="3"/>
        <v>1.6225480385991163E-2</v>
      </c>
      <c r="R8">
        <f t="shared" si="4"/>
        <v>-0.10954735111714452</v>
      </c>
      <c r="S8">
        <f t="shared" si="5"/>
        <v>-0.22265555466768902</v>
      </c>
      <c r="T8">
        <f t="shared" si="6"/>
        <v>1.2005326838012274</v>
      </c>
      <c r="U8">
        <f t="shared" si="7"/>
        <v>-0.14981416184094692</v>
      </c>
      <c r="V8">
        <f t="shared" si="8"/>
        <v>-0.18108437308777164</v>
      </c>
      <c r="W8">
        <f t="shared" si="9"/>
        <v>1.6583499378853763</v>
      </c>
      <c r="X8" s="13">
        <f t="shared" si="10"/>
        <v>1.0123069150159909</v>
      </c>
      <c r="Y8" s="14">
        <v>1130.1099999999999</v>
      </c>
      <c r="Z8" s="15">
        <v>1136.8399999999999</v>
      </c>
      <c r="AA8" s="4">
        <f t="shared" si="11"/>
        <v>5.9551725053313556E-3</v>
      </c>
      <c r="AB8" t="str">
        <f t="shared" si="12"/>
        <v>UP</v>
      </c>
      <c r="AC8">
        <f t="shared" si="13"/>
        <v>0.81749214132063752</v>
      </c>
    </row>
    <row r="9" spans="1:29" x14ac:dyDescent="0.2">
      <c r="A9" t="s">
        <v>44</v>
      </c>
      <c r="B9" s="1">
        <v>43051</v>
      </c>
      <c r="C9">
        <v>3767</v>
      </c>
      <c r="D9">
        <v>0.31635829178834002</v>
      </c>
      <c r="E9">
        <v>0.11877349425211001</v>
      </c>
      <c r="F9" s="2">
        <v>43051.743969907409</v>
      </c>
      <c r="G9">
        <v>176051</v>
      </c>
      <c r="H9">
        <v>243165</v>
      </c>
      <c r="I9">
        <v>36875721</v>
      </c>
      <c r="J9">
        <v>57</v>
      </c>
      <c r="K9" s="10">
        <f t="shared" si="2"/>
        <v>0.74396990740933688</v>
      </c>
      <c r="L9">
        <f>C9/VLOOKUP(A9, 'Normalization Factors'!$A:$C, 2, )</f>
        <v>1.3951851851851851</v>
      </c>
      <c r="M9">
        <f>G9/VLOOKUP(A9, 'Normalization Factors'!$A:$C, 2, )</f>
        <v>65.204074074074072</v>
      </c>
      <c r="N9">
        <f>H9/VLOOKUP(A9, 'Normalization Factors'!$A:$C, 2, )</f>
        <v>90.061111111111117</v>
      </c>
      <c r="O9">
        <f>I9/VLOOKUP(A9, 'Normalization Factors'!$A:$C, 2, )</f>
        <v>13657.674444444445</v>
      </c>
      <c r="P9">
        <f>J9/VLOOKUP(A9, 'Normalization Factors'!$A:$C, 2, )</f>
        <v>2.1111111111111112E-2</v>
      </c>
      <c r="Q9" s="8">
        <f t="shared" si="3"/>
        <v>-4.2926952924962979E-2</v>
      </c>
      <c r="R9">
        <f t="shared" si="4"/>
        <v>-0.2666512191616402</v>
      </c>
      <c r="S9">
        <f t="shared" si="5"/>
        <v>0.20228951961991087</v>
      </c>
      <c r="T9">
        <f t="shared" si="6"/>
        <v>0.91450599118554954</v>
      </c>
      <c r="U9">
        <f t="shared" si="7"/>
        <v>-0.11297682033250279</v>
      </c>
      <c r="V9">
        <f t="shared" si="8"/>
        <v>-0.1461922333324798</v>
      </c>
      <c r="W9">
        <f t="shared" si="9"/>
        <v>1.3592570089873208</v>
      </c>
      <c r="X9" s="13">
        <f t="shared" si="10"/>
        <v>-7.3237972804222314E-3</v>
      </c>
      <c r="Y9" s="8" t="s">
        <v>16</v>
      </c>
      <c r="Z9" s="12" t="s">
        <v>16</v>
      </c>
      <c r="AA9" s="4" t="str">
        <f t="shared" si="11"/>
        <v>N/A</v>
      </c>
      <c r="AB9" t="str">
        <f t="shared" si="12"/>
        <v>N/A</v>
      </c>
      <c r="AC9" t="str">
        <f t="shared" si="13"/>
        <v>N/A</v>
      </c>
    </row>
    <row r="10" spans="1:29" x14ac:dyDescent="0.2">
      <c r="A10" t="s">
        <v>44</v>
      </c>
      <c r="B10" s="1">
        <v>43050</v>
      </c>
      <c r="C10">
        <v>4439</v>
      </c>
      <c r="D10">
        <v>0.30182607673873402</v>
      </c>
      <c r="E10">
        <v>0.110408931945774</v>
      </c>
      <c r="F10" s="2">
        <v>43050.761122685188</v>
      </c>
      <c r="G10">
        <v>202730</v>
      </c>
      <c r="H10">
        <v>295252</v>
      </c>
      <c r="I10">
        <v>27528000</v>
      </c>
      <c r="J10">
        <v>66</v>
      </c>
      <c r="K10" s="10">
        <f t="shared" si="2"/>
        <v>0.76112268518772908</v>
      </c>
      <c r="L10">
        <f>C10/VLOOKUP(A10, 'Normalization Factors'!$A:$C, 2, )</f>
        <v>1.644074074074074</v>
      </c>
      <c r="M10">
        <f>G10/VLOOKUP(A10, 'Normalization Factors'!$A:$C, 2, )</f>
        <v>75.085185185185182</v>
      </c>
      <c r="N10">
        <f>H10/VLOOKUP(A10, 'Normalization Factors'!$A:$C, 2, )</f>
        <v>109.35259259259259</v>
      </c>
      <c r="O10">
        <f>I10/VLOOKUP(A10, 'Normalization Factors'!$A:$C, 2, )</f>
        <v>10195.555555555555</v>
      </c>
      <c r="P10">
        <f>J10/VLOOKUP(A10, 'Normalization Factors'!$A:$C, 2, )</f>
        <v>2.4444444444444446E-2</v>
      </c>
      <c r="Q10" s="8">
        <f t="shared" si="3"/>
        <v>-0.26747878429302419</v>
      </c>
      <c r="R10">
        <f t="shared" si="4"/>
        <v>-0.38402119451503303</v>
      </c>
      <c r="S10">
        <f t="shared" si="5"/>
        <v>0.88756547152579146</v>
      </c>
      <c r="T10">
        <f t="shared" si="6"/>
        <v>1.2240227986537224</v>
      </c>
      <c r="U10">
        <f t="shared" si="7"/>
        <v>-0.10349964160440461</v>
      </c>
      <c r="V10">
        <f t="shared" si="8"/>
        <v>-0.13397940996735788</v>
      </c>
      <c r="W10">
        <f t="shared" si="9"/>
        <v>0.81665771929582121</v>
      </c>
      <c r="X10" s="13">
        <f t="shared" si="10"/>
        <v>0.11342194496520566</v>
      </c>
      <c r="Y10" s="8" t="s">
        <v>16</v>
      </c>
      <c r="Z10" s="12" t="s">
        <v>16</v>
      </c>
      <c r="AA10" s="4" t="str">
        <f t="shared" si="11"/>
        <v>N/A</v>
      </c>
      <c r="AB10" t="str">
        <f t="shared" si="12"/>
        <v>N/A</v>
      </c>
      <c r="AC10" t="str">
        <f t="shared" si="13"/>
        <v>N/A</v>
      </c>
    </row>
    <row r="11" spans="1:29" x14ac:dyDescent="0.2">
      <c r="A11" t="s">
        <v>44</v>
      </c>
      <c r="B11" s="1">
        <v>43049</v>
      </c>
      <c r="C11">
        <v>5362</v>
      </c>
      <c r="D11">
        <v>0.31853855320705399</v>
      </c>
      <c r="E11">
        <v>0.1168600012172</v>
      </c>
      <c r="F11" s="2">
        <v>43049.734456018516</v>
      </c>
      <c r="G11">
        <v>141265</v>
      </c>
      <c r="H11">
        <v>216748</v>
      </c>
      <c r="I11">
        <v>30306395</v>
      </c>
      <c r="J11">
        <v>112</v>
      </c>
      <c r="K11" s="10">
        <f t="shared" si="2"/>
        <v>0.73445601851562969</v>
      </c>
      <c r="L11">
        <f>C11/VLOOKUP(A11, 'Normalization Factors'!$A:$C, 2, )</f>
        <v>1.9859259259259259</v>
      </c>
      <c r="M11">
        <f>G11/VLOOKUP(A11, 'Normalization Factors'!$A:$C, 2, )</f>
        <v>52.32037037037037</v>
      </c>
      <c r="N11">
        <f>H11/VLOOKUP(A11, 'Normalization Factors'!$A:$C, 2, )</f>
        <v>80.277037037037033</v>
      </c>
      <c r="O11">
        <f>I11/VLOOKUP(A11, 'Normalization Factors'!$A:$C, 2, )</f>
        <v>11224.590740740741</v>
      </c>
      <c r="P11">
        <f>J11/VLOOKUP(A11, 'Normalization Factors'!$A:$C, 2, )</f>
        <v>4.148148148148148E-2</v>
      </c>
      <c r="Q11" s="8">
        <f t="shared" si="3"/>
        <v>-9.2375468184504889E-3</v>
      </c>
      <c r="R11">
        <f t="shared" si="4"/>
        <v>-0.29350099588888823</v>
      </c>
      <c r="S11">
        <f t="shared" si="5"/>
        <v>-0.17780281015858956</v>
      </c>
      <c r="T11">
        <f t="shared" si="6"/>
        <v>1.6491478184351565</v>
      </c>
      <c r="U11">
        <f t="shared" si="7"/>
        <v>-0.12533384792857549</v>
      </c>
      <c r="V11">
        <f t="shared" si="8"/>
        <v>-0.15238621944871661</v>
      </c>
      <c r="W11">
        <f t="shared" si="9"/>
        <v>0.97793287432905507</v>
      </c>
      <c r="X11" s="13">
        <f t="shared" si="10"/>
        <v>0.73056684977619246</v>
      </c>
      <c r="Y11" s="8">
        <v>1126.0999999999999</v>
      </c>
      <c r="Z11" s="12">
        <v>1125.3499999999999</v>
      </c>
      <c r="AA11" s="4">
        <f t="shared" si="11"/>
        <v>-6.6601545155847621E-4</v>
      </c>
      <c r="AB11" t="str">
        <f t="shared" si="12"/>
        <v>DOWN</v>
      </c>
      <c r="AC11">
        <f t="shared" si="13"/>
        <v>-3.8854761565277937E-2</v>
      </c>
    </row>
    <row r="12" spans="1:29" x14ac:dyDescent="0.2">
      <c r="A12" t="s">
        <v>44</v>
      </c>
      <c r="B12" s="1">
        <v>43048</v>
      </c>
      <c r="C12">
        <v>5968</v>
      </c>
      <c r="D12">
        <v>0.314107680250442</v>
      </c>
      <c r="E12">
        <v>0.1321134774488</v>
      </c>
      <c r="F12" s="2">
        <v>43048.783402777779</v>
      </c>
      <c r="G12">
        <v>156657</v>
      </c>
      <c r="H12">
        <v>154143</v>
      </c>
      <c r="I12">
        <v>59429920</v>
      </c>
      <c r="J12">
        <v>130</v>
      </c>
      <c r="K12" s="10">
        <f t="shared" si="2"/>
        <v>0.78340277777897427</v>
      </c>
      <c r="L12">
        <f>C12/VLOOKUP(A12, 'Normalization Factors'!$A:$C, 2, )</f>
        <v>2.2103703703703705</v>
      </c>
      <c r="M12">
        <f>G12/VLOOKUP(A12, 'Normalization Factors'!$A:$C, 2, )</f>
        <v>58.021111111111111</v>
      </c>
      <c r="N12">
        <f>H12/VLOOKUP(A12, 'Normalization Factors'!$A:$C, 2, )</f>
        <v>57.09</v>
      </c>
      <c r="O12">
        <f>I12/VLOOKUP(A12, 'Normalization Factors'!$A:$C, 2, )</f>
        <v>22011.08148148148</v>
      </c>
      <c r="P12">
        <f>J12/VLOOKUP(A12, 'Normalization Factors'!$A:$C, 2, )</f>
        <v>4.8148148148148148E-2</v>
      </c>
      <c r="Q12" s="8">
        <f t="shared" si="3"/>
        <v>-7.7703409288151087E-2</v>
      </c>
      <c r="R12">
        <f t="shared" si="4"/>
        <v>-7.9467067538526615E-2</v>
      </c>
      <c r="S12">
        <f t="shared" si="5"/>
        <v>1.7776843698333429</v>
      </c>
      <c r="T12">
        <f t="shared" si="6"/>
        <v>1.928265653741277</v>
      </c>
      <c r="U12">
        <f t="shared" si="7"/>
        <v>-0.11986614917738964</v>
      </c>
      <c r="V12">
        <f t="shared" si="8"/>
        <v>-0.16706519513887841</v>
      </c>
      <c r="W12">
        <f t="shared" si="9"/>
        <v>2.6684416067048531</v>
      </c>
      <c r="X12" s="13">
        <f t="shared" si="10"/>
        <v>0.97205833426744825</v>
      </c>
      <c r="Y12" s="8">
        <v>1125.96</v>
      </c>
      <c r="Z12" s="12">
        <v>1129.1300000000001</v>
      </c>
      <c r="AA12" s="4">
        <f t="shared" si="11"/>
        <v>2.8153753241678858E-3</v>
      </c>
      <c r="AB12" t="str">
        <f t="shared" si="12"/>
        <v>UP</v>
      </c>
      <c r="AC12">
        <f t="shared" si="13"/>
        <v>0.41140857908292494</v>
      </c>
    </row>
    <row r="13" spans="1:29" x14ac:dyDescent="0.2">
      <c r="A13" t="s">
        <v>44</v>
      </c>
      <c r="B13" s="1">
        <v>43047</v>
      </c>
      <c r="C13">
        <v>4781</v>
      </c>
      <c r="D13">
        <v>0.31869544740779898</v>
      </c>
      <c r="E13">
        <v>0.17925095963628099</v>
      </c>
      <c r="F13" s="2">
        <v>43047.745983796296</v>
      </c>
      <c r="G13">
        <v>260921</v>
      </c>
      <c r="H13">
        <v>235314</v>
      </c>
      <c r="I13">
        <v>47905740</v>
      </c>
      <c r="J13">
        <v>147</v>
      </c>
      <c r="K13" s="10">
        <f t="shared" si="2"/>
        <v>0.74598379629605915</v>
      </c>
      <c r="L13">
        <f>C13/VLOOKUP(A13, 'Normalization Factors'!$A:$C, 2, )</f>
        <v>1.7707407407407407</v>
      </c>
      <c r="M13">
        <f>G13/VLOOKUP(A13, 'Normalization Factors'!$A:$C, 2, )</f>
        <v>96.637407407407409</v>
      </c>
      <c r="N13">
        <f>H13/VLOOKUP(A13, 'Normalization Factors'!$A:$C, 2, )</f>
        <v>87.153333333333336</v>
      </c>
      <c r="O13">
        <f>I13/VLOOKUP(A13, 'Normalization Factors'!$A:$C, 2, )</f>
        <v>17742.866666666665</v>
      </c>
      <c r="P13">
        <f>J13/VLOOKUP(A13, 'Normalization Factors'!$A:$C, 2, )</f>
        <v>5.4444444444444441E-2</v>
      </c>
      <c r="Q13" s="8">
        <f t="shared" si="3"/>
        <v>-6.8132171489503129E-3</v>
      </c>
      <c r="R13">
        <f t="shared" si="4"/>
        <v>0.58195727481765958</v>
      </c>
      <c r="S13">
        <f t="shared" si="5"/>
        <v>0.28274701995666612</v>
      </c>
      <c r="T13">
        <f t="shared" si="6"/>
        <v>1.3815447453116321</v>
      </c>
      <c r="U13">
        <f t="shared" si="7"/>
        <v>-8.2828458000567845E-2</v>
      </c>
      <c r="V13">
        <f t="shared" si="8"/>
        <v>-0.14803305496243682</v>
      </c>
      <c r="W13">
        <f t="shared" si="9"/>
        <v>1.9995072341153217</v>
      </c>
      <c r="X13" s="13">
        <f t="shared" si="10"/>
        <v>1.2001336251758563</v>
      </c>
      <c r="Y13" s="8">
        <v>1122.82</v>
      </c>
      <c r="Z13" s="12">
        <v>1132.8800000000001</v>
      </c>
      <c r="AA13" s="4">
        <f t="shared" si="11"/>
        <v>8.9595839048112556E-3</v>
      </c>
      <c r="AB13" t="str">
        <f t="shared" si="12"/>
        <v>UP</v>
      </c>
      <c r="AC13">
        <f t="shared" si="13"/>
        <v>1.2060656743016103</v>
      </c>
    </row>
    <row r="14" spans="1:29" x14ac:dyDescent="0.2">
      <c r="A14" t="s">
        <v>44</v>
      </c>
      <c r="B14" s="1">
        <v>43046</v>
      </c>
      <c r="C14">
        <v>5355</v>
      </c>
      <c r="D14">
        <v>0.32476669543756798</v>
      </c>
      <c r="E14">
        <v>0.17833191148730601</v>
      </c>
      <c r="F14" s="2">
        <v>43046.741655092592</v>
      </c>
      <c r="G14">
        <v>240456</v>
      </c>
      <c r="H14">
        <v>135246</v>
      </c>
      <c r="I14">
        <v>41610277</v>
      </c>
      <c r="J14">
        <v>142</v>
      </c>
      <c r="K14" s="10">
        <f t="shared" si="2"/>
        <v>0.74165509259182727</v>
      </c>
      <c r="L14">
        <f>C14/VLOOKUP(A14, 'Normalization Factors'!$A:$C, 2, )</f>
        <v>1.9833333333333334</v>
      </c>
      <c r="M14">
        <f>G14/VLOOKUP(A14, 'Normalization Factors'!$A:$C, 2, )</f>
        <v>89.057777777777773</v>
      </c>
      <c r="N14">
        <f>H14/VLOOKUP(A14, 'Normalization Factors'!$A:$C, 2, )</f>
        <v>50.091111111111111</v>
      </c>
      <c r="O14">
        <f>I14/VLOOKUP(A14, 'Normalization Factors'!$A:$C, 2, )</f>
        <v>15411.213703703705</v>
      </c>
      <c r="P14">
        <f>J14/VLOOKUP(A14, 'Normalization Factors'!$A:$C, 2, )</f>
        <v>5.2592592592592594E-2</v>
      </c>
      <c r="Q14" s="8">
        <f t="shared" si="3"/>
        <v>8.6999725965411556E-2</v>
      </c>
      <c r="R14">
        <f t="shared" si="4"/>
        <v>0.56906136291655918</v>
      </c>
      <c r="S14">
        <f t="shared" si="5"/>
        <v>0.10980963396821046</v>
      </c>
      <c r="T14">
        <f t="shared" si="6"/>
        <v>1.6459236850240297</v>
      </c>
      <c r="U14">
        <f t="shared" si="7"/>
        <v>-9.0098238077427145E-2</v>
      </c>
      <c r="V14">
        <f t="shared" si="8"/>
        <v>-0.17149596909650139</v>
      </c>
      <c r="W14">
        <f t="shared" si="9"/>
        <v>1.634079794413269</v>
      </c>
      <c r="X14" s="13">
        <f t="shared" si="10"/>
        <v>1.1330526572616189</v>
      </c>
      <c r="Y14" s="8">
        <v>1124.74</v>
      </c>
      <c r="Z14" s="12">
        <v>1130.5999999999999</v>
      </c>
      <c r="AA14" s="4">
        <f t="shared" si="11"/>
        <v>5.2100929992708539E-3</v>
      </c>
      <c r="AB14" t="str">
        <f t="shared" si="12"/>
        <v>UP</v>
      </c>
      <c r="AC14">
        <f t="shared" si="13"/>
        <v>0.72112778320651028</v>
      </c>
    </row>
    <row r="15" spans="1:29" x14ac:dyDescent="0.2">
      <c r="A15" t="s">
        <v>40</v>
      </c>
      <c r="B15" s="1">
        <v>43057</v>
      </c>
      <c r="C15">
        <v>2607</v>
      </c>
      <c r="D15">
        <v>0.39969939099954699</v>
      </c>
      <c r="E15">
        <v>0.14669789679113299</v>
      </c>
      <c r="F15" s="2">
        <v>43057.726782407408</v>
      </c>
      <c r="G15">
        <v>1028439</v>
      </c>
      <c r="H15">
        <v>2170155</v>
      </c>
      <c r="I15">
        <v>20281730</v>
      </c>
      <c r="J15">
        <v>29</v>
      </c>
      <c r="K15" s="10">
        <f t="shared" si="2"/>
        <v>0.72678240740788169</v>
      </c>
      <c r="L15">
        <f>C15/VLOOKUP(A15, 'Normalization Factors'!$A:$C, 2, )</f>
        <v>1.7151315789473685</v>
      </c>
      <c r="M15">
        <f>G15/VLOOKUP(A15, 'Normalization Factors'!$A:$C, 2, )</f>
        <v>676.60460526315785</v>
      </c>
      <c r="N15">
        <f>H15/VLOOKUP(A15, 'Normalization Factors'!$A:$C, 2, )</f>
        <v>1427.733552631579</v>
      </c>
      <c r="O15">
        <f>I15/VLOOKUP(A15, 'Normalization Factors'!$A:$C, 2, )</f>
        <v>13343.243421052632</v>
      </c>
      <c r="P15">
        <f>J15/VLOOKUP(A15, 'Normalization Factors'!$A:$C, 2, )</f>
        <v>1.9078947368421053E-2</v>
      </c>
      <c r="Q15" s="8">
        <f t="shared" si="3"/>
        <v>1.2448599668406646</v>
      </c>
      <c r="R15">
        <f t="shared" si="4"/>
        <v>0.1251787795557715</v>
      </c>
      <c r="S15">
        <f t="shared" si="5"/>
        <v>-0.48437363060272043</v>
      </c>
      <c r="T15">
        <f t="shared" si="6"/>
        <v>1.3123895078034216</v>
      </c>
      <c r="U15">
        <f t="shared" si="7"/>
        <v>0.47343011744775138</v>
      </c>
      <c r="V15">
        <f t="shared" si="8"/>
        <v>0.70064564505249705</v>
      </c>
      <c r="W15">
        <f t="shared" si="9"/>
        <v>1.309977924292421</v>
      </c>
      <c r="X15" s="13">
        <f t="shared" si="10"/>
        <v>-8.0936333123151516E-2</v>
      </c>
      <c r="Y15" s="8" t="s">
        <v>16</v>
      </c>
      <c r="Z15" t="s">
        <v>16</v>
      </c>
      <c r="AA15" s="4" t="str">
        <f t="shared" si="11"/>
        <v>N/A</v>
      </c>
      <c r="AB15" t="str">
        <f t="shared" si="12"/>
        <v>N/A</v>
      </c>
      <c r="AC15" t="str">
        <f t="shared" si="13"/>
        <v>N/A</v>
      </c>
    </row>
    <row r="16" spans="1:29" x14ac:dyDescent="0.2">
      <c r="A16" t="s">
        <v>40</v>
      </c>
      <c r="B16" s="1">
        <v>43056</v>
      </c>
      <c r="C16">
        <v>2728</v>
      </c>
      <c r="D16">
        <v>0.35717126801900601</v>
      </c>
      <c r="E16">
        <v>8.89594560725432E-2</v>
      </c>
      <c r="F16" s="2">
        <v>43056.763726851852</v>
      </c>
      <c r="G16">
        <v>410595</v>
      </c>
      <c r="H16">
        <v>1037153</v>
      </c>
      <c r="I16">
        <v>14672469</v>
      </c>
      <c r="J16">
        <v>101</v>
      </c>
      <c r="K16" s="10">
        <f t="shared" si="2"/>
        <v>0.76372685185197042</v>
      </c>
      <c r="L16">
        <f>C16/VLOOKUP(A16, 'Normalization Factors'!$A:$C, 2, )</f>
        <v>1.7947368421052632</v>
      </c>
      <c r="M16">
        <f>G16/VLOOKUP(A16, 'Normalization Factors'!$A:$C, 2, )</f>
        <v>270.12828947368422</v>
      </c>
      <c r="N16">
        <f>H16/VLOOKUP(A16, 'Normalization Factors'!$A:$C, 2, )</f>
        <v>682.33749999999998</v>
      </c>
      <c r="O16">
        <f>I16/VLOOKUP(A16, 'Normalization Factors'!$A:$C, 2, )</f>
        <v>9652.9401315789473</v>
      </c>
      <c r="P16">
        <f>J16/VLOOKUP(A16, 'Normalization Factors'!$A:$C, 2, )</f>
        <v>6.644736842105263E-2</v>
      </c>
      <c r="Q16" s="8">
        <f t="shared" si="3"/>
        <v>0.58771528054691735</v>
      </c>
      <c r="R16">
        <f t="shared" si="4"/>
        <v>-0.6849962321063382</v>
      </c>
      <c r="S16">
        <f t="shared" si="5"/>
        <v>0.99160534266594136</v>
      </c>
      <c r="T16">
        <f t="shared" si="6"/>
        <v>1.4113861605680011</v>
      </c>
      <c r="U16">
        <f t="shared" si="7"/>
        <v>8.3570247423221361E-2</v>
      </c>
      <c r="V16">
        <f t="shared" si="8"/>
        <v>0.22875911126880441</v>
      </c>
      <c r="W16">
        <f t="shared" si="9"/>
        <v>0.73161651965063823</v>
      </c>
      <c r="X16" s="13">
        <f t="shared" si="10"/>
        <v>1.634924214577876</v>
      </c>
      <c r="Y16" s="8">
        <v>171.04</v>
      </c>
      <c r="Z16">
        <v>170.15</v>
      </c>
      <c r="AA16" s="4">
        <f t="shared" si="11"/>
        <v>-5.2034611786715762E-3</v>
      </c>
      <c r="AB16" t="str">
        <f t="shared" si="12"/>
        <v>DOWN</v>
      </c>
      <c r="AC16">
        <f t="shared" si="13"/>
        <v>-0.62570226094534809</v>
      </c>
    </row>
    <row r="17" spans="1:29" x14ac:dyDescent="0.2">
      <c r="A17" t="s">
        <v>40</v>
      </c>
      <c r="B17" s="1">
        <v>43055</v>
      </c>
      <c r="C17">
        <v>2557</v>
      </c>
      <c r="D17">
        <v>0.35831746555201699</v>
      </c>
      <c r="E17">
        <v>8.9284885993644897E-2</v>
      </c>
      <c r="F17" s="2">
        <v>43055.732118055559</v>
      </c>
      <c r="G17">
        <v>408291</v>
      </c>
      <c r="H17">
        <v>866191</v>
      </c>
      <c r="I17">
        <v>15599546</v>
      </c>
      <c r="J17">
        <v>64</v>
      </c>
      <c r="K17" s="10">
        <f t="shared" si="2"/>
        <v>0.73211805555911269</v>
      </c>
      <c r="L17">
        <f>C17/VLOOKUP(A17, 'Normalization Factors'!$A:$C, 2, )</f>
        <v>1.6822368421052631</v>
      </c>
      <c r="M17">
        <f>G17/VLOOKUP(A17, 'Normalization Factors'!$A:$C, 2, )</f>
        <v>268.61250000000001</v>
      </c>
      <c r="N17">
        <f>H17/VLOOKUP(A17, 'Normalization Factors'!$A:$C, 2, )</f>
        <v>569.86249999999995</v>
      </c>
      <c r="O17">
        <f>I17/VLOOKUP(A17, 'Normalization Factors'!$A:$C, 2, )</f>
        <v>10262.859210526316</v>
      </c>
      <c r="P17">
        <f>J17/VLOOKUP(A17, 'Normalization Factors'!$A:$C, 2, )</f>
        <v>4.2105263157894736E-2</v>
      </c>
      <c r="Q17" s="8">
        <f t="shared" si="3"/>
        <v>0.60542632833065824</v>
      </c>
      <c r="R17">
        <f t="shared" si="4"/>
        <v>-0.68042986026043417</v>
      </c>
      <c r="S17">
        <f t="shared" si="5"/>
        <v>-0.27120749430054508</v>
      </c>
      <c r="T17">
        <f t="shared" si="6"/>
        <v>1.2714818000494632</v>
      </c>
      <c r="U17">
        <f t="shared" si="7"/>
        <v>8.2116422282026313E-2</v>
      </c>
      <c r="V17">
        <f t="shared" si="8"/>
        <v>0.1575547660084009</v>
      </c>
      <c r="W17">
        <f t="shared" si="9"/>
        <v>0.82720585948187264</v>
      </c>
      <c r="X17" s="13">
        <f t="shared" si="10"/>
        <v>0.75316254423151463</v>
      </c>
      <c r="Y17" s="8">
        <v>171.18</v>
      </c>
      <c r="Z17">
        <v>171.1</v>
      </c>
      <c r="AA17" s="4">
        <f t="shared" si="11"/>
        <v>-4.6734431592483058E-4</v>
      </c>
      <c r="AB17" t="str">
        <f t="shared" si="12"/>
        <v>DOWN</v>
      </c>
      <c r="AC17">
        <f t="shared" si="13"/>
        <v>-1.3159763507464782E-2</v>
      </c>
    </row>
    <row r="18" spans="1:29" x14ac:dyDescent="0.2">
      <c r="A18" t="s">
        <v>40</v>
      </c>
      <c r="B18" s="1">
        <v>43054</v>
      </c>
      <c r="C18">
        <v>4137</v>
      </c>
      <c r="D18">
        <v>0.43461034836882301</v>
      </c>
      <c r="E18">
        <v>4.3181578706188897E-2</v>
      </c>
      <c r="F18" s="2">
        <v>43054.726840277777</v>
      </c>
      <c r="G18">
        <v>8286839</v>
      </c>
      <c r="H18">
        <v>12393491</v>
      </c>
      <c r="I18">
        <v>21339523</v>
      </c>
      <c r="J18">
        <v>71</v>
      </c>
      <c r="K18" s="10">
        <f t="shared" si="2"/>
        <v>0.72684027777722804</v>
      </c>
      <c r="L18">
        <f>C18/VLOOKUP(A18, 'Normalization Factors'!$A:$C, 2, )</f>
        <v>2.7217105263157895</v>
      </c>
      <c r="M18">
        <f>G18/VLOOKUP(A18, 'Normalization Factors'!$A:$C, 2, )</f>
        <v>5451.8677631578948</v>
      </c>
      <c r="N18">
        <f>H18/VLOOKUP(A18, 'Normalization Factors'!$A:$C, 2, )</f>
        <v>8153.6125000000002</v>
      </c>
      <c r="O18">
        <f>I18/VLOOKUP(A18, 'Normalization Factors'!$A:$C, 2, )</f>
        <v>14039.159868421053</v>
      </c>
      <c r="P18">
        <f>J18/VLOOKUP(A18, 'Normalization Factors'!$A:$C, 2, )</f>
        <v>4.6710526315789473E-2</v>
      </c>
      <c r="Q18" s="8">
        <f t="shared" si="3"/>
        <v>1.7843041868252694</v>
      </c>
      <c r="R18">
        <f t="shared" si="4"/>
        <v>-1.3273428536563663</v>
      </c>
      <c r="S18">
        <f t="shared" si="5"/>
        <v>-0.48206163350503051</v>
      </c>
      <c r="T18">
        <f t="shared" si="6"/>
        <v>2.5641653650745511</v>
      </c>
      <c r="U18">
        <f t="shared" si="7"/>
        <v>5.0534841126084213</v>
      </c>
      <c r="V18">
        <f t="shared" si="8"/>
        <v>4.9585856917126447</v>
      </c>
      <c r="W18">
        <f t="shared" si="9"/>
        <v>1.4190451695677335</v>
      </c>
      <c r="X18" s="13">
        <f t="shared" si="10"/>
        <v>0.91998231970244793</v>
      </c>
      <c r="Y18" s="8">
        <v>169.97</v>
      </c>
      <c r="Z18">
        <v>169.08</v>
      </c>
      <c r="AA18" s="4">
        <f t="shared" si="11"/>
        <v>-5.236218156145122E-3</v>
      </c>
      <c r="AB18" t="str">
        <f t="shared" si="12"/>
        <v>DOWN</v>
      </c>
      <c r="AC18">
        <f t="shared" si="13"/>
        <v>-0.62993886265338228</v>
      </c>
    </row>
    <row r="19" spans="1:29" x14ac:dyDescent="0.2">
      <c r="A19" t="s">
        <v>40</v>
      </c>
      <c r="B19" s="1">
        <v>43053</v>
      </c>
      <c r="C19">
        <v>5034</v>
      </c>
      <c r="D19">
        <v>0.46817756258038701</v>
      </c>
      <c r="E19">
        <v>1.6061838332765501E-2</v>
      </c>
      <c r="F19" s="2">
        <v>43053.743194444447</v>
      </c>
      <c r="G19">
        <v>14856364</v>
      </c>
      <c r="H19">
        <v>22530685</v>
      </c>
      <c r="I19">
        <v>10196381</v>
      </c>
      <c r="J19">
        <v>74</v>
      </c>
      <c r="K19" s="10">
        <f t="shared" si="2"/>
        <v>0.74319444444699911</v>
      </c>
      <c r="L19">
        <f>C19/VLOOKUP(A19, 'Normalization Factors'!$A:$C, 2, )</f>
        <v>3.3118421052631577</v>
      </c>
      <c r="M19">
        <f>G19/VLOOKUP(A19, 'Normalization Factors'!$A:$C, 2, )</f>
        <v>9773.9236842105256</v>
      </c>
      <c r="N19">
        <f>H19/VLOOKUP(A19, 'Normalization Factors'!$A:$C, 2, )</f>
        <v>14822.819078947368</v>
      </c>
      <c r="O19">
        <f>I19/VLOOKUP(A19, 'Normalization Factors'!$A:$C, 2, )</f>
        <v>6708.1453947368418</v>
      </c>
      <c r="P19">
        <f>J19/VLOOKUP(A19, 'Normalization Factors'!$A:$C, 2, )</f>
        <v>4.8684210526315788E-2</v>
      </c>
      <c r="Q19" s="8">
        <f t="shared" si="3"/>
        <v>2.3029848834294024</v>
      </c>
      <c r="R19">
        <f t="shared" si="4"/>
        <v>-1.7078819832182346</v>
      </c>
      <c r="S19">
        <f t="shared" si="5"/>
        <v>0.1713087579876349</v>
      </c>
      <c r="T19">
        <f t="shared" si="6"/>
        <v>3.2980496421805658</v>
      </c>
      <c r="U19">
        <f t="shared" si="7"/>
        <v>9.1988576415621708</v>
      </c>
      <c r="V19">
        <f t="shared" si="8"/>
        <v>9.1806482643761047</v>
      </c>
      <c r="W19">
        <f t="shared" si="9"/>
        <v>0.27009466445790831</v>
      </c>
      <c r="X19" s="13">
        <f t="shared" si="10"/>
        <v>0.99147650918999064</v>
      </c>
      <c r="Y19" s="8">
        <v>173.04</v>
      </c>
      <c r="Z19">
        <v>171.34</v>
      </c>
      <c r="AA19" s="4">
        <f t="shared" si="11"/>
        <v>-9.8243180767451956E-3</v>
      </c>
      <c r="AB19" t="str">
        <f t="shared" si="12"/>
        <v>DOWN</v>
      </c>
      <c r="AC19">
        <f t="shared" si="13"/>
        <v>-1.2233376881690616</v>
      </c>
    </row>
    <row r="20" spans="1:29" x14ac:dyDescent="0.2">
      <c r="A20" t="s">
        <v>40</v>
      </c>
      <c r="B20" s="1">
        <v>43052</v>
      </c>
      <c r="C20">
        <v>2719</v>
      </c>
      <c r="D20">
        <v>0.35862885567193198</v>
      </c>
      <c r="E20">
        <v>8.5777491000965794E-2</v>
      </c>
      <c r="F20" s="2">
        <v>43052.740428240744</v>
      </c>
      <c r="G20">
        <v>305248</v>
      </c>
      <c r="H20">
        <v>749550</v>
      </c>
      <c r="I20">
        <v>12309559</v>
      </c>
      <c r="J20">
        <v>51</v>
      </c>
      <c r="K20" s="10">
        <f t="shared" si="2"/>
        <v>0.74042824074422242</v>
      </c>
      <c r="L20">
        <f>C20/VLOOKUP(A20, 'Normalization Factors'!$A:$C, 2, )</f>
        <v>1.7888157894736842</v>
      </c>
      <c r="M20">
        <f>G20/VLOOKUP(A20, 'Normalization Factors'!$A:$C, 2, )</f>
        <v>200.82105263157894</v>
      </c>
      <c r="N20">
        <f>H20/VLOOKUP(A20, 'Normalization Factors'!$A:$C, 2, )</f>
        <v>493.125</v>
      </c>
      <c r="O20">
        <f>I20/VLOOKUP(A20, 'Normalization Factors'!$A:$C, 2, )</f>
        <v>8098.3940789473681</v>
      </c>
      <c r="P20">
        <f>J20/VLOOKUP(A20, 'Normalization Factors'!$A:$C, 2, )</f>
        <v>3.3552631578947369E-2</v>
      </c>
      <c r="Q20" s="8">
        <f t="shared" si="3"/>
        <v>0.61023792941543065</v>
      </c>
      <c r="R20">
        <f t="shared" si="4"/>
        <v>-0.72964497143648854</v>
      </c>
      <c r="S20">
        <f t="shared" si="5"/>
        <v>6.0795294799542793E-2</v>
      </c>
      <c r="T20">
        <f t="shared" si="6"/>
        <v>1.4040227731722887</v>
      </c>
      <c r="U20">
        <f t="shared" si="7"/>
        <v>1.7096238243761535E-2</v>
      </c>
      <c r="V20">
        <f t="shared" si="8"/>
        <v>0.10897469537563621</v>
      </c>
      <c r="W20">
        <f t="shared" si="9"/>
        <v>0.48798087020553044</v>
      </c>
      <c r="X20" s="13">
        <f t="shared" si="10"/>
        <v>0.44335438978549579</v>
      </c>
      <c r="Y20" s="8">
        <v>173.5</v>
      </c>
      <c r="Z20">
        <v>173.97</v>
      </c>
      <c r="AA20" s="4">
        <f t="shared" si="11"/>
        <v>2.708933717579244E-3</v>
      </c>
      <c r="AB20" t="str">
        <f t="shared" si="12"/>
        <v>UP</v>
      </c>
      <c r="AC20">
        <f t="shared" si="13"/>
        <v>0.39764202529622339</v>
      </c>
    </row>
    <row r="21" spans="1:29" x14ac:dyDescent="0.2">
      <c r="A21" t="s">
        <v>40</v>
      </c>
      <c r="B21" s="1">
        <v>43051</v>
      </c>
      <c r="C21">
        <v>2793</v>
      </c>
      <c r="D21">
        <v>0.356521010193808</v>
      </c>
      <c r="E21">
        <v>0.109434659293475</v>
      </c>
      <c r="F21" s="2">
        <v>43051.758252314816</v>
      </c>
      <c r="G21">
        <v>756809</v>
      </c>
      <c r="H21">
        <v>1834381</v>
      </c>
      <c r="I21">
        <v>10139671</v>
      </c>
      <c r="J21">
        <v>38</v>
      </c>
      <c r="K21" s="10">
        <f t="shared" si="2"/>
        <v>0.75825231481576338</v>
      </c>
      <c r="L21">
        <f>C21/VLOOKUP(A21, 'Normalization Factors'!$A:$C, 2, )</f>
        <v>1.8374999999999999</v>
      </c>
      <c r="M21">
        <f>G21/VLOOKUP(A21, 'Normalization Factors'!$A:$C, 2, )</f>
        <v>497.90065789473687</v>
      </c>
      <c r="N21">
        <f>H21/VLOOKUP(A21, 'Normalization Factors'!$A:$C, 2, )</f>
        <v>1206.8296052631579</v>
      </c>
      <c r="O21">
        <f>I21/VLOOKUP(A21, 'Normalization Factors'!$A:$C, 2, )</f>
        <v>6670.836184210526</v>
      </c>
      <c r="P21">
        <f>J21/VLOOKUP(A21, 'Normalization Factors'!$A:$C, 2, )</f>
        <v>2.5000000000000001E-2</v>
      </c>
      <c r="Q21" s="8">
        <f t="shared" si="3"/>
        <v>0.57766749464427314</v>
      </c>
      <c r="R21">
        <f t="shared" si="4"/>
        <v>-0.39769200632800744</v>
      </c>
      <c r="S21">
        <f t="shared" si="5"/>
        <v>0.77289041338744713</v>
      </c>
      <c r="T21">
        <f t="shared" si="6"/>
        <v>1.4645661806481469</v>
      </c>
      <c r="U21">
        <f t="shared" si="7"/>
        <v>0.30203145290660011</v>
      </c>
      <c r="V21">
        <f t="shared" si="8"/>
        <v>0.56079838176903796</v>
      </c>
      <c r="W21">
        <f t="shared" si="9"/>
        <v>0.26424739237389661</v>
      </c>
      <c r="X21" s="13">
        <f t="shared" si="10"/>
        <v>0.13354623533947699</v>
      </c>
      <c r="Y21" s="8" t="s">
        <v>16</v>
      </c>
      <c r="Z21" t="s">
        <v>16</v>
      </c>
      <c r="AA21" s="4" t="str">
        <f t="shared" si="11"/>
        <v>N/A</v>
      </c>
      <c r="AB21" t="str">
        <f t="shared" si="12"/>
        <v>N/A</v>
      </c>
      <c r="AC21" t="str">
        <f t="shared" si="13"/>
        <v>N/A</v>
      </c>
    </row>
    <row r="22" spans="1:29" x14ac:dyDescent="0.2">
      <c r="A22" t="s">
        <v>15</v>
      </c>
      <c r="B22" s="1">
        <v>43058</v>
      </c>
      <c r="C22">
        <v>154</v>
      </c>
      <c r="D22">
        <v>0.28351244354491101</v>
      </c>
      <c r="E22">
        <v>0.18228524812128699</v>
      </c>
      <c r="F22" s="2">
        <v>43058.706956018519</v>
      </c>
      <c r="G22">
        <v>7933</v>
      </c>
      <c r="H22">
        <v>8066</v>
      </c>
      <c r="I22">
        <v>662701</v>
      </c>
      <c r="J22">
        <v>1</v>
      </c>
      <c r="K22" s="10">
        <f t="shared" si="2"/>
        <v>0.70695601851912215</v>
      </c>
      <c r="L22">
        <f>C22/VLOOKUP(A22, 'Normalization Factors'!$A:$C, 2, )</f>
        <v>0.24600638977635783</v>
      </c>
      <c r="M22">
        <f>G22/VLOOKUP(A22, 'Normalization Factors'!$A:$C, 2, )</f>
        <v>12.672523961661343</v>
      </c>
      <c r="N22">
        <f>H22/VLOOKUP(A22, 'Normalization Factors'!$A:$C, 2, )</f>
        <v>12.884984025559106</v>
      </c>
      <c r="O22">
        <f>I22/VLOOKUP(A22, 'Normalization Factors'!$A:$C, 2, )</f>
        <v>1058.6277955271566</v>
      </c>
      <c r="P22">
        <f>J22/VLOOKUP(A22, 'Normalization Factors'!$A:$C, 2, )</f>
        <v>1.5974440894568689E-3</v>
      </c>
      <c r="Q22" s="8">
        <f t="shared" si="3"/>
        <v>-0.55046110038442886</v>
      </c>
      <c r="R22">
        <f t="shared" si="4"/>
        <v>0.62453384387859812</v>
      </c>
      <c r="S22">
        <f t="shared" si="5"/>
        <v>-1.2764638502822525</v>
      </c>
      <c r="T22">
        <f t="shared" si="6"/>
        <v>-0.51460622653121302</v>
      </c>
      <c r="U22">
        <f t="shared" si="7"/>
        <v>-0.16336092022583948</v>
      </c>
      <c r="V22">
        <f t="shared" si="8"/>
        <v>-0.19504998482268138</v>
      </c>
      <c r="W22">
        <f t="shared" si="9"/>
        <v>-0.61532387107210618</v>
      </c>
      <c r="X22" s="13">
        <f t="shared" si="10"/>
        <v>-0.71418145981952386</v>
      </c>
      <c r="Y22" s="8" t="s">
        <v>16</v>
      </c>
      <c r="Z22" t="s">
        <v>16</v>
      </c>
      <c r="AA22" s="4" t="str">
        <f t="shared" si="11"/>
        <v>N/A</v>
      </c>
      <c r="AB22" t="str">
        <f t="shared" si="12"/>
        <v>N/A</v>
      </c>
      <c r="AC22" t="str">
        <f t="shared" si="13"/>
        <v>N/A</v>
      </c>
    </row>
    <row r="23" spans="1:29" x14ac:dyDescent="0.2">
      <c r="A23" t="s">
        <v>15</v>
      </c>
      <c r="B23" s="1">
        <v>43057</v>
      </c>
      <c r="C23">
        <v>246</v>
      </c>
      <c r="D23">
        <v>0.26649315943015101</v>
      </c>
      <c r="E23">
        <v>0.126889539999295</v>
      </c>
      <c r="F23" s="2">
        <v>43057.757604166669</v>
      </c>
      <c r="G23">
        <v>37320</v>
      </c>
      <c r="H23">
        <v>21060</v>
      </c>
      <c r="I23">
        <v>578655</v>
      </c>
      <c r="J23">
        <v>2</v>
      </c>
      <c r="K23" s="10">
        <f t="shared" si="2"/>
        <v>0.75760416666889796</v>
      </c>
      <c r="L23">
        <f>C23/VLOOKUP(A23, 'Normalization Factors'!$A:$C, 2, )</f>
        <v>0.39297124600638977</v>
      </c>
      <c r="M23">
        <f>G23/VLOOKUP(A23, 'Normalization Factors'!$A:$C, 2, )</f>
        <v>59.616613418530349</v>
      </c>
      <c r="N23">
        <f>H23/VLOOKUP(A23, 'Normalization Factors'!$A:$C, 2, )</f>
        <v>33.642172523961662</v>
      </c>
      <c r="O23">
        <f>I23/VLOOKUP(A23, 'Normalization Factors'!$A:$C, 2, )</f>
        <v>924.36900958466458</v>
      </c>
      <c r="P23">
        <f>J23/VLOOKUP(A23, 'Normalization Factors'!$A:$C, 2, )</f>
        <v>3.1948881789137379E-3</v>
      </c>
      <c r="Q23" s="8">
        <f t="shared" si="3"/>
        <v>-0.81344313054963246</v>
      </c>
      <c r="R23">
        <f t="shared" si="4"/>
        <v>-0.15276838173061894</v>
      </c>
      <c r="S23">
        <f t="shared" si="5"/>
        <v>0.74699604548636245</v>
      </c>
      <c r="T23">
        <f t="shared" si="6"/>
        <v>-0.33184156671288861</v>
      </c>
      <c r="U23">
        <f t="shared" si="7"/>
        <v>-0.11833586980308911</v>
      </c>
      <c r="V23">
        <f t="shared" si="8"/>
        <v>-0.1819092689615964</v>
      </c>
      <c r="W23">
        <f t="shared" si="9"/>
        <v>-0.63636552915064171</v>
      </c>
      <c r="X23" s="13">
        <f t="shared" si="10"/>
        <v>-0.65631608813631559</v>
      </c>
      <c r="Y23" s="8" t="s">
        <v>16</v>
      </c>
      <c r="Z23" t="s">
        <v>16</v>
      </c>
      <c r="AA23" s="4" t="str">
        <f t="shared" si="11"/>
        <v>N/A</v>
      </c>
      <c r="AB23" t="str">
        <f t="shared" si="12"/>
        <v>N/A</v>
      </c>
      <c r="AC23" t="str">
        <f t="shared" si="13"/>
        <v>N/A</v>
      </c>
    </row>
    <row r="24" spans="1:29" x14ac:dyDescent="0.2">
      <c r="A24" t="s">
        <v>15</v>
      </c>
      <c r="B24" s="1">
        <v>43056</v>
      </c>
      <c r="C24">
        <v>299</v>
      </c>
      <c r="D24">
        <v>0.35142081348603099</v>
      </c>
      <c r="E24">
        <v>0.179707743946874</v>
      </c>
      <c r="F24" s="2">
        <v>43056.729641203703</v>
      </c>
      <c r="G24">
        <v>1623</v>
      </c>
      <c r="H24">
        <v>3688</v>
      </c>
      <c r="I24">
        <v>2477109</v>
      </c>
      <c r="J24">
        <v>13</v>
      </c>
      <c r="K24" s="10">
        <f t="shared" si="2"/>
        <v>0.72964120370306773</v>
      </c>
      <c r="L24">
        <f>C24/VLOOKUP(A24, 'Normalization Factors'!$A:$C, 2, )</f>
        <v>0.47763578274760382</v>
      </c>
      <c r="M24">
        <f>G24/VLOOKUP(A24, 'Normalization Factors'!$A:$C, 2, )</f>
        <v>2.5926517571884986</v>
      </c>
      <c r="N24">
        <f>H24/VLOOKUP(A24, 'Normalization Factors'!$A:$C, 2, )</f>
        <v>5.8913738019169326</v>
      </c>
      <c r="O24">
        <f>I24/VLOOKUP(A24, 'Normalization Factors'!$A:$C, 2, )</f>
        <v>3957.0431309904152</v>
      </c>
      <c r="P24">
        <f>J24/VLOOKUP(A24, 'Normalization Factors'!$A:$C, 2, )</f>
        <v>2.0766773162939296E-2</v>
      </c>
      <c r="Q24" s="8">
        <f t="shared" si="3"/>
        <v>0.49885923952560601</v>
      </c>
      <c r="R24">
        <f t="shared" si="4"/>
        <v>0.5883667869131709</v>
      </c>
      <c r="S24">
        <f t="shared" si="5"/>
        <v>-0.37016097200018766</v>
      </c>
      <c r="T24">
        <f t="shared" si="6"/>
        <v>-0.22655323007841913</v>
      </c>
      <c r="U24">
        <f t="shared" si="7"/>
        <v>-0.17302873484344439</v>
      </c>
      <c r="V24">
        <f t="shared" si="8"/>
        <v>-0.19947741702522331</v>
      </c>
      <c r="W24">
        <f t="shared" si="9"/>
        <v>-0.16107081023685596</v>
      </c>
      <c r="X24" s="13">
        <f t="shared" si="10"/>
        <v>-1.9796999621024953E-2</v>
      </c>
      <c r="Y24" s="8">
        <v>35.9</v>
      </c>
      <c r="Z24">
        <v>35.9</v>
      </c>
      <c r="AA24" s="4">
        <f t="shared" si="11"/>
        <v>0</v>
      </c>
      <c r="AB24" t="str">
        <f t="shared" si="12"/>
        <v>DOWN</v>
      </c>
      <c r="AC24">
        <f t="shared" si="13"/>
        <v>4.7283900096302692E-2</v>
      </c>
    </row>
    <row r="25" spans="1:29" x14ac:dyDescent="0.2">
      <c r="A25" t="s">
        <v>15</v>
      </c>
      <c r="B25" s="1">
        <v>43055</v>
      </c>
      <c r="C25">
        <v>367</v>
      </c>
      <c r="D25">
        <v>0.35762754048857598</v>
      </c>
      <c r="E25">
        <v>0.18192706551698301</v>
      </c>
      <c r="F25" s="2">
        <v>43055.706921296296</v>
      </c>
      <c r="G25">
        <v>2756</v>
      </c>
      <c r="H25">
        <v>5985</v>
      </c>
      <c r="I25">
        <v>2446737</v>
      </c>
      <c r="J25">
        <v>18</v>
      </c>
      <c r="K25" s="10">
        <f t="shared" si="2"/>
        <v>0.70692129629605915</v>
      </c>
      <c r="L25">
        <f>C25/VLOOKUP(A25, 'Normalization Factors'!$A:$C, 2, )</f>
        <v>0.58626198083067094</v>
      </c>
      <c r="M25">
        <f>G25/VLOOKUP(A25, 'Normalization Factors'!$A:$C, 2, )</f>
        <v>4.4025559105431311</v>
      </c>
      <c r="N25">
        <f>H25/VLOOKUP(A25, 'Normalization Factors'!$A:$C, 2, )</f>
        <v>9.560702875399361</v>
      </c>
      <c r="O25">
        <f>I25/VLOOKUP(A25, 'Normalization Factors'!$A:$C, 2, )</f>
        <v>3908.5255591054315</v>
      </c>
      <c r="P25">
        <f>J25/VLOOKUP(A25, 'Normalization Factors'!$A:$C, 2, )</f>
        <v>2.8753993610223641E-2</v>
      </c>
      <c r="Q25" s="8">
        <f t="shared" si="3"/>
        <v>0.59476560414142976</v>
      </c>
      <c r="R25">
        <f t="shared" si="4"/>
        <v>0.61950789250188021</v>
      </c>
      <c r="S25">
        <f t="shared" si="5"/>
        <v>-1.2778510485990031</v>
      </c>
      <c r="T25">
        <f t="shared" si="6"/>
        <v>-9.1466307604005426E-2</v>
      </c>
      <c r="U25">
        <f t="shared" si="7"/>
        <v>-0.17129281820925321</v>
      </c>
      <c r="V25">
        <f t="shared" si="8"/>
        <v>-0.1971544814909065</v>
      </c>
      <c r="W25">
        <f t="shared" si="9"/>
        <v>-0.16867470856826108</v>
      </c>
      <c r="X25" s="13">
        <f t="shared" si="10"/>
        <v>0.26952985879501623</v>
      </c>
      <c r="Y25" s="8">
        <v>36.04</v>
      </c>
      <c r="Z25">
        <v>35.880000000000003</v>
      </c>
      <c r="AA25" s="4">
        <f t="shared" si="11"/>
        <v>-4.4395116537179966E-3</v>
      </c>
      <c r="AB25" t="str">
        <f t="shared" si="12"/>
        <v>DOWN</v>
      </c>
      <c r="AC25">
        <f t="shared" si="13"/>
        <v>-0.52689736159576606</v>
      </c>
    </row>
    <row r="26" spans="1:29" x14ac:dyDescent="0.2">
      <c r="A26" t="s">
        <v>15</v>
      </c>
      <c r="B26" s="1">
        <v>43054</v>
      </c>
      <c r="C26">
        <v>362</v>
      </c>
      <c r="D26">
        <v>0.33900413966021598</v>
      </c>
      <c r="E26">
        <v>0.201432724542185</v>
      </c>
      <c r="F26" s="2">
        <v>43054.729351851849</v>
      </c>
      <c r="G26">
        <v>2867</v>
      </c>
      <c r="H26">
        <v>6509</v>
      </c>
      <c r="I26">
        <v>3860212</v>
      </c>
      <c r="J26">
        <v>21</v>
      </c>
      <c r="K26" s="10">
        <f t="shared" si="2"/>
        <v>0.72935185184906004</v>
      </c>
      <c r="L26">
        <f>C26/VLOOKUP(A26, 'Normalization Factors'!$A:$C, 2, )</f>
        <v>0.57827476038338654</v>
      </c>
      <c r="M26">
        <f>G26/VLOOKUP(A26, 'Normalization Factors'!$A:$C, 2, )</f>
        <v>4.579872204472843</v>
      </c>
      <c r="N26">
        <f>H26/VLOOKUP(A26, 'Normalization Factors'!$A:$C, 2, )</f>
        <v>10.397763578274761</v>
      </c>
      <c r="O26">
        <f>I26/VLOOKUP(A26, 'Normalization Factors'!$A:$C, 2, )</f>
        <v>6166.4728434504796</v>
      </c>
      <c r="P26">
        <f>J26/VLOOKUP(A26, 'Normalization Factors'!$A:$C, 2, )</f>
        <v>3.3546325878594248E-2</v>
      </c>
      <c r="Q26" s="8">
        <f t="shared" si="3"/>
        <v>0.30699675761427292</v>
      </c>
      <c r="R26">
        <f t="shared" si="4"/>
        <v>0.89320765528629742</v>
      </c>
      <c r="S26">
        <f t="shared" si="5"/>
        <v>-0.38172095777932125</v>
      </c>
      <c r="T26">
        <f t="shared" si="6"/>
        <v>-0.10139916955065355</v>
      </c>
      <c r="U26">
        <f t="shared" si="7"/>
        <v>-0.17112275047192291</v>
      </c>
      <c r="V26">
        <f t="shared" si="8"/>
        <v>-0.19662456498242506</v>
      </c>
      <c r="W26">
        <f t="shared" si="9"/>
        <v>0.18520123618292245</v>
      </c>
      <c r="X26" s="13">
        <f t="shared" si="10"/>
        <v>0.44312597384464097</v>
      </c>
      <c r="Y26" s="8">
        <v>33.97</v>
      </c>
      <c r="Z26">
        <v>34.11</v>
      </c>
      <c r="AA26" s="4">
        <f t="shared" si="11"/>
        <v>4.1212834854283363E-3</v>
      </c>
      <c r="AB26" t="str">
        <f t="shared" si="12"/>
        <v>UP</v>
      </c>
      <c r="AC26">
        <f t="shared" si="13"/>
        <v>0.5803073351113115</v>
      </c>
    </row>
    <row r="27" spans="1:29" x14ac:dyDescent="0.2">
      <c r="A27" t="s">
        <v>15</v>
      </c>
      <c r="B27" s="1">
        <v>43053</v>
      </c>
      <c r="C27">
        <v>322</v>
      </c>
      <c r="D27">
        <v>0.326441488980308</v>
      </c>
      <c r="E27">
        <v>0.17534386679573</v>
      </c>
      <c r="F27" s="2">
        <v>43053.726354166669</v>
      </c>
      <c r="G27">
        <v>1315</v>
      </c>
      <c r="H27">
        <v>2392</v>
      </c>
      <c r="I27">
        <v>5578478</v>
      </c>
      <c r="J27">
        <v>29</v>
      </c>
      <c r="K27" s="10">
        <f t="shared" si="2"/>
        <v>0.72635416666889796</v>
      </c>
      <c r="L27">
        <f>C27/VLOOKUP(A27, 'Normalization Factors'!$A:$C, 2, )</f>
        <v>0.51437699680511184</v>
      </c>
      <c r="M27">
        <f>G27/VLOOKUP(A27, 'Normalization Factors'!$A:$C, 2, )</f>
        <v>2.1006389776357826</v>
      </c>
      <c r="N27">
        <f>H27/VLOOKUP(A27, 'Normalization Factors'!$A:$C, 2, )</f>
        <v>3.8210862619808306</v>
      </c>
      <c r="O27">
        <f>I27/VLOOKUP(A27, 'Normalization Factors'!$A:$C, 2, )</f>
        <v>8911.3067092651763</v>
      </c>
      <c r="P27">
        <f>J27/VLOOKUP(A27, 'Normalization Factors'!$A:$C, 2, )</f>
        <v>4.6325878594249199E-2</v>
      </c>
      <c r="Q27" s="8">
        <f t="shared" si="3"/>
        <v>0.11287864090727878</v>
      </c>
      <c r="R27">
        <f t="shared" si="4"/>
        <v>0.52713367812431866</v>
      </c>
      <c r="S27">
        <f t="shared" si="5"/>
        <v>-0.5014824093581729</v>
      </c>
      <c r="T27">
        <f t="shared" si="6"/>
        <v>-0.18086206512383798</v>
      </c>
      <c r="U27">
        <f t="shared" si="7"/>
        <v>-0.17350063451099149</v>
      </c>
      <c r="V27">
        <f t="shared" si="8"/>
        <v>-0.20078805022177296</v>
      </c>
      <c r="W27">
        <f t="shared" si="9"/>
        <v>0.61538429855320642</v>
      </c>
      <c r="X27" s="13">
        <f t="shared" si="10"/>
        <v>0.90604894731030694</v>
      </c>
      <c r="Y27" s="8">
        <v>33.86</v>
      </c>
      <c r="Z27">
        <v>34.04</v>
      </c>
      <c r="AA27" s="4">
        <f t="shared" si="11"/>
        <v>5.3160070880094419E-3</v>
      </c>
      <c r="AB27" t="str">
        <f t="shared" si="12"/>
        <v>UP</v>
      </c>
      <c r="AC27">
        <f t="shared" si="13"/>
        <v>0.73482611082593607</v>
      </c>
    </row>
    <row r="28" spans="1:29" x14ac:dyDescent="0.2">
      <c r="A28" t="s">
        <v>15</v>
      </c>
      <c r="B28" s="1">
        <v>43052</v>
      </c>
      <c r="C28">
        <v>196</v>
      </c>
      <c r="D28">
        <v>0.26493727361074298</v>
      </c>
      <c r="E28">
        <v>0.17343312406131201</v>
      </c>
      <c r="F28" s="2">
        <v>43052.761678240742</v>
      </c>
      <c r="G28">
        <v>840</v>
      </c>
      <c r="H28">
        <v>1515</v>
      </c>
      <c r="I28">
        <v>1126647</v>
      </c>
      <c r="J28">
        <v>18</v>
      </c>
      <c r="K28" s="10">
        <f t="shared" si="2"/>
        <v>0.76167824074218515</v>
      </c>
      <c r="L28">
        <f>C28/VLOOKUP(A28, 'Normalization Factors'!$A:$C, 2, )</f>
        <v>0.31309904153354634</v>
      </c>
      <c r="M28">
        <f>G28/VLOOKUP(A28, 'Normalization Factors'!$A:$C, 2, )</f>
        <v>1.3418530351437701</v>
      </c>
      <c r="N28">
        <f>H28/VLOOKUP(A28, 'Normalization Factors'!$A:$C, 2, )</f>
        <v>2.4201277955271565</v>
      </c>
      <c r="O28">
        <f>I28/VLOOKUP(A28, 'Normalization Factors'!$A:$C, 2, )</f>
        <v>1799.7555910543131</v>
      </c>
      <c r="P28">
        <f>J28/VLOOKUP(A28, 'Normalization Factors'!$A:$C, 2, )</f>
        <v>2.8753993610223641E-2</v>
      </c>
      <c r="Q28" s="8">
        <f t="shared" si="3"/>
        <v>-0.83748468298710066</v>
      </c>
      <c r="R28">
        <f t="shared" si="4"/>
        <v>0.50032249309967747</v>
      </c>
      <c r="S28">
        <f t="shared" si="5"/>
        <v>0.90976064401243539</v>
      </c>
      <c r="T28">
        <f t="shared" si="6"/>
        <v>-0.43117018617936925</v>
      </c>
      <c r="U28">
        <f t="shared" si="7"/>
        <v>-0.17422840185542293</v>
      </c>
      <c r="V28">
        <f t="shared" si="8"/>
        <v>-0.20167495246974676</v>
      </c>
      <c r="W28">
        <f t="shared" si="9"/>
        <v>-0.49917089414394505</v>
      </c>
      <c r="X28" s="13">
        <f t="shared" si="10"/>
        <v>0.26952985879501623</v>
      </c>
      <c r="Y28" s="8">
        <v>33.86</v>
      </c>
      <c r="Z28">
        <v>33.950000000000003</v>
      </c>
      <c r="AA28" s="4">
        <f t="shared" si="11"/>
        <v>2.6580035440048259E-3</v>
      </c>
      <c r="AB28" t="str">
        <f t="shared" si="12"/>
        <v>UP</v>
      </c>
      <c r="AC28">
        <f t="shared" si="13"/>
        <v>0.39105500546113298</v>
      </c>
    </row>
    <row r="29" spans="1:29" x14ac:dyDescent="0.2">
      <c r="A29" t="s">
        <v>15</v>
      </c>
      <c r="B29" s="1">
        <v>43051</v>
      </c>
      <c r="C29">
        <v>112</v>
      </c>
      <c r="D29">
        <v>0.239983058</v>
      </c>
      <c r="E29">
        <v>0.13489820899999999</v>
      </c>
      <c r="F29" s="2">
        <v>43051.739583333336</v>
      </c>
      <c r="G29">
        <v>2032</v>
      </c>
      <c r="H29">
        <v>3489</v>
      </c>
      <c r="I29">
        <v>233753</v>
      </c>
      <c r="J29">
        <v>0</v>
      </c>
      <c r="K29" s="10">
        <f t="shared" si="2"/>
        <v>0.73958333333575865</v>
      </c>
      <c r="L29">
        <f>C29/VLOOKUP(A29, 'Normalization Factors'!$A:$C, 2, )</f>
        <v>0.17891373801916932</v>
      </c>
      <c r="M29">
        <f>G29/VLOOKUP(A29, 'Normalization Factors'!$A:$C, 2, )</f>
        <v>3.2460063897763578</v>
      </c>
      <c r="N29">
        <f>H29/VLOOKUP(A29, 'Normalization Factors'!$A:$C, 2, )</f>
        <v>5.5734824281150157</v>
      </c>
      <c r="O29">
        <f>I29/VLOOKUP(A29, 'Normalization Factors'!$A:$C, 2, )</f>
        <v>373.40734824281151</v>
      </c>
      <c r="P29">
        <f>J29/VLOOKUP(A29, 'Normalization Factors'!$A:$C, 2, )</f>
        <v>0</v>
      </c>
      <c r="Q29" s="8">
        <f t="shared" si="3"/>
        <v>-1.2230772988834449</v>
      </c>
      <c r="R29">
        <f t="shared" si="4"/>
        <v>-4.0392234742723361E-2</v>
      </c>
      <c r="S29">
        <f t="shared" si="5"/>
        <v>2.7040136533765302E-2</v>
      </c>
      <c r="T29">
        <f t="shared" si="6"/>
        <v>-0.59804226688305673</v>
      </c>
      <c r="U29">
        <f t="shared" si="7"/>
        <v>-0.17240208885634448</v>
      </c>
      <c r="V29">
        <f t="shared" si="8"/>
        <v>-0.19967866394352066</v>
      </c>
      <c r="W29">
        <f t="shared" si="9"/>
        <v>-0.72271478972940884</v>
      </c>
      <c r="X29" s="13">
        <f t="shared" si="10"/>
        <v>-0.77204683150273212</v>
      </c>
      <c r="Y29" s="8" t="s">
        <v>16</v>
      </c>
      <c r="Z29" t="s">
        <v>16</v>
      </c>
      <c r="AA29" s="4" t="str">
        <f t="shared" si="11"/>
        <v>N/A</v>
      </c>
      <c r="AB29" t="str">
        <f t="shared" si="12"/>
        <v>N/A</v>
      </c>
      <c r="AC29" t="str">
        <f t="shared" si="13"/>
        <v>N/A</v>
      </c>
    </row>
    <row r="30" spans="1:29" x14ac:dyDescent="0.2">
      <c r="A30" t="s">
        <v>15</v>
      </c>
      <c r="B30" s="1">
        <v>43050</v>
      </c>
      <c r="C30">
        <v>114</v>
      </c>
      <c r="D30">
        <v>0.30412827100000001</v>
      </c>
      <c r="E30">
        <v>-1.4322501E-2</v>
      </c>
      <c r="F30" s="2">
        <v>43050.765972222223</v>
      </c>
      <c r="G30">
        <v>3622</v>
      </c>
      <c r="H30">
        <v>5838</v>
      </c>
      <c r="I30">
        <v>2978744</v>
      </c>
      <c r="J30">
        <v>3</v>
      </c>
      <c r="K30" s="10">
        <f t="shared" si="2"/>
        <v>0.76597222222335404</v>
      </c>
      <c r="L30">
        <f>C30/VLOOKUP(A30, 'Normalization Factors'!$A:$C, 2, )</f>
        <v>0.18210862619808307</v>
      </c>
      <c r="M30">
        <f>G30/VLOOKUP(A30, 'Normalization Factors'!$A:$C, 2, )</f>
        <v>5.7859424920127793</v>
      </c>
      <c r="N30">
        <f>H30/VLOOKUP(A30, 'Normalization Factors'!$A:$C, 2, )</f>
        <v>9.3258785942492004</v>
      </c>
      <c r="O30">
        <f>I30/VLOOKUP(A30, 'Normalization Factors'!$A:$C, 2, )</f>
        <v>4758.376996805112</v>
      </c>
      <c r="P30">
        <f>J30/VLOOKUP(A30, 'Normalization Factors'!$A:$C, 2, )</f>
        <v>4.7923322683706068E-3</v>
      </c>
      <c r="Q30" s="8">
        <f t="shared" si="3"/>
        <v>-0.23190527153067803</v>
      </c>
      <c r="R30">
        <f t="shared" si="4"/>
        <v>-2.1342293553831202</v>
      </c>
      <c r="S30">
        <f t="shared" si="5"/>
        <v>1.0813108316841402</v>
      </c>
      <c r="T30">
        <f t="shared" si="6"/>
        <v>-0.59406912210439744</v>
      </c>
      <c r="U30">
        <f t="shared" si="7"/>
        <v>-0.16996598342972136</v>
      </c>
      <c r="V30">
        <f t="shared" si="8"/>
        <v>-0.19730314127477441</v>
      </c>
      <c r="W30">
        <f t="shared" si="9"/>
        <v>-3.5482059431033421E-2</v>
      </c>
      <c r="X30" s="13">
        <f t="shared" si="10"/>
        <v>-0.59845071645310732</v>
      </c>
      <c r="Y30" s="8" t="s">
        <v>16</v>
      </c>
      <c r="Z30" t="s">
        <v>16</v>
      </c>
      <c r="AA30" s="4" t="str">
        <f t="shared" si="11"/>
        <v>N/A</v>
      </c>
      <c r="AB30" t="str">
        <f t="shared" si="12"/>
        <v>N/A</v>
      </c>
      <c r="AC30" t="str">
        <f t="shared" si="13"/>
        <v>N/A</v>
      </c>
    </row>
    <row r="31" spans="1:29" x14ac:dyDescent="0.2">
      <c r="A31" t="s">
        <v>15</v>
      </c>
      <c r="B31" s="1">
        <v>43049</v>
      </c>
      <c r="C31">
        <v>318</v>
      </c>
      <c r="D31">
        <v>0.30267656300000001</v>
      </c>
      <c r="E31">
        <v>2.2111716999999999E-2</v>
      </c>
      <c r="F31" s="2">
        <v>43049.743750000001</v>
      </c>
      <c r="G31">
        <v>5095</v>
      </c>
      <c r="H31">
        <v>5580</v>
      </c>
      <c r="I31">
        <v>4078743</v>
      </c>
      <c r="J31">
        <v>17</v>
      </c>
      <c r="K31" s="10">
        <f t="shared" si="2"/>
        <v>0.74375000000145519</v>
      </c>
      <c r="L31">
        <f>C31/VLOOKUP(A31, 'Normalization Factors'!$A:$C, 2, )</f>
        <v>0.50798722044728439</v>
      </c>
      <c r="M31">
        <f>G31/VLOOKUP(A31, 'Normalization Factors'!$A:$C, 2, )</f>
        <v>8.1389776357827479</v>
      </c>
      <c r="N31">
        <f>H31/VLOOKUP(A31, 'Normalization Factors'!$A:$C, 2, )</f>
        <v>8.9137380191693296</v>
      </c>
      <c r="O31">
        <f>I31/VLOOKUP(A31, 'Normalization Factors'!$A:$C, 2, )</f>
        <v>6515.5638977635781</v>
      </c>
      <c r="P31">
        <f>J31/VLOOKUP(A31, 'Normalization Factors'!$A:$C, 2, )</f>
        <v>2.7156549520766772E-2</v>
      </c>
      <c r="Q31" s="8">
        <f t="shared" si="3"/>
        <v>-0.25433706798420647</v>
      </c>
      <c r="R31">
        <f t="shared" si="4"/>
        <v>-1.6229912161871298</v>
      </c>
      <c r="S31">
        <f t="shared" si="5"/>
        <v>0.19350393047427883</v>
      </c>
      <c r="T31">
        <f t="shared" si="6"/>
        <v>-0.18880835468115642</v>
      </c>
      <c r="U31">
        <f t="shared" si="7"/>
        <v>-0.16770913859109507</v>
      </c>
      <c r="V31">
        <f t="shared" si="8"/>
        <v>-0.1975640543648283</v>
      </c>
      <c r="W31">
        <f t="shared" si="9"/>
        <v>0.23991240127775668</v>
      </c>
      <c r="X31" s="13">
        <f t="shared" si="10"/>
        <v>0.21166448711180802</v>
      </c>
      <c r="Y31" s="8">
        <v>34.06</v>
      </c>
      <c r="Z31">
        <v>33.99</v>
      </c>
      <c r="AA31" s="4">
        <f t="shared" si="11"/>
        <v>-2.0551967116852693E-3</v>
      </c>
      <c r="AB31" t="str">
        <f t="shared" si="12"/>
        <v>DOWN</v>
      </c>
      <c r="AC31">
        <f t="shared" si="13"/>
        <v>-0.2185235879756269</v>
      </c>
    </row>
    <row r="32" spans="1:29" x14ac:dyDescent="0.2">
      <c r="A32" t="s">
        <v>15</v>
      </c>
      <c r="B32" s="1">
        <v>43048</v>
      </c>
      <c r="C32">
        <v>295</v>
      </c>
      <c r="D32">
        <v>0.33827825500000003</v>
      </c>
      <c r="E32">
        <v>0.20487648899999999</v>
      </c>
      <c r="F32" s="2">
        <v>43048.71875</v>
      </c>
      <c r="G32">
        <v>1423</v>
      </c>
      <c r="H32">
        <v>4078</v>
      </c>
      <c r="I32">
        <v>1407384</v>
      </c>
      <c r="J32">
        <v>11</v>
      </c>
      <c r="K32" s="10">
        <f t="shared" si="2"/>
        <v>0.71875</v>
      </c>
      <c r="L32">
        <f>C32/VLOOKUP(A32, 'Normalization Factors'!$A:$C, 2, )</f>
        <v>0.47124600638977637</v>
      </c>
      <c r="M32">
        <f>G32/VLOOKUP(A32, 'Normalization Factors'!$A:$C, 2, )</f>
        <v>2.2731629392971247</v>
      </c>
      <c r="N32">
        <f>H32/VLOOKUP(A32, 'Normalization Factors'!$A:$C, 2, )</f>
        <v>6.5143769968051117</v>
      </c>
      <c r="O32">
        <f>I32/VLOOKUP(A32, 'Normalization Factors'!$A:$C, 2, )</f>
        <v>2248.2172523961663</v>
      </c>
      <c r="P32">
        <f>J32/VLOOKUP(A32, 'Normalization Factors'!$A:$C, 2, )</f>
        <v>1.7571884984025558E-2</v>
      </c>
      <c r="Q32" s="8">
        <f t="shared" si="3"/>
        <v>0.29578038562575815</v>
      </c>
      <c r="R32">
        <f t="shared" si="4"/>
        <v>0.94152991468658498</v>
      </c>
      <c r="S32">
        <f t="shared" si="5"/>
        <v>-0.80527883345948637</v>
      </c>
      <c r="T32">
        <f t="shared" si="6"/>
        <v>-0.23449951963573756</v>
      </c>
      <c r="U32">
        <f t="shared" si="7"/>
        <v>-0.17333516319899445</v>
      </c>
      <c r="V32">
        <f t="shared" si="8"/>
        <v>-0.19908301351700236</v>
      </c>
      <c r="W32">
        <f t="shared" si="9"/>
        <v>-0.42888590777940871</v>
      </c>
      <c r="X32" s="13">
        <f t="shared" si="10"/>
        <v>-0.13552774298744144</v>
      </c>
      <c r="Y32" s="8">
        <v>34.29</v>
      </c>
      <c r="Z32">
        <v>34.049999999999997</v>
      </c>
      <c r="AA32" s="4">
        <f t="shared" si="11"/>
        <v>-6.9991251093613881E-3</v>
      </c>
      <c r="AB32" t="str">
        <f t="shared" si="12"/>
        <v>DOWN</v>
      </c>
      <c r="AC32">
        <f t="shared" si="13"/>
        <v>-0.8579432508828212</v>
      </c>
    </row>
    <row r="33" spans="1:29" x14ac:dyDescent="0.2">
      <c r="A33" t="s">
        <v>15</v>
      </c>
      <c r="B33" s="1">
        <v>43047</v>
      </c>
      <c r="C33">
        <v>365</v>
      </c>
      <c r="D33">
        <v>0.29435063900000003</v>
      </c>
      <c r="E33">
        <v>0.14133755000000001</v>
      </c>
      <c r="F33" s="2">
        <v>43047.739583333336</v>
      </c>
      <c r="G33">
        <v>3305</v>
      </c>
      <c r="H33">
        <v>7341</v>
      </c>
      <c r="I33">
        <v>1959983</v>
      </c>
      <c r="J33">
        <v>19</v>
      </c>
      <c r="K33" s="10">
        <f t="shared" si="2"/>
        <v>0.73958333333575865</v>
      </c>
      <c r="L33">
        <f>C33/VLOOKUP(A33, 'Normalization Factors'!$A:$C, 2, )</f>
        <v>0.58306709265175716</v>
      </c>
      <c r="M33">
        <f>G33/VLOOKUP(A33, 'Normalization Factors'!$A:$C, 2, )</f>
        <v>5.279552715654952</v>
      </c>
      <c r="N33">
        <f>H33/VLOOKUP(A33, 'Normalization Factors'!$A:$C, 2, )</f>
        <v>11.726837060702875</v>
      </c>
      <c r="O33">
        <f>I33/VLOOKUP(A33, 'Normalization Factors'!$A:$C, 2, )</f>
        <v>3130.9632587859423</v>
      </c>
      <c r="P33">
        <f>J33/VLOOKUP(A33, 'Normalization Factors'!$A:$C, 2, )</f>
        <v>3.035143769968051E-2</v>
      </c>
      <c r="Q33" s="8">
        <f t="shared" si="3"/>
        <v>-0.38298927108258951</v>
      </c>
      <c r="R33">
        <f t="shared" si="4"/>
        <v>4.9963394970214514E-2</v>
      </c>
      <c r="S33">
        <f t="shared" si="5"/>
        <v>2.7040136533765302E-2</v>
      </c>
      <c r="T33">
        <f t="shared" si="6"/>
        <v>-9.54394523826647E-2</v>
      </c>
      <c r="U33">
        <f t="shared" si="7"/>
        <v>-0.17045167237326825</v>
      </c>
      <c r="V33">
        <f t="shared" si="8"/>
        <v>-0.19578317083155367</v>
      </c>
      <c r="W33">
        <f t="shared" si="9"/>
        <v>-0.29053786965099526</v>
      </c>
      <c r="X33" s="13">
        <f t="shared" si="10"/>
        <v>0.3273952304782245</v>
      </c>
      <c r="Y33" s="8">
        <v>34.31</v>
      </c>
      <c r="Z33">
        <v>34.5</v>
      </c>
      <c r="AA33" s="4">
        <f t="shared" si="11"/>
        <v>5.5377440979305663E-3</v>
      </c>
      <c r="AB33" t="str">
        <f t="shared" si="12"/>
        <v>UP</v>
      </c>
      <c r="AC33">
        <f t="shared" si="13"/>
        <v>0.76350431826204279</v>
      </c>
    </row>
    <row r="34" spans="1:29" x14ac:dyDescent="0.2">
      <c r="A34" t="s">
        <v>15</v>
      </c>
      <c r="B34" s="1">
        <v>43046</v>
      </c>
      <c r="C34">
        <v>464</v>
      </c>
      <c r="D34">
        <v>0.25981911600000002</v>
      </c>
      <c r="E34">
        <v>0.15519593400000001</v>
      </c>
      <c r="F34" s="2">
        <v>43046.740972222222</v>
      </c>
      <c r="G34">
        <v>4224</v>
      </c>
      <c r="H34">
        <v>5594</v>
      </c>
      <c r="I34">
        <v>1855143</v>
      </c>
      <c r="J34">
        <v>22</v>
      </c>
      <c r="K34" s="10">
        <f t="shared" si="2"/>
        <v>0.74097222222189885</v>
      </c>
      <c r="L34">
        <f>C34/VLOOKUP(A34, 'Normalization Factors'!$A:$C, 2, )</f>
        <v>0.74121405750798719</v>
      </c>
      <c r="M34">
        <f>G34/VLOOKUP(A34, 'Normalization Factors'!$A:$C, 2, )</f>
        <v>6.7476038338658144</v>
      </c>
      <c r="N34">
        <f>H34/VLOOKUP(A34, 'Normalization Factors'!$A:$C, 2, )</f>
        <v>8.9361022364217249</v>
      </c>
      <c r="O34">
        <f>I34/VLOOKUP(A34, 'Normalization Factors'!$A:$C, 2, )</f>
        <v>2963.4872204472845</v>
      </c>
      <c r="P34">
        <f>J34/VLOOKUP(A34, 'Normalization Factors'!$A:$C, 2, )</f>
        <v>3.5143769968051117E-2</v>
      </c>
      <c r="Q34" s="8">
        <f t="shared" si="3"/>
        <v>-0.91657047003330006</v>
      </c>
      <c r="R34">
        <f t="shared" si="4"/>
        <v>0.24442164980152412</v>
      </c>
      <c r="S34">
        <f t="shared" si="5"/>
        <v>8.2528067750375134E-2</v>
      </c>
      <c r="T34">
        <f t="shared" si="6"/>
        <v>0.10123121416096698</v>
      </c>
      <c r="U34">
        <f t="shared" si="7"/>
        <v>-0.16904363407951564</v>
      </c>
      <c r="V34">
        <f t="shared" si="8"/>
        <v>-0.19754989629017419</v>
      </c>
      <c r="W34">
        <f t="shared" si="9"/>
        <v>-0.31678548920402166</v>
      </c>
      <c r="X34" s="13">
        <f t="shared" si="10"/>
        <v>0.50099134552784919</v>
      </c>
      <c r="Y34" s="8">
        <v>34.32</v>
      </c>
      <c r="Z34">
        <v>34.4</v>
      </c>
      <c r="AA34" s="4">
        <f t="shared" si="11"/>
        <v>2.3310023310022811E-3</v>
      </c>
      <c r="AB34" t="str">
        <f t="shared" si="12"/>
        <v>UP</v>
      </c>
      <c r="AC34">
        <f t="shared" si="13"/>
        <v>0.34876252293112436</v>
      </c>
    </row>
    <row r="35" spans="1:29" x14ac:dyDescent="0.2">
      <c r="A35" t="s">
        <v>12</v>
      </c>
      <c r="B35" s="1">
        <v>43057</v>
      </c>
      <c r="C35">
        <v>1392</v>
      </c>
      <c r="D35">
        <v>0.35200084667487602</v>
      </c>
      <c r="E35">
        <v>0.15294543979602501</v>
      </c>
      <c r="F35" s="2">
        <v>43057.75540509259</v>
      </c>
      <c r="G35">
        <v>620438</v>
      </c>
      <c r="H35">
        <v>2209342</v>
      </c>
      <c r="I35">
        <v>11914864</v>
      </c>
      <c r="J35">
        <v>55</v>
      </c>
      <c r="K35" s="10">
        <f t="shared" si="2"/>
        <v>0.75540509259008104</v>
      </c>
      <c r="L35">
        <f>C35/VLOOKUP(A35, 'Normalization Factors'!$A:$C, 2, )</f>
        <v>7.2124352331606217E-2</v>
      </c>
      <c r="M35">
        <f>G35/VLOOKUP(A35, 'Normalization Factors'!$A:$C, 2, )</f>
        <v>32.147046632124351</v>
      </c>
      <c r="N35">
        <f>H35/VLOOKUP(A35, 'Normalization Factors'!$A:$C, 2, )</f>
        <v>114.47367875647669</v>
      </c>
      <c r="O35">
        <f>I35/VLOOKUP(A35, 'Normalization Factors'!$A:$C, 2, )</f>
        <v>617.35046632124352</v>
      </c>
      <c r="P35">
        <f>J35/VLOOKUP(A35, 'Normalization Factors'!$A:$C, 2, )</f>
        <v>2.849740932642487E-3</v>
      </c>
      <c r="Q35" s="8">
        <f t="shared" si="3"/>
        <v>0.50782191413266387</v>
      </c>
      <c r="R35">
        <f t="shared" si="4"/>
        <v>0.2128431356390536</v>
      </c>
      <c r="S35">
        <f t="shared" si="5"/>
        <v>0.65914015403004189</v>
      </c>
      <c r="T35">
        <f t="shared" si="6"/>
        <v>-0.73084493990337707</v>
      </c>
      <c r="U35">
        <f t="shared" si="7"/>
        <v>-0.14468250138032729</v>
      </c>
      <c r="V35">
        <f t="shared" si="8"/>
        <v>-0.13073741319188353</v>
      </c>
      <c r="W35">
        <f t="shared" si="9"/>
        <v>-0.68448289566612697</v>
      </c>
      <c r="X35" s="13">
        <f t="shared" si="10"/>
        <v>-0.66881860626683265</v>
      </c>
      <c r="Y35" s="8" t="s">
        <v>16</v>
      </c>
      <c r="Z35" t="s">
        <v>16</v>
      </c>
      <c r="AA35" s="4" t="str">
        <f t="shared" si="11"/>
        <v>N/A</v>
      </c>
      <c r="AB35" t="str">
        <f t="shared" si="12"/>
        <v>N/A</v>
      </c>
      <c r="AC35" t="str">
        <f t="shared" si="13"/>
        <v>N/A</v>
      </c>
    </row>
    <row r="36" spans="1:29" x14ac:dyDescent="0.2">
      <c r="A36" t="s">
        <v>12</v>
      </c>
      <c r="B36" s="1">
        <v>43056</v>
      </c>
      <c r="C36">
        <v>2338</v>
      </c>
      <c r="D36">
        <v>0.320166052543993</v>
      </c>
      <c r="E36">
        <v>0.149665980509125</v>
      </c>
      <c r="F36" s="2">
        <v>43056.747604166667</v>
      </c>
      <c r="G36">
        <v>542242</v>
      </c>
      <c r="H36">
        <v>1984419</v>
      </c>
      <c r="I36">
        <v>36394247</v>
      </c>
      <c r="J36">
        <v>64</v>
      </c>
      <c r="K36" s="10">
        <f t="shared" ref="K36:K67" si="14">MOD(F36, 1)</f>
        <v>0.74760416666686069</v>
      </c>
      <c r="L36">
        <f>C36/VLOOKUP(A36, 'Normalization Factors'!$A:$C, 2, )</f>
        <v>0.121139896373057</v>
      </c>
      <c r="M36">
        <f>G36/VLOOKUP(A36, 'Normalization Factors'!$A:$C, 2, )</f>
        <v>28.09544041450777</v>
      </c>
      <c r="N36">
        <f>H36/VLOOKUP(A36, 'Normalization Factors'!$A:$C, 2, )</f>
        <v>102.81963730569949</v>
      </c>
      <c r="O36">
        <f>I36/VLOOKUP(A36, 'Normalization Factors'!$A:$C, 2, )</f>
        <v>1885.7122797927461</v>
      </c>
      <c r="P36">
        <f>J36/VLOOKUP(A36, 'Normalization Factors'!$A:$C, 2, )</f>
        <v>3.3160621761658031E-3</v>
      </c>
      <c r="Q36" s="8">
        <f t="shared" ref="Q36:Q67" si="15">STANDARDIZE(D36, D$1, D$2)</f>
        <v>1.5910577910812181E-2</v>
      </c>
      <c r="R36">
        <f t="shared" ref="R36:R67" si="16">STANDARDIZE(E36, E$1, E$2)</f>
        <v>0.16682637569641467</v>
      </c>
      <c r="S36">
        <f t="shared" ref="S36:S67" si="17">STANDARDIZE(K36, K$1, K$2)</f>
        <v>0.34748293985471962</v>
      </c>
      <c r="T36">
        <f t="shared" ref="T36:T67" si="18">STANDARDIZE(L36, L$1, L$2)</f>
        <v>-0.66988948795148895</v>
      </c>
      <c r="U36">
        <f t="shared" ref="U36:U67" si="19">STANDARDIZE(M36, M$1, M$2)</f>
        <v>-0.1485684809861075</v>
      </c>
      <c r="V36">
        <f t="shared" ref="V36:V67" si="20">STANDARDIZE(N36, N$1, N$2)</f>
        <v>-0.13811521618046049</v>
      </c>
      <c r="W36">
        <f t="shared" ref="W36:W67" si="21">STANDARDIZE(O36, O$1, O$2)</f>
        <v>-0.48569936420793086</v>
      </c>
      <c r="X36" s="13">
        <f t="shared" ref="X36:X67" si="22">STANDARDIZE(P36, P$1, P$2)</f>
        <v>-0.65192671486459453</v>
      </c>
      <c r="Y36" s="8">
        <v>1049.8</v>
      </c>
      <c r="Z36">
        <v>1035.8900000000001</v>
      </c>
      <c r="AA36" s="4">
        <f t="shared" ref="AA36:AA67" si="23">IFERROR((Z36-Y36)/Y36, "N/A")</f>
        <v>-1.3250142884358787E-2</v>
      </c>
      <c r="AB36" t="str">
        <f t="shared" ref="AB36:AB67" si="24">IF(AA36="N/A", "N/A", IF(AA36&gt;0, "UP", "DOWN"))</f>
        <v>DOWN</v>
      </c>
      <c r="AC36">
        <f t="shared" ref="AC36:AC67" si="25">IFERROR(STANDARDIZE(AA36, $AA$1, $AA$2), "N/A")</f>
        <v>-1.6664144416052651</v>
      </c>
    </row>
    <row r="37" spans="1:29" x14ac:dyDescent="0.2">
      <c r="A37" t="s">
        <v>12</v>
      </c>
      <c r="B37" s="1">
        <v>43055</v>
      </c>
      <c r="C37">
        <v>3422</v>
      </c>
      <c r="D37">
        <v>0.46226826826279399</v>
      </c>
      <c r="E37">
        <v>0.22726889730466199</v>
      </c>
      <c r="F37" s="2">
        <v>43055.726273148146</v>
      </c>
      <c r="G37">
        <v>1004648</v>
      </c>
      <c r="H37">
        <v>2782590</v>
      </c>
      <c r="I37">
        <v>57323472</v>
      </c>
      <c r="J37">
        <v>134</v>
      </c>
      <c r="K37" s="10">
        <f t="shared" si="14"/>
        <v>0.72627314814599231</v>
      </c>
      <c r="L37">
        <f>C37/VLOOKUP(A37, 'Normalization Factors'!$A:$C, 2, )</f>
        <v>0.17730569948186528</v>
      </c>
      <c r="M37">
        <f>G37/VLOOKUP(A37, 'Normalization Factors'!$A:$C, 2, )</f>
        <v>52.054300518134717</v>
      </c>
      <c r="N37">
        <f>H37/VLOOKUP(A37, 'Normalization Factors'!$A:$C, 2, )</f>
        <v>144.17564766839379</v>
      </c>
      <c r="O37">
        <f>I37/VLOOKUP(A37, 'Normalization Factors'!$A:$C, 2, )</f>
        <v>2970.1280829015545</v>
      </c>
      <c r="P37">
        <f>J37/VLOOKUP(A37, 'Normalization Factors'!$A:$C, 2, )</f>
        <v>6.9430051813471503E-3</v>
      </c>
      <c r="Q37" s="8">
        <f t="shared" si="15"/>
        <v>2.211674449570638</v>
      </c>
      <c r="R37">
        <f t="shared" si="16"/>
        <v>1.2557360039676075</v>
      </c>
      <c r="S37">
        <f t="shared" si="17"/>
        <v>-0.50471920552748606</v>
      </c>
      <c r="T37">
        <f t="shared" si="18"/>
        <v>-0.60004201446750738</v>
      </c>
      <c r="U37">
        <f t="shared" si="19"/>
        <v>-0.12558904104556823</v>
      </c>
      <c r="V37">
        <f t="shared" si="20"/>
        <v>-0.11193404133753442</v>
      </c>
      <c r="W37">
        <f t="shared" si="21"/>
        <v>-0.31574470251636916</v>
      </c>
      <c r="X37" s="13">
        <f t="shared" si="22"/>
        <v>-0.52054533729163155</v>
      </c>
      <c r="Y37" s="8">
        <v>1038.75</v>
      </c>
      <c r="Z37">
        <v>1048.47</v>
      </c>
      <c r="AA37" s="4">
        <f t="shared" si="23"/>
        <v>9.3574007220216873E-3</v>
      </c>
      <c r="AB37" t="str">
        <f t="shared" si="24"/>
        <v>UP</v>
      </c>
      <c r="AC37">
        <f t="shared" si="25"/>
        <v>1.2575170454984654</v>
      </c>
    </row>
    <row r="38" spans="1:29" x14ac:dyDescent="0.2">
      <c r="A38" t="s">
        <v>12</v>
      </c>
      <c r="B38" s="1">
        <v>43054</v>
      </c>
      <c r="C38">
        <v>2535</v>
      </c>
      <c r="D38">
        <v>0.31786948088254802</v>
      </c>
      <c r="E38">
        <v>0.10910790078931</v>
      </c>
      <c r="F38" s="2">
        <v>43054.760821759257</v>
      </c>
      <c r="G38">
        <v>224632</v>
      </c>
      <c r="H38">
        <v>793045</v>
      </c>
      <c r="I38">
        <v>17800991</v>
      </c>
      <c r="J38">
        <v>99</v>
      </c>
      <c r="K38" s="10">
        <f t="shared" si="14"/>
        <v>0.76082175925694173</v>
      </c>
      <c r="L38">
        <f>C38/VLOOKUP(A38, 'Normalization Factors'!$A:$C, 2, )</f>
        <v>0.13134715025906735</v>
      </c>
      <c r="M38">
        <f>G38/VLOOKUP(A38, 'Normalization Factors'!$A:$C, 2, )</f>
        <v>11.638963730569948</v>
      </c>
      <c r="N38">
        <f>H38/VLOOKUP(A38, 'Normalization Factors'!$A:$C, 2, )</f>
        <v>41.090414507772017</v>
      </c>
      <c r="O38">
        <f>I38/VLOOKUP(A38, 'Normalization Factors'!$A:$C, 2, )</f>
        <v>922.33113989637309</v>
      </c>
      <c r="P38">
        <f>J38/VLOOKUP(A38, 'Normalization Factors'!$A:$C, 2, )</f>
        <v>5.1295336787564767E-3</v>
      </c>
      <c r="Q38" s="8">
        <f t="shared" si="15"/>
        <v>-1.9576054421912823E-2</v>
      </c>
      <c r="R38">
        <f t="shared" si="16"/>
        <v>-0.4022770206032083</v>
      </c>
      <c r="S38">
        <f t="shared" si="17"/>
        <v>0.87554308621084631</v>
      </c>
      <c r="T38">
        <f t="shared" si="18"/>
        <v>-0.65719580503973218</v>
      </c>
      <c r="U38">
        <f t="shared" si="19"/>
        <v>-0.16435222929282217</v>
      </c>
      <c r="V38">
        <f t="shared" si="20"/>
        <v>-0.17719402385114283</v>
      </c>
      <c r="W38">
        <f t="shared" si="21"/>
        <v>-0.6366849135163547</v>
      </c>
      <c r="X38" s="13">
        <f t="shared" si="22"/>
        <v>-0.58623602607811298</v>
      </c>
      <c r="Y38" s="8">
        <v>1035</v>
      </c>
      <c r="Z38">
        <v>1036.4100000000001</v>
      </c>
      <c r="AA38" s="4">
        <f t="shared" si="23"/>
        <v>1.3623188405797893E-3</v>
      </c>
      <c r="AB38" t="str">
        <f t="shared" si="24"/>
        <v>UP</v>
      </c>
      <c r="AC38">
        <f t="shared" si="25"/>
        <v>0.22347849349395466</v>
      </c>
    </row>
    <row r="39" spans="1:29" x14ac:dyDescent="0.2">
      <c r="A39" t="s">
        <v>12</v>
      </c>
      <c r="B39" s="1">
        <v>43053</v>
      </c>
      <c r="C39">
        <v>2433</v>
      </c>
      <c r="D39">
        <v>0.315011099687938</v>
      </c>
      <c r="E39">
        <v>0.13579592643674401</v>
      </c>
      <c r="F39" s="2">
        <v>43053.737245370372</v>
      </c>
      <c r="G39">
        <v>634111</v>
      </c>
      <c r="H39">
        <v>2807416</v>
      </c>
      <c r="I39">
        <v>16674638</v>
      </c>
      <c r="J39">
        <v>112</v>
      </c>
      <c r="K39" s="10">
        <f t="shared" si="14"/>
        <v>0.73724537037196569</v>
      </c>
      <c r="L39">
        <f>C39/VLOOKUP(A39, 'Normalization Factors'!$A:$C, 2, )</f>
        <v>0.12606217616580312</v>
      </c>
      <c r="M39">
        <f>G39/VLOOKUP(A39, 'Normalization Factors'!$A:$C, 2, )</f>
        <v>32.855492227979276</v>
      </c>
      <c r="N39">
        <f>H39/VLOOKUP(A39, 'Normalization Factors'!$A:$C, 2, )</f>
        <v>145.4619689119171</v>
      </c>
      <c r="O39">
        <f>I39/VLOOKUP(A39, 'Normalization Factors'!$A:$C, 2, )</f>
        <v>863.97088082901553</v>
      </c>
      <c r="P39">
        <f>J39/VLOOKUP(A39, 'Normalization Factors'!$A:$C, 2, )</f>
        <v>5.8031088082901557E-3</v>
      </c>
      <c r="Q39" s="8">
        <f t="shared" si="15"/>
        <v>-6.3743769378423035E-2</v>
      </c>
      <c r="R39">
        <f t="shared" si="16"/>
        <v>-2.7795631409976981E-2</v>
      </c>
      <c r="S39">
        <f t="shared" si="17"/>
        <v>-6.6364547898874263E-2</v>
      </c>
      <c r="T39">
        <f t="shared" si="18"/>
        <v>-0.66376816878084477</v>
      </c>
      <c r="U39">
        <f t="shared" si="19"/>
        <v>-0.14400301650706224</v>
      </c>
      <c r="V39">
        <f t="shared" si="20"/>
        <v>-0.11111971226938927</v>
      </c>
      <c r="W39">
        <f t="shared" si="21"/>
        <v>-0.6458314033199799</v>
      </c>
      <c r="X39" s="13">
        <f t="shared" si="22"/>
        <v>-0.56183662738599138</v>
      </c>
      <c r="Y39" s="8">
        <v>1037.72</v>
      </c>
      <c r="Z39">
        <v>1041.6400000000001</v>
      </c>
      <c r="AA39" s="4">
        <f t="shared" si="23"/>
        <v>3.7775122383688015E-3</v>
      </c>
      <c r="AB39" t="str">
        <f t="shared" si="24"/>
        <v>UP</v>
      </c>
      <c r="AC39">
        <f t="shared" si="25"/>
        <v>0.53584591147594562</v>
      </c>
    </row>
    <row r="40" spans="1:29" x14ac:dyDescent="0.2">
      <c r="A40" t="s">
        <v>12</v>
      </c>
      <c r="B40" s="1">
        <v>43052</v>
      </c>
      <c r="C40">
        <v>2148</v>
      </c>
      <c r="D40">
        <v>0.32583183183893299</v>
      </c>
      <c r="E40">
        <v>8.6303538426966794E-2</v>
      </c>
      <c r="F40" s="2">
        <v>43052.73878472222</v>
      </c>
      <c r="G40">
        <v>1090579</v>
      </c>
      <c r="H40">
        <v>2927869</v>
      </c>
      <c r="I40">
        <v>20977216</v>
      </c>
      <c r="J40">
        <v>83</v>
      </c>
      <c r="K40" s="10">
        <f t="shared" si="14"/>
        <v>0.73878472221986158</v>
      </c>
      <c r="L40">
        <f>C40/VLOOKUP(A40, 'Normalization Factors'!$A:$C, 2, )</f>
        <v>0.11129533678756477</v>
      </c>
      <c r="M40">
        <f>G40/VLOOKUP(A40, 'Normalization Factors'!$A:$C, 2, )</f>
        <v>56.506683937823837</v>
      </c>
      <c r="N40">
        <f>H40/VLOOKUP(A40, 'Normalization Factors'!$A:$C, 2, )</f>
        <v>151.70305699481867</v>
      </c>
      <c r="O40">
        <f>I40/VLOOKUP(A40, 'Normalization Factors'!$A:$C, 2, )</f>
        <v>1086.9023834196892</v>
      </c>
      <c r="P40">
        <f>J40/VLOOKUP(A40, 'Normalization Factors'!$A:$C, 2, )</f>
        <v>4.3005181347150262E-3</v>
      </c>
      <c r="Q40" s="8">
        <f t="shared" si="15"/>
        <v>0.10345821689517425</v>
      </c>
      <c r="R40">
        <f t="shared" si="16"/>
        <v>-0.72226357224747362</v>
      </c>
      <c r="S40">
        <f t="shared" si="17"/>
        <v>-4.8654241701338837E-3</v>
      </c>
      <c r="T40">
        <f t="shared" si="18"/>
        <v>-0.68213212629277731</v>
      </c>
      <c r="U40">
        <f t="shared" si="19"/>
        <v>-0.12131866770800234</v>
      </c>
      <c r="V40">
        <f t="shared" si="20"/>
        <v>-0.10716867790036938</v>
      </c>
      <c r="W40">
        <f t="shared" si="21"/>
        <v>-0.61089254684576466</v>
      </c>
      <c r="X40" s="13">
        <f t="shared" si="22"/>
        <v>-0.61626605523764744</v>
      </c>
      <c r="Y40" s="8">
        <v>1040.8</v>
      </c>
      <c r="Z40">
        <v>1041.2</v>
      </c>
      <c r="AA40" s="4">
        <f t="shared" si="23"/>
        <v>3.8431975403544481E-4</v>
      </c>
      <c r="AB40" t="str">
        <f t="shared" si="24"/>
        <v>UP</v>
      </c>
      <c r="AC40">
        <f t="shared" si="25"/>
        <v>9.6989637681302948E-2</v>
      </c>
    </row>
    <row r="41" spans="1:29" x14ac:dyDescent="0.2">
      <c r="A41" t="s">
        <v>12</v>
      </c>
      <c r="B41" s="1">
        <v>43051</v>
      </c>
      <c r="C41">
        <v>1154</v>
      </c>
      <c r="D41">
        <v>0.26658532400000001</v>
      </c>
      <c r="E41">
        <v>8.9615148000000006E-2</v>
      </c>
      <c r="F41" s="2">
        <v>43051.732638888891</v>
      </c>
      <c r="G41">
        <v>621286</v>
      </c>
      <c r="H41">
        <v>1879527</v>
      </c>
      <c r="I41">
        <v>5276634</v>
      </c>
      <c r="J41">
        <v>44</v>
      </c>
      <c r="K41" s="10">
        <f t="shared" si="14"/>
        <v>0.73263888889050577</v>
      </c>
      <c r="L41">
        <f>C41/VLOOKUP(A41, 'Normalization Factors'!$A:$C, 2, )</f>
        <v>5.9792746113989638E-2</v>
      </c>
      <c r="M41">
        <f>G41/VLOOKUP(A41, 'Normalization Factors'!$A:$C, 2, )</f>
        <v>32.190984455958549</v>
      </c>
      <c r="N41">
        <f>H41/VLOOKUP(A41, 'Normalization Factors'!$A:$C, 2, )</f>
        <v>97.384818652849745</v>
      </c>
      <c r="O41">
        <f>I41/VLOOKUP(A41, 'Normalization Factors'!$A:$C, 2, )</f>
        <v>273.40072538860102</v>
      </c>
      <c r="P41">
        <f>J41/VLOOKUP(A41, 'Normalization Factors'!$A:$C, 2, )</f>
        <v>2.2797927461139897E-3</v>
      </c>
      <c r="Q41" s="8">
        <f t="shared" si="15"/>
        <v>-0.81201900333460031</v>
      </c>
      <c r="R41">
        <f t="shared" si="16"/>
        <v>-0.67579568549713553</v>
      </c>
      <c r="S41">
        <f t="shared" si="17"/>
        <v>-0.25039952013065192</v>
      </c>
      <c r="T41">
        <f t="shared" si="18"/>
        <v>-0.74618045529930654</v>
      </c>
      <c r="U41">
        <f t="shared" si="19"/>
        <v>-0.14464035970165187</v>
      </c>
      <c r="V41">
        <f t="shared" si="20"/>
        <v>-0.14155582701651467</v>
      </c>
      <c r="W41">
        <f t="shared" si="21"/>
        <v>-0.73838829034179099</v>
      </c>
      <c r="X41" s="13">
        <f t="shared" si="22"/>
        <v>-0.68946425131401257</v>
      </c>
      <c r="Y41" s="8" t="s">
        <v>16</v>
      </c>
      <c r="Z41" t="s">
        <v>16</v>
      </c>
      <c r="AA41" s="4" t="str">
        <f t="shared" si="23"/>
        <v>N/A</v>
      </c>
      <c r="AB41" t="str">
        <f t="shared" si="24"/>
        <v>N/A</v>
      </c>
      <c r="AC41" t="str">
        <f t="shared" si="25"/>
        <v>N/A</v>
      </c>
    </row>
    <row r="42" spans="1:29" x14ac:dyDescent="0.2">
      <c r="A42" t="s">
        <v>12</v>
      </c>
      <c r="B42" s="1">
        <v>43050</v>
      </c>
      <c r="C42">
        <v>1741</v>
      </c>
      <c r="D42">
        <v>0.29256185600000001</v>
      </c>
      <c r="E42">
        <v>0.14962077900000001</v>
      </c>
      <c r="F42" s="2">
        <v>43050.73333333333</v>
      </c>
      <c r="G42">
        <v>634177</v>
      </c>
      <c r="H42">
        <v>1717773</v>
      </c>
      <c r="I42">
        <v>18651373</v>
      </c>
      <c r="J42">
        <v>51</v>
      </c>
      <c r="K42" s="10">
        <f t="shared" si="14"/>
        <v>0.73333333332993789</v>
      </c>
      <c r="L42">
        <f>C42/VLOOKUP(A42, 'Normalization Factors'!$A:$C, 2, )</f>
        <v>9.0207253886010363E-2</v>
      </c>
      <c r="M42">
        <f>G42/VLOOKUP(A42, 'Normalization Factors'!$A:$C, 2, )</f>
        <v>32.858911917098446</v>
      </c>
      <c r="N42">
        <f>H42/VLOOKUP(A42, 'Normalization Factors'!$A:$C, 2, )</f>
        <v>89.00378238341969</v>
      </c>
      <c r="O42">
        <f>I42/VLOOKUP(A42, 'Normalization Factors'!$A:$C, 2, )</f>
        <v>966.39238341968917</v>
      </c>
      <c r="P42">
        <f>J42/VLOOKUP(A42, 'Normalization Factors'!$A:$C, 2, )</f>
        <v>2.6424870466321242E-3</v>
      </c>
      <c r="Q42" s="8">
        <f t="shared" si="15"/>
        <v>-0.41062955146647695</v>
      </c>
      <c r="R42">
        <f t="shared" si="16"/>
        <v>0.16619211656633237</v>
      </c>
      <c r="S42">
        <f t="shared" si="17"/>
        <v>-0.22265555466768902</v>
      </c>
      <c r="T42">
        <f t="shared" si="18"/>
        <v>-0.70835714631858959</v>
      </c>
      <c r="U42">
        <f t="shared" si="19"/>
        <v>-0.14399973661225968</v>
      </c>
      <c r="V42">
        <f t="shared" si="20"/>
        <v>-0.14686159452190217</v>
      </c>
      <c r="W42">
        <f t="shared" si="21"/>
        <v>-0.6297794315829055</v>
      </c>
      <c r="X42" s="13">
        <f t="shared" si="22"/>
        <v>-0.67632611355671624</v>
      </c>
      <c r="Y42" s="8" t="s">
        <v>16</v>
      </c>
      <c r="Z42" t="s">
        <v>16</v>
      </c>
      <c r="AA42" s="4" t="str">
        <f t="shared" si="23"/>
        <v>N/A</v>
      </c>
      <c r="AB42" t="str">
        <f t="shared" si="24"/>
        <v>N/A</v>
      </c>
      <c r="AC42" t="str">
        <f t="shared" si="25"/>
        <v>N/A</v>
      </c>
    </row>
    <row r="43" spans="1:29" x14ac:dyDescent="0.2">
      <c r="A43" t="s">
        <v>12</v>
      </c>
      <c r="B43" s="1">
        <v>43049</v>
      </c>
      <c r="C43">
        <v>2410</v>
      </c>
      <c r="D43">
        <v>0.32025905700000001</v>
      </c>
      <c r="E43">
        <v>0.20481043299999999</v>
      </c>
      <c r="F43" s="2">
        <v>43049.708333333336</v>
      </c>
      <c r="G43">
        <v>728970</v>
      </c>
      <c r="H43">
        <v>1882366</v>
      </c>
      <c r="I43">
        <v>14133192</v>
      </c>
      <c r="J43">
        <v>99</v>
      </c>
      <c r="K43" s="10">
        <f t="shared" si="14"/>
        <v>0.70833333333575865</v>
      </c>
      <c r="L43">
        <f>C43/VLOOKUP(A43, 'Normalization Factors'!$A:$C, 2, )</f>
        <v>0.12487046632124352</v>
      </c>
      <c r="M43">
        <f>G43/VLOOKUP(A43, 'Normalization Factors'!$A:$C, 2, )</f>
        <v>37.770466321243525</v>
      </c>
      <c r="N43">
        <f>H43/VLOOKUP(A43, 'Normalization Factors'!$A:$C, 2, )</f>
        <v>97.531917098445589</v>
      </c>
      <c r="O43">
        <f>I43/VLOOKUP(A43, 'Normalization Factors'!$A:$C, 2, )</f>
        <v>732.28974093264253</v>
      </c>
      <c r="P43">
        <f>J43/VLOOKUP(A43, 'Normalization Factors'!$A:$C, 2, )</f>
        <v>5.1295336787564767E-3</v>
      </c>
      <c r="Q43" s="8">
        <f t="shared" si="15"/>
        <v>1.7347683049325272E-2</v>
      </c>
      <c r="R43">
        <f t="shared" si="16"/>
        <v>0.94060302923723249</v>
      </c>
      <c r="S43">
        <f t="shared" si="17"/>
        <v>-1.2214383183107702</v>
      </c>
      <c r="T43">
        <f t="shared" si="18"/>
        <v>-0.66525017236952699</v>
      </c>
      <c r="U43">
        <f t="shared" si="19"/>
        <v>-0.13928896285438555</v>
      </c>
      <c r="V43">
        <f t="shared" si="20"/>
        <v>-0.14146270366903765</v>
      </c>
      <c r="W43">
        <f t="shared" si="21"/>
        <v>-0.66646908078473899</v>
      </c>
      <c r="X43" s="13">
        <f t="shared" si="22"/>
        <v>-0.58623602607811298</v>
      </c>
      <c r="Y43" s="8">
        <v>1043.8699999999999</v>
      </c>
      <c r="Z43">
        <v>1044.1500000000001</v>
      </c>
      <c r="AA43" s="4">
        <f t="shared" si="23"/>
        <v>2.6823263433205295E-4</v>
      </c>
      <c r="AB43" t="str">
        <f t="shared" si="24"/>
        <v>UP</v>
      </c>
      <c r="AC43">
        <f t="shared" si="25"/>
        <v>8.1975587926152602E-2</v>
      </c>
    </row>
    <row r="44" spans="1:29" x14ac:dyDescent="0.2">
      <c r="A44" t="s">
        <v>12</v>
      </c>
      <c r="B44" s="1">
        <v>43048</v>
      </c>
      <c r="C44">
        <v>2731</v>
      </c>
      <c r="D44">
        <v>0.27931995100000001</v>
      </c>
      <c r="E44">
        <v>0.118267686</v>
      </c>
      <c r="F44" s="2">
        <v>43048.746527777781</v>
      </c>
      <c r="G44">
        <v>528803</v>
      </c>
      <c r="H44">
        <v>1260719</v>
      </c>
      <c r="I44">
        <v>22383865</v>
      </c>
      <c r="J44">
        <v>107</v>
      </c>
      <c r="K44" s="10">
        <f t="shared" si="14"/>
        <v>0.74652777778101154</v>
      </c>
      <c r="L44">
        <f>C44/VLOOKUP(A44, 'Normalization Factors'!$A:$C, 2, )</f>
        <v>0.14150259067357512</v>
      </c>
      <c r="M44">
        <f>G44/VLOOKUP(A44, 'Normalization Factors'!$A:$C, 2, )</f>
        <v>27.399119170984456</v>
      </c>
      <c r="N44">
        <f>H44/VLOOKUP(A44, 'Normalization Factors'!$A:$C, 2, )</f>
        <v>65.322227979274615</v>
      </c>
      <c r="O44">
        <f>I44/VLOOKUP(A44, 'Normalization Factors'!$A:$C, 2, )</f>
        <v>1159.7857512953367</v>
      </c>
      <c r="P44">
        <f>J44/VLOOKUP(A44, 'Normalization Factors'!$A:$C, 2, )</f>
        <v>5.5440414507772024E-3</v>
      </c>
      <c r="Q44" s="8">
        <f t="shared" si="15"/>
        <v>-0.61524350800385319</v>
      </c>
      <c r="R44">
        <f t="shared" si="16"/>
        <v>-0.27374862604433214</v>
      </c>
      <c r="S44">
        <f t="shared" si="17"/>
        <v>0.30447979319818252</v>
      </c>
      <c r="T44">
        <f t="shared" si="18"/>
        <v>-0.64456655706661359</v>
      </c>
      <c r="U44">
        <f t="shared" si="19"/>
        <v>-0.14923633714143619</v>
      </c>
      <c r="V44">
        <f t="shared" si="20"/>
        <v>-0.16185363342917736</v>
      </c>
      <c r="W44">
        <f t="shared" si="21"/>
        <v>-0.5994699282388275</v>
      </c>
      <c r="X44" s="13">
        <f t="shared" si="22"/>
        <v>-0.57122101149834581</v>
      </c>
      <c r="Y44" s="8">
        <v>1048</v>
      </c>
      <c r="Z44">
        <v>1047.72</v>
      </c>
      <c r="AA44" s="4">
        <f t="shared" si="23"/>
        <v>-2.6717557251905791E-4</v>
      </c>
      <c r="AB44" t="str">
        <f t="shared" si="24"/>
        <v>DOWN</v>
      </c>
      <c r="AC44">
        <f t="shared" si="25"/>
        <v>1.2728926646955348E-2</v>
      </c>
    </row>
    <row r="45" spans="1:29" x14ac:dyDescent="0.2">
      <c r="A45" t="s">
        <v>12</v>
      </c>
      <c r="B45" s="1">
        <v>43047</v>
      </c>
      <c r="C45">
        <v>2420</v>
      </c>
      <c r="D45">
        <v>0.35751104500000003</v>
      </c>
      <c r="E45">
        <v>0.190866551</v>
      </c>
      <c r="F45" s="2">
        <v>43047.742361111108</v>
      </c>
      <c r="G45">
        <v>741334</v>
      </c>
      <c r="H45">
        <v>1855603</v>
      </c>
      <c r="I45">
        <v>17160497</v>
      </c>
      <c r="J45">
        <v>81</v>
      </c>
      <c r="K45" s="10">
        <f t="shared" si="14"/>
        <v>0.74236111110803904</v>
      </c>
      <c r="L45">
        <f>C45/VLOOKUP(A45, 'Normalization Factors'!$A:$C, 2, )</f>
        <v>0.12538860103626942</v>
      </c>
      <c r="M45">
        <f>G45/VLOOKUP(A45, 'Normalization Factors'!$A:$C, 2, )</f>
        <v>38.411088082901557</v>
      </c>
      <c r="N45">
        <f>H45/VLOOKUP(A45, 'Normalization Factors'!$A:$C, 2, )</f>
        <v>96.145233160621757</v>
      </c>
      <c r="O45">
        <f>I45/VLOOKUP(A45, 'Normalization Factors'!$A:$C, 2, )</f>
        <v>889.1449222797927</v>
      </c>
      <c r="P45">
        <f>J45/VLOOKUP(A45, 'Normalization Factors'!$A:$C, 2, )</f>
        <v>4.1968911917098445E-3</v>
      </c>
      <c r="Q45" s="8">
        <f t="shared" si="15"/>
        <v>0.59296551549585497</v>
      </c>
      <c r="R45">
        <f t="shared" si="16"/>
        <v>0.7449450824453332</v>
      </c>
      <c r="S45">
        <f t="shared" si="17"/>
        <v>0.13801599896698497</v>
      </c>
      <c r="T45">
        <f t="shared" si="18"/>
        <v>-0.66460582298314341</v>
      </c>
      <c r="U45">
        <f t="shared" si="19"/>
        <v>-0.13867452922803808</v>
      </c>
      <c r="V45">
        <f t="shared" si="20"/>
        <v>-0.14234056916693377</v>
      </c>
      <c r="W45">
        <f t="shared" si="21"/>
        <v>-0.64188601107660725</v>
      </c>
      <c r="X45" s="13">
        <f t="shared" si="22"/>
        <v>-0.62001980888258923</v>
      </c>
      <c r="Y45" s="8">
        <v>1050.05</v>
      </c>
      <c r="Z45">
        <v>1058.29</v>
      </c>
      <c r="AA45" s="4">
        <f t="shared" si="23"/>
        <v>7.8472453692681396E-3</v>
      </c>
      <c r="AB45" t="str">
        <f t="shared" si="24"/>
        <v>UP</v>
      </c>
      <c r="AC45">
        <f t="shared" si="25"/>
        <v>1.0622021159681232</v>
      </c>
    </row>
    <row r="46" spans="1:29" x14ac:dyDescent="0.2">
      <c r="A46" t="s">
        <v>12</v>
      </c>
      <c r="B46" s="1">
        <v>43046</v>
      </c>
      <c r="C46">
        <v>2662</v>
      </c>
      <c r="D46">
        <v>0.36730168600000002</v>
      </c>
      <c r="E46">
        <v>0.18164086300000001</v>
      </c>
      <c r="F46" s="2">
        <v>43046.752083333333</v>
      </c>
      <c r="G46">
        <v>889832</v>
      </c>
      <c r="H46">
        <v>2736449</v>
      </c>
      <c r="I46">
        <v>34626861</v>
      </c>
      <c r="J46">
        <v>119</v>
      </c>
      <c r="K46" s="10">
        <f t="shared" si="14"/>
        <v>0.75208333333284827</v>
      </c>
      <c r="L46">
        <f>C46/VLOOKUP(A46, 'Normalization Factors'!$A:$C, 2, )</f>
        <v>0.13792746113989637</v>
      </c>
      <c r="M46">
        <f>G46/VLOOKUP(A46, 'Normalization Factors'!$A:$C, 2, )</f>
        <v>46.105284974093266</v>
      </c>
      <c r="N46">
        <f>H46/VLOOKUP(A46, 'Normalization Factors'!$A:$C, 2, )</f>
        <v>141.78492227979274</v>
      </c>
      <c r="O46">
        <f>I46/VLOOKUP(A46, 'Normalization Factors'!$A:$C, 2, )</f>
        <v>1794.1378756476684</v>
      </c>
      <c r="P46">
        <f>J46/VLOOKUP(A46, 'Normalization Factors'!$A:$C, 2, )</f>
        <v>6.1658031088082906E-3</v>
      </c>
      <c r="Q46" s="8">
        <f t="shared" si="15"/>
        <v>0.744250530155532</v>
      </c>
      <c r="R46">
        <f t="shared" si="16"/>
        <v>0.61549195226087938</v>
      </c>
      <c r="S46">
        <f t="shared" si="17"/>
        <v>0.52643151835530588</v>
      </c>
      <c r="T46">
        <f t="shared" si="18"/>
        <v>-0.64901256783266048</v>
      </c>
      <c r="U46">
        <f t="shared" si="19"/>
        <v>-0.13129486531301493</v>
      </c>
      <c r="V46">
        <f t="shared" si="20"/>
        <v>-0.11344753354462721</v>
      </c>
      <c r="W46">
        <f t="shared" si="21"/>
        <v>-0.50005132849272405</v>
      </c>
      <c r="X46" s="13">
        <f t="shared" si="22"/>
        <v>-0.54869848962869505</v>
      </c>
      <c r="Y46" s="8">
        <v>1049.6500000000001</v>
      </c>
      <c r="Z46">
        <v>1052.3900000000001</v>
      </c>
      <c r="AA46" s="4">
        <f t="shared" si="23"/>
        <v>2.6103939408374304E-3</v>
      </c>
      <c r="AB46" t="str">
        <f t="shared" si="24"/>
        <v>UP</v>
      </c>
      <c r="AC46">
        <f t="shared" si="25"/>
        <v>0.3848974493721834</v>
      </c>
    </row>
    <row r="47" spans="1:29" x14ac:dyDescent="0.2">
      <c r="A47" t="s">
        <v>12</v>
      </c>
      <c r="B47" s="1">
        <v>43045</v>
      </c>
      <c r="C47">
        <v>3190</v>
      </c>
      <c r="D47">
        <v>0.42111298200000002</v>
      </c>
      <c r="E47">
        <v>0.176021184</v>
      </c>
      <c r="F47" s="2">
        <v>43045.75277777778</v>
      </c>
      <c r="G47">
        <v>1322624</v>
      </c>
      <c r="H47">
        <v>3717511</v>
      </c>
      <c r="I47">
        <v>15641992</v>
      </c>
      <c r="J47">
        <v>87</v>
      </c>
      <c r="K47" s="10">
        <f t="shared" si="14"/>
        <v>0.75277777777955635</v>
      </c>
      <c r="L47">
        <f>C47/VLOOKUP(A47, 'Normalization Factors'!$A:$C, 2, )</f>
        <v>0.16528497409326426</v>
      </c>
      <c r="M47">
        <f>G47/VLOOKUP(A47, 'Normalization Factors'!$A:$C, 2, )</f>
        <v>68.529740932642483</v>
      </c>
      <c r="N47">
        <f>H47/VLOOKUP(A47, 'Normalization Factors'!$A:$C, 2, )</f>
        <v>192.61715025906736</v>
      </c>
      <c r="O47">
        <f>I47/VLOOKUP(A47, 'Normalization Factors'!$A:$C, 2, )</f>
        <v>810.46590673575133</v>
      </c>
      <c r="P47">
        <f>J47/VLOOKUP(A47, 'Normalization Factors'!$A:$C, 2, )</f>
        <v>4.5077720207253886E-3</v>
      </c>
      <c r="Q47" s="8">
        <f t="shared" si="15"/>
        <v>1.5757428404359552</v>
      </c>
      <c r="R47">
        <f t="shared" si="16"/>
        <v>0.53663766657705347</v>
      </c>
      <c r="S47">
        <f t="shared" si="17"/>
        <v>0.55417548410895279</v>
      </c>
      <c r="T47">
        <f t="shared" si="18"/>
        <v>-0.61499092023160673</v>
      </c>
      <c r="U47">
        <f t="shared" si="19"/>
        <v>-0.10978710423131208</v>
      </c>
      <c r="V47">
        <f t="shared" si="20"/>
        <v>-8.1267266717405057E-2</v>
      </c>
      <c r="W47">
        <f t="shared" si="21"/>
        <v>-0.65421695039958472</v>
      </c>
      <c r="X47" s="13">
        <f t="shared" si="22"/>
        <v>-0.60875854794776385</v>
      </c>
      <c r="Y47" s="8">
        <v>1049.0999999999999</v>
      </c>
      <c r="Z47">
        <v>1042.68</v>
      </c>
      <c r="AA47" s="4">
        <f t="shared" si="23"/>
        <v>-6.1195310265940769E-3</v>
      </c>
      <c r="AB47" t="str">
        <f t="shared" si="24"/>
        <v>DOWN</v>
      </c>
      <c r="AC47">
        <f t="shared" si="25"/>
        <v>-0.74418154022321581</v>
      </c>
    </row>
    <row r="48" spans="1:29" x14ac:dyDescent="0.2">
      <c r="A48" t="s">
        <v>41</v>
      </c>
      <c r="B48" s="1">
        <v>43057</v>
      </c>
      <c r="C48">
        <v>127</v>
      </c>
      <c r="D48">
        <v>0.26026505209576001</v>
      </c>
      <c r="E48">
        <v>0.13946601845223799</v>
      </c>
      <c r="F48" s="2">
        <v>43057.741712962961</v>
      </c>
      <c r="G48">
        <v>3261</v>
      </c>
      <c r="H48">
        <v>17603</v>
      </c>
      <c r="I48">
        <v>1051083</v>
      </c>
      <c r="J48">
        <v>5</v>
      </c>
      <c r="K48" s="10">
        <f t="shared" si="14"/>
        <v>0.74171296296117362</v>
      </c>
      <c r="L48">
        <f>C48/VLOOKUP(A48, 'Normalization Factors'!$A:$C, 2, )</f>
        <v>0.11869158878504672</v>
      </c>
      <c r="M48">
        <f>G48/VLOOKUP(A48, 'Normalization Factors'!$A:$C, 2, )</f>
        <v>3.0476635514018691</v>
      </c>
      <c r="N48">
        <f>H48/VLOOKUP(A48, 'Normalization Factors'!$A:$C, 2, )</f>
        <v>16.451401869158879</v>
      </c>
      <c r="O48">
        <f>I48/VLOOKUP(A48, 'Normalization Factors'!$A:$C, 2, )</f>
        <v>982.32056074766354</v>
      </c>
      <c r="P48">
        <f>J48/VLOOKUP(A48, 'Normalization Factors'!$A:$C, 2, )</f>
        <v>4.6728971962616819E-3</v>
      </c>
      <c r="Q48" s="8">
        <f t="shared" si="15"/>
        <v>-0.90967986411849544</v>
      </c>
      <c r="R48">
        <f t="shared" si="16"/>
        <v>2.3702413990069889E-2</v>
      </c>
      <c r="S48">
        <f t="shared" si="17"/>
        <v>0.11212163106590037</v>
      </c>
      <c r="T48">
        <f t="shared" si="18"/>
        <v>-0.67293418935107352</v>
      </c>
      <c r="U48">
        <f t="shared" si="19"/>
        <v>-0.17259232358881293</v>
      </c>
      <c r="V48">
        <f t="shared" si="20"/>
        <v>-0.19279219911493706</v>
      </c>
      <c r="W48">
        <f t="shared" si="21"/>
        <v>-0.62728309394066684</v>
      </c>
      <c r="X48" s="13">
        <f t="shared" si="22"/>
        <v>-0.60277709938269297</v>
      </c>
      <c r="Y48" s="8" t="s">
        <v>16</v>
      </c>
      <c r="Z48" t="s">
        <v>16</v>
      </c>
      <c r="AA48" s="4" t="str">
        <f t="shared" si="23"/>
        <v>N/A</v>
      </c>
      <c r="AB48" t="str">
        <f t="shared" si="24"/>
        <v>N/A</v>
      </c>
      <c r="AC48" t="str">
        <f t="shared" si="25"/>
        <v>N/A</v>
      </c>
    </row>
    <row r="49" spans="1:29" x14ac:dyDescent="0.2">
      <c r="A49" t="s">
        <v>41</v>
      </c>
      <c r="B49" s="1">
        <v>43056</v>
      </c>
      <c r="C49">
        <v>214</v>
      </c>
      <c r="D49">
        <v>0.40578389030491802</v>
      </c>
      <c r="E49">
        <v>0.25743090956291798</v>
      </c>
      <c r="F49" s="2">
        <v>43056.736562500002</v>
      </c>
      <c r="G49">
        <v>4319</v>
      </c>
      <c r="H49">
        <v>29574</v>
      </c>
      <c r="I49">
        <v>1169765</v>
      </c>
      <c r="J49">
        <v>12</v>
      </c>
      <c r="K49" s="10">
        <f t="shared" si="14"/>
        <v>0.73656250000203727</v>
      </c>
      <c r="L49">
        <f>C49/VLOOKUP(A49, 'Normalization Factors'!$A:$C, 2, )</f>
        <v>0.2</v>
      </c>
      <c r="M49">
        <f>G49/VLOOKUP(A49, 'Normalization Factors'!$A:$C, 2, )</f>
        <v>4.0364485981308409</v>
      </c>
      <c r="N49">
        <f>H49/VLOOKUP(A49, 'Normalization Factors'!$A:$C, 2, )</f>
        <v>27.6392523364486</v>
      </c>
      <c r="O49">
        <f>I49/VLOOKUP(A49, 'Normalization Factors'!$A:$C, 2, )</f>
        <v>1093.2383177570093</v>
      </c>
      <c r="P49">
        <f>J49/VLOOKUP(A49, 'Normalization Factors'!$A:$C, 2, )</f>
        <v>1.1214953271028037E-2</v>
      </c>
      <c r="Q49" s="8">
        <f t="shared" si="15"/>
        <v>1.338877668706135</v>
      </c>
      <c r="R49">
        <f t="shared" si="16"/>
        <v>1.6789637241650726</v>
      </c>
      <c r="S49">
        <f t="shared" si="17"/>
        <v>-9.3646114116709603E-2</v>
      </c>
      <c r="T49">
        <f t="shared" si="18"/>
        <v>-0.57181951134390585</v>
      </c>
      <c r="U49">
        <f t="shared" si="19"/>
        <v>-0.17164395933036591</v>
      </c>
      <c r="V49">
        <f t="shared" si="20"/>
        <v>-0.18570952681091693</v>
      </c>
      <c r="W49">
        <f t="shared" si="21"/>
        <v>-0.6098995499033445</v>
      </c>
      <c r="X49" s="13">
        <f t="shared" si="22"/>
        <v>-0.36579947441463834</v>
      </c>
      <c r="Y49" s="8">
        <v>21.51</v>
      </c>
      <c r="Z49">
        <v>21.75</v>
      </c>
      <c r="AA49" s="4">
        <f t="shared" si="23"/>
        <v>1.1157601115760038E-2</v>
      </c>
      <c r="AB49" t="str">
        <f t="shared" si="24"/>
        <v>UP</v>
      </c>
      <c r="AC49">
        <f t="shared" si="25"/>
        <v>1.4903447558412444</v>
      </c>
    </row>
    <row r="50" spans="1:29" x14ac:dyDescent="0.2">
      <c r="A50" t="s">
        <v>41</v>
      </c>
      <c r="B50" s="1">
        <v>43055</v>
      </c>
      <c r="C50">
        <v>288</v>
      </c>
      <c r="D50">
        <v>0.44602469803858702</v>
      </c>
      <c r="E50">
        <v>0.243771851489509</v>
      </c>
      <c r="F50" s="2">
        <v>43055.759837962964</v>
      </c>
      <c r="G50">
        <v>6622</v>
      </c>
      <c r="H50">
        <v>45587</v>
      </c>
      <c r="I50">
        <v>3736873</v>
      </c>
      <c r="J50">
        <v>13</v>
      </c>
      <c r="K50" s="10">
        <f t="shared" si="14"/>
        <v>0.75983796296350192</v>
      </c>
      <c r="L50">
        <f>C50/VLOOKUP(A50, 'Normalization Factors'!$A:$C, 2, )</f>
        <v>0.2691588785046729</v>
      </c>
      <c r="M50">
        <f>G50/VLOOKUP(A50, 'Normalization Factors'!$A:$C, 2, )</f>
        <v>6.188785046728972</v>
      </c>
      <c r="N50">
        <f>H50/VLOOKUP(A50, 'Normalization Factors'!$A:$C, 2, )</f>
        <v>42.604672897196259</v>
      </c>
      <c r="O50">
        <f>I50/VLOOKUP(A50, 'Normalization Factors'!$A:$C, 2, )</f>
        <v>3492.4046728971962</v>
      </c>
      <c r="P50">
        <f>J50/VLOOKUP(A50, 'Normalization Factors'!$A:$C, 2, )</f>
        <v>1.2149532710280374E-2</v>
      </c>
      <c r="Q50" s="8">
        <f t="shared" si="15"/>
        <v>1.960678752813434</v>
      </c>
      <c r="R50">
        <f t="shared" si="16"/>
        <v>1.4873023734913853</v>
      </c>
      <c r="S50">
        <f t="shared" si="17"/>
        <v>0.8362391349687498</v>
      </c>
      <c r="T50">
        <f t="shared" si="18"/>
        <v>-0.48581392315390115</v>
      </c>
      <c r="U50">
        <f t="shared" si="19"/>
        <v>-0.16957960877535319</v>
      </c>
      <c r="V50">
        <f t="shared" si="20"/>
        <v>-0.17623539502541241</v>
      </c>
      <c r="W50">
        <f t="shared" si="21"/>
        <v>-0.23389109902989785</v>
      </c>
      <c r="X50" s="13">
        <f t="shared" si="22"/>
        <v>-0.33194552799063048</v>
      </c>
      <c r="Y50" s="8">
        <v>21.43</v>
      </c>
      <c r="Z50">
        <v>21.57</v>
      </c>
      <c r="AA50" s="4">
        <f t="shared" si="23"/>
        <v>6.5328978068129057E-3</v>
      </c>
      <c r="AB50" t="str">
        <f t="shared" si="24"/>
        <v>UP</v>
      </c>
      <c r="AC50">
        <f t="shared" si="25"/>
        <v>0.89221185564739225</v>
      </c>
    </row>
    <row r="51" spans="1:29" x14ac:dyDescent="0.2">
      <c r="A51" t="s">
        <v>41</v>
      </c>
      <c r="B51" s="1">
        <v>43054</v>
      </c>
      <c r="C51">
        <v>426</v>
      </c>
      <c r="D51">
        <v>0.34212611527752401</v>
      </c>
      <c r="E51">
        <v>0.34384883321392901</v>
      </c>
      <c r="F51" s="2">
        <v>43054.753252314818</v>
      </c>
      <c r="G51">
        <v>38938</v>
      </c>
      <c r="H51">
        <v>237253</v>
      </c>
      <c r="I51">
        <v>3061210</v>
      </c>
      <c r="J51">
        <v>20</v>
      </c>
      <c r="K51" s="10">
        <f t="shared" si="14"/>
        <v>0.75325231481838273</v>
      </c>
      <c r="L51">
        <f>C51/VLOOKUP(A51, 'Normalization Factors'!$A:$C, 2, )</f>
        <v>0.39813084112149533</v>
      </c>
      <c r="M51">
        <f>G51/VLOOKUP(A51, 'Normalization Factors'!$A:$C, 2, )</f>
        <v>36.390654205607476</v>
      </c>
      <c r="N51">
        <f>H51/VLOOKUP(A51, 'Normalization Factors'!$A:$C, 2, )</f>
        <v>221.73177570093458</v>
      </c>
      <c r="O51">
        <f>I51/VLOOKUP(A51, 'Normalization Factors'!$A:$C, 2, )</f>
        <v>2860.9439252336447</v>
      </c>
      <c r="P51">
        <f>J51/VLOOKUP(A51, 'Normalization Factors'!$A:$C, 2, )</f>
        <v>1.8691588785046728E-2</v>
      </c>
      <c r="Q51" s="8">
        <f t="shared" si="15"/>
        <v>0.35523753439605887</v>
      </c>
      <c r="R51">
        <f t="shared" si="16"/>
        <v>2.8915638815370257</v>
      </c>
      <c r="S51">
        <f t="shared" si="17"/>
        <v>0.5731338607169677</v>
      </c>
      <c r="T51">
        <f t="shared" si="18"/>
        <v>-0.32542512355632491</v>
      </c>
      <c r="U51">
        <f t="shared" si="19"/>
        <v>-0.14061236928955598</v>
      </c>
      <c r="V51">
        <f t="shared" si="20"/>
        <v>-6.2835723333630522E-2</v>
      </c>
      <c r="W51">
        <f t="shared" si="21"/>
        <v>-0.33285654884443844</v>
      </c>
      <c r="X51" s="13">
        <f t="shared" si="22"/>
        <v>-9.4967903022575864E-2</v>
      </c>
      <c r="Y51" s="8">
        <v>21.31</v>
      </c>
      <c r="Z51">
        <v>21.36</v>
      </c>
      <c r="AA51" s="4">
        <f t="shared" si="23"/>
        <v>2.3463162834350404E-3</v>
      </c>
      <c r="AB51" t="str">
        <f t="shared" si="24"/>
        <v>UP</v>
      </c>
      <c r="AC51">
        <f t="shared" si="25"/>
        <v>0.35074314269635687</v>
      </c>
    </row>
    <row r="52" spans="1:29" x14ac:dyDescent="0.2">
      <c r="A52" t="s">
        <v>41</v>
      </c>
      <c r="B52" s="1">
        <v>43053</v>
      </c>
      <c r="C52">
        <v>197</v>
      </c>
      <c r="D52">
        <v>0.37370244321386398</v>
      </c>
      <c r="E52">
        <v>0.20890202789314399</v>
      </c>
      <c r="F52" s="2">
        <v>43053.709513888891</v>
      </c>
      <c r="G52">
        <v>4483</v>
      </c>
      <c r="H52">
        <v>15135</v>
      </c>
      <c r="I52">
        <v>1241254</v>
      </c>
      <c r="J52">
        <v>11</v>
      </c>
      <c r="K52" s="10">
        <f t="shared" si="14"/>
        <v>0.70951388889079681</v>
      </c>
      <c r="L52">
        <f>C52/VLOOKUP(A52, 'Normalization Factors'!$A:$C, 2, )</f>
        <v>0.18411214953271027</v>
      </c>
      <c r="M52">
        <f>G52/VLOOKUP(A52, 'Normalization Factors'!$A:$C, 2, )</f>
        <v>4.1897196261682241</v>
      </c>
      <c r="N52">
        <f>H52/VLOOKUP(A52, 'Normalization Factors'!$A:$C, 2, )</f>
        <v>14.144859813084112</v>
      </c>
      <c r="O52">
        <f>I52/VLOOKUP(A52, 'Normalization Factors'!$A:$C, 2, )</f>
        <v>1160.0504672897196</v>
      </c>
      <c r="P52">
        <f>J52/VLOOKUP(A52, 'Normalization Factors'!$A:$C, 2, )</f>
        <v>1.0280373831775701E-2</v>
      </c>
      <c r="Q52" s="8">
        <f t="shared" si="15"/>
        <v>0.84315505018976111</v>
      </c>
      <c r="R52">
        <f t="shared" si="16"/>
        <v>0.99801552425811535</v>
      </c>
      <c r="S52">
        <f t="shared" si="17"/>
        <v>-1.1742735767039807</v>
      </c>
      <c r="T52">
        <f t="shared" si="18"/>
        <v>-0.59157755187404204</v>
      </c>
      <c r="U52">
        <f t="shared" si="19"/>
        <v>-0.17149695390656128</v>
      </c>
      <c r="V52">
        <f t="shared" si="20"/>
        <v>-0.19425239753163756</v>
      </c>
      <c r="W52">
        <f t="shared" si="21"/>
        <v>-0.59942844072348456</v>
      </c>
      <c r="X52" s="13">
        <f t="shared" si="22"/>
        <v>-0.39965342083864613</v>
      </c>
      <c r="Y52" s="8">
        <v>21.1</v>
      </c>
      <c r="Z52">
        <v>21.36</v>
      </c>
      <c r="AA52" s="4">
        <f t="shared" si="23"/>
        <v>1.2322274881516493E-2</v>
      </c>
      <c r="AB52" t="str">
        <f t="shared" si="24"/>
        <v>UP</v>
      </c>
      <c r="AC52">
        <f t="shared" si="25"/>
        <v>1.6409770560676993</v>
      </c>
    </row>
    <row r="53" spans="1:29" x14ac:dyDescent="0.2">
      <c r="A53" t="s">
        <v>41</v>
      </c>
      <c r="B53" s="1">
        <v>43052</v>
      </c>
      <c r="C53">
        <v>254</v>
      </c>
      <c r="D53">
        <v>0.40687138894569902</v>
      </c>
      <c r="E53">
        <v>0.22447224281623801</v>
      </c>
      <c r="F53" s="2">
        <v>43052.745057870372</v>
      </c>
      <c r="G53">
        <v>11191</v>
      </c>
      <c r="H53">
        <v>72188</v>
      </c>
      <c r="I53">
        <v>2380535</v>
      </c>
      <c r="J53">
        <v>11</v>
      </c>
      <c r="K53" s="10">
        <f t="shared" si="14"/>
        <v>0.74505787037196569</v>
      </c>
      <c r="L53">
        <f>C53/VLOOKUP(A53, 'Normalization Factors'!$A:$C, 2, )</f>
        <v>0.23738317757009345</v>
      </c>
      <c r="M53">
        <f>G53/VLOOKUP(A53, 'Normalization Factors'!$A:$C, 2, )</f>
        <v>10.458878504672898</v>
      </c>
      <c r="N53">
        <f>H53/VLOOKUP(A53, 'Normalization Factors'!$A:$C, 2, )</f>
        <v>67.46542056074766</v>
      </c>
      <c r="O53">
        <f>I53/VLOOKUP(A53, 'Normalization Factors'!$A:$C, 2, )</f>
        <v>2224.799065420561</v>
      </c>
      <c r="P53">
        <f>J53/VLOOKUP(A53, 'Normalization Factors'!$A:$C, 2, )</f>
        <v>1.0280373831775701E-2</v>
      </c>
      <c r="Q53" s="8">
        <f t="shared" si="15"/>
        <v>1.3556817010277096</v>
      </c>
      <c r="R53">
        <f t="shared" si="16"/>
        <v>1.2164938707444932</v>
      </c>
      <c r="S53">
        <f t="shared" si="17"/>
        <v>0.24575506581225959</v>
      </c>
      <c r="T53">
        <f t="shared" si="18"/>
        <v>-0.52533000421417364</v>
      </c>
      <c r="U53">
        <f t="shared" si="19"/>
        <v>-0.16548407352313735</v>
      </c>
      <c r="V53">
        <f t="shared" si="20"/>
        <v>-0.16049684636955752</v>
      </c>
      <c r="W53">
        <f t="shared" si="21"/>
        <v>-0.43255611438600627</v>
      </c>
      <c r="X53" s="13">
        <f t="shared" si="22"/>
        <v>-0.39965342083864613</v>
      </c>
      <c r="Y53" s="8">
        <v>21.23</v>
      </c>
      <c r="Z53">
        <v>21.17</v>
      </c>
      <c r="AA53" s="4">
        <f t="shared" si="23"/>
        <v>-2.8261893546867038E-3</v>
      </c>
      <c r="AB53" t="str">
        <f t="shared" si="24"/>
        <v>DOWN</v>
      </c>
      <c r="AC53">
        <f t="shared" si="25"/>
        <v>-0.31823940427337744</v>
      </c>
    </row>
    <row r="54" spans="1:29" x14ac:dyDescent="0.2">
      <c r="A54" t="s">
        <v>41</v>
      </c>
      <c r="B54" s="1">
        <v>43051</v>
      </c>
      <c r="C54">
        <v>99</v>
      </c>
      <c r="D54">
        <v>0.25837733394551499</v>
      </c>
      <c r="E54">
        <v>6.6087006427915498E-2</v>
      </c>
      <c r="F54" s="2">
        <v>43051.796516203707</v>
      </c>
      <c r="G54">
        <v>2898</v>
      </c>
      <c r="H54">
        <v>10113</v>
      </c>
      <c r="I54">
        <v>373205</v>
      </c>
      <c r="J54">
        <v>3</v>
      </c>
      <c r="K54" s="10">
        <f t="shared" si="14"/>
        <v>0.79651620370714227</v>
      </c>
      <c r="L54">
        <f>C54/VLOOKUP(A54, 'Normalization Factors'!$A:$C, 2, )</f>
        <v>9.2523364485981308E-2</v>
      </c>
      <c r="M54">
        <f>G54/VLOOKUP(A54, 'Normalization Factors'!$A:$C, 2, )</f>
        <v>2.7084112149532711</v>
      </c>
      <c r="N54">
        <f>H54/VLOOKUP(A54, 'Normalization Factors'!$A:$C, 2, )</f>
        <v>9.4514018691588788</v>
      </c>
      <c r="O54">
        <f>I54/VLOOKUP(A54, 'Normalization Factors'!$A:$C, 2, )</f>
        <v>348.78971962616822</v>
      </c>
      <c r="P54">
        <f>J54/VLOOKUP(A54, 'Normalization Factors'!$A:$C, 2, )</f>
        <v>2.8037383177570091E-3</v>
      </c>
      <c r="Q54" s="8">
        <f t="shared" si="15"/>
        <v>-0.93884889074639</v>
      </c>
      <c r="R54">
        <f t="shared" si="16"/>
        <v>-1.0059381717734242</v>
      </c>
      <c r="S54">
        <f t="shared" si="17"/>
        <v>2.3015829215299011</v>
      </c>
      <c r="T54">
        <f t="shared" si="18"/>
        <v>-0.70547684434188607</v>
      </c>
      <c r="U54">
        <f t="shared" si="19"/>
        <v>-0.17291770754516103</v>
      </c>
      <c r="V54">
        <f t="shared" si="20"/>
        <v>-0.19722367648166589</v>
      </c>
      <c r="W54">
        <f t="shared" si="21"/>
        <v>-0.72657297837918289</v>
      </c>
      <c r="X54" s="13">
        <f t="shared" si="22"/>
        <v>-0.67048499223070868</v>
      </c>
      <c r="Y54" s="8" t="s">
        <v>16</v>
      </c>
      <c r="Z54" t="s">
        <v>16</v>
      </c>
      <c r="AA54" s="4" t="str">
        <f t="shared" si="23"/>
        <v>N/A</v>
      </c>
      <c r="AB54" t="str">
        <f t="shared" si="24"/>
        <v>N/A</v>
      </c>
      <c r="AC54" t="str">
        <f t="shared" si="25"/>
        <v>N/A</v>
      </c>
    </row>
    <row r="55" spans="1:29" x14ac:dyDescent="0.2">
      <c r="A55" t="s">
        <v>43</v>
      </c>
      <c r="B55" s="1">
        <v>43058</v>
      </c>
      <c r="C55">
        <v>373</v>
      </c>
      <c r="D55">
        <v>0.34237272185663598</v>
      </c>
      <c r="E55">
        <v>9.5436266146721894E-3</v>
      </c>
      <c r="F55" s="2">
        <v>43058.727870370371</v>
      </c>
      <c r="G55">
        <v>17960</v>
      </c>
      <c r="H55">
        <v>30159</v>
      </c>
      <c r="I55">
        <v>3111593</v>
      </c>
      <c r="J55">
        <v>9</v>
      </c>
      <c r="K55" s="10">
        <f t="shared" si="14"/>
        <v>0.7278703703705105</v>
      </c>
      <c r="L55">
        <f>C55/VLOOKUP(A55, 'Normalization Factors'!$A:$C, 2, )</f>
        <v>0.91871921182266014</v>
      </c>
      <c r="M55">
        <f>G55/VLOOKUP(A55, 'Normalization Factors'!$A:$C, 2, )</f>
        <v>44.236453201970441</v>
      </c>
      <c r="N55">
        <f>H55/VLOOKUP(A55, 'Normalization Factors'!$A:$C, 2, )</f>
        <v>74.283251231527089</v>
      </c>
      <c r="O55">
        <f>I55/VLOOKUP(A55, 'Normalization Factors'!$A:$C, 2, )</f>
        <v>7664.0221674876848</v>
      </c>
      <c r="P55">
        <f>J55/VLOOKUP(A55, 'Normalization Factors'!$A:$C, 2, )</f>
        <v>2.2167487684729065E-2</v>
      </c>
      <c r="Q55" s="8">
        <f t="shared" si="15"/>
        <v>0.35904810001031501</v>
      </c>
      <c r="R55">
        <f t="shared" si="16"/>
        <v>-1.7993443121103634</v>
      </c>
      <c r="S55">
        <f t="shared" si="17"/>
        <v>-0.44090808441037171</v>
      </c>
      <c r="T55">
        <f t="shared" si="18"/>
        <v>0.32197561507775563</v>
      </c>
      <c r="U55">
        <f t="shared" si="19"/>
        <v>-0.13308730064928398</v>
      </c>
      <c r="V55">
        <f t="shared" si="20"/>
        <v>-0.15618069461130771</v>
      </c>
      <c r="W55">
        <f t="shared" si="21"/>
        <v>0.419904094628478</v>
      </c>
      <c r="X55" s="13">
        <f t="shared" si="22"/>
        <v>3.0942094761295634E-2</v>
      </c>
      <c r="Y55" s="8" t="s">
        <v>16</v>
      </c>
      <c r="Z55" t="s">
        <v>16</v>
      </c>
      <c r="AA55" s="4" t="str">
        <f t="shared" si="23"/>
        <v>N/A</v>
      </c>
      <c r="AB55" t="str">
        <f t="shared" si="24"/>
        <v>N/A</v>
      </c>
      <c r="AC55" t="str">
        <f t="shared" si="25"/>
        <v>N/A</v>
      </c>
    </row>
    <row r="56" spans="1:29" x14ac:dyDescent="0.2">
      <c r="A56" t="s">
        <v>43</v>
      </c>
      <c r="B56" s="1">
        <v>43057</v>
      </c>
      <c r="C56">
        <v>263</v>
      </c>
      <c r="D56">
        <v>0.274455737896802</v>
      </c>
      <c r="E56">
        <v>0.10145269918083601</v>
      </c>
      <c r="F56" s="2">
        <v>43057.734780092593</v>
      </c>
      <c r="G56">
        <v>17052</v>
      </c>
      <c r="H56">
        <v>31513</v>
      </c>
      <c r="I56">
        <v>932906</v>
      </c>
      <c r="J56">
        <v>13</v>
      </c>
      <c r="K56" s="10">
        <f t="shared" si="14"/>
        <v>0.73478009259270038</v>
      </c>
      <c r="L56">
        <f>C56/VLOOKUP(A56, 'Normalization Factors'!$A:$C, 2, )</f>
        <v>0.64778325123152714</v>
      </c>
      <c r="M56">
        <f>G56/VLOOKUP(A56, 'Normalization Factors'!$A:$C, 2, )</f>
        <v>42</v>
      </c>
      <c r="N56">
        <f>H56/VLOOKUP(A56, 'Normalization Factors'!$A:$C, 2, )</f>
        <v>77.618226600985224</v>
      </c>
      <c r="O56">
        <f>I56/VLOOKUP(A56, 'Normalization Factors'!$A:$C, 2, )</f>
        <v>2297.7980295566504</v>
      </c>
      <c r="P56">
        <f>J56/VLOOKUP(A56, 'Normalization Factors'!$A:$C, 2, )</f>
        <v>3.2019704433497539E-2</v>
      </c>
      <c r="Q56" s="8">
        <f t="shared" si="15"/>
        <v>-0.69040534374321949</v>
      </c>
      <c r="R56">
        <f t="shared" si="16"/>
        <v>-0.5096933791891507</v>
      </c>
      <c r="S56">
        <f t="shared" si="17"/>
        <v>-0.16485562606270524</v>
      </c>
      <c r="T56">
        <f t="shared" si="18"/>
        <v>-1.4958805437606797E-2</v>
      </c>
      <c r="U56">
        <f t="shared" si="19"/>
        <v>-0.13523232932812027</v>
      </c>
      <c r="V56">
        <f t="shared" si="20"/>
        <v>-0.15406942777297172</v>
      </c>
      <c r="W56">
        <f t="shared" si="21"/>
        <v>-0.4211153789983289</v>
      </c>
      <c r="X56" s="13">
        <f t="shared" si="22"/>
        <v>0.38782606198975245</v>
      </c>
      <c r="Y56" s="8" t="s">
        <v>16</v>
      </c>
      <c r="Z56" t="s">
        <v>16</v>
      </c>
      <c r="AA56" s="4" t="str">
        <f t="shared" si="23"/>
        <v>N/A</v>
      </c>
      <c r="AB56" t="str">
        <f t="shared" si="24"/>
        <v>N/A</v>
      </c>
      <c r="AC56" t="str">
        <f t="shared" si="25"/>
        <v>N/A</v>
      </c>
    </row>
    <row r="57" spans="1:29" x14ac:dyDescent="0.2">
      <c r="A57" t="s">
        <v>43</v>
      </c>
      <c r="B57" s="1">
        <v>43056</v>
      </c>
      <c r="C57">
        <v>583</v>
      </c>
      <c r="D57">
        <v>0.25294275454867199</v>
      </c>
      <c r="E57">
        <v>9.4732494016370405E-2</v>
      </c>
      <c r="F57" s="2">
        <v>43056.729398148149</v>
      </c>
      <c r="G57">
        <v>29610</v>
      </c>
      <c r="H57">
        <v>38617</v>
      </c>
      <c r="I57">
        <v>3553195</v>
      </c>
      <c r="J57">
        <v>25</v>
      </c>
      <c r="K57" s="10">
        <f t="shared" si="14"/>
        <v>0.72939814814890269</v>
      </c>
      <c r="L57">
        <f>C57/VLOOKUP(A57, 'Normalization Factors'!$A:$C, 2, )</f>
        <v>1.4359605911330049</v>
      </c>
      <c r="M57">
        <f>G57/VLOOKUP(A57, 'Normalization Factors'!$A:$C, 2, )</f>
        <v>72.931034482758619</v>
      </c>
      <c r="N57">
        <f>H57/VLOOKUP(A57, 'Normalization Factors'!$A:$C, 2, )</f>
        <v>95.115763546798036</v>
      </c>
      <c r="O57">
        <f>I57/VLOOKUP(A57, 'Normalization Factors'!$A:$C, 2, )</f>
        <v>8751.7118226600978</v>
      </c>
      <c r="P57">
        <f>J57/VLOOKUP(A57, 'Normalization Factors'!$A:$C, 2, )</f>
        <v>6.1576354679802957E-2</v>
      </c>
      <c r="Q57" s="8">
        <f t="shared" si="15"/>
        <v>-1.0228240281986338</v>
      </c>
      <c r="R57">
        <f t="shared" si="16"/>
        <v>-0.60399004237804299</v>
      </c>
      <c r="S57">
        <f t="shared" si="17"/>
        <v>-0.37987135992675886</v>
      </c>
      <c r="T57">
        <f t="shared" si="18"/>
        <v>0.96521405424344742</v>
      </c>
      <c r="U57">
        <f t="shared" si="19"/>
        <v>-0.10556573224791516</v>
      </c>
      <c r="V57">
        <f t="shared" si="20"/>
        <v>-0.14299229363741875</v>
      </c>
      <c r="W57">
        <f t="shared" si="21"/>
        <v>0.59037184956185984</v>
      </c>
      <c r="X57" s="13">
        <f t="shared" si="22"/>
        <v>1.4584779636751226</v>
      </c>
      <c r="Y57">
        <v>149.34</v>
      </c>
      <c r="Z57">
        <v>148.83000000000001</v>
      </c>
      <c r="AA57" s="4">
        <f t="shared" si="23"/>
        <v>-3.4150261149055237E-3</v>
      </c>
      <c r="AB57" t="str">
        <f t="shared" si="24"/>
        <v>DOWN</v>
      </c>
      <c r="AC57">
        <f t="shared" si="25"/>
        <v>-0.39439621166230759</v>
      </c>
    </row>
    <row r="58" spans="1:29" x14ac:dyDescent="0.2">
      <c r="A58" t="s">
        <v>43</v>
      </c>
      <c r="B58" s="1">
        <v>43055</v>
      </c>
      <c r="C58">
        <v>842</v>
      </c>
      <c r="D58">
        <v>0.31953576027210201</v>
      </c>
      <c r="E58">
        <v>0.13884565739969501</v>
      </c>
      <c r="F58" s="2">
        <v>43055.703946759262</v>
      </c>
      <c r="G58">
        <v>22132</v>
      </c>
      <c r="H58">
        <v>63415</v>
      </c>
      <c r="I58">
        <v>5736899</v>
      </c>
      <c r="J58">
        <v>40</v>
      </c>
      <c r="K58" s="10">
        <f t="shared" si="14"/>
        <v>0.70394675926218042</v>
      </c>
      <c r="L58">
        <f>C58/VLOOKUP(A58, 'Normalization Factors'!$A:$C, 2, )</f>
        <v>2.0738916256157633</v>
      </c>
      <c r="M58">
        <f>G58/VLOOKUP(A58, 'Normalization Factors'!$A:$C, 2, )</f>
        <v>54.512315270935957</v>
      </c>
      <c r="N58">
        <f>H58/VLOOKUP(A58, 'Normalization Factors'!$A:$C, 2, )</f>
        <v>156.19458128078819</v>
      </c>
      <c r="O58">
        <f>I58/VLOOKUP(A58, 'Normalization Factors'!$A:$C, 2, )</f>
        <v>14130.293103448275</v>
      </c>
      <c r="P58">
        <f>J58/VLOOKUP(A58, 'Normalization Factors'!$A:$C, 2, )</f>
        <v>9.8522167487684734E-2</v>
      </c>
      <c r="Q58" s="8">
        <f t="shared" si="15"/>
        <v>6.1712997988980405E-3</v>
      </c>
      <c r="R58">
        <f t="shared" si="16"/>
        <v>1.4997623616039053E-2</v>
      </c>
      <c r="S58">
        <f t="shared" si="17"/>
        <v>-1.3966877013969157</v>
      </c>
      <c r="T58">
        <f t="shared" si="18"/>
        <v>1.7585414625478006</v>
      </c>
      <c r="U58">
        <f t="shared" si="19"/>
        <v>-0.12323150808529164</v>
      </c>
      <c r="V58">
        <f t="shared" si="20"/>
        <v>-0.1043252367267427</v>
      </c>
      <c r="W58">
        <f t="shared" si="21"/>
        <v>1.4333279917873161</v>
      </c>
      <c r="X58" s="13">
        <f t="shared" si="22"/>
        <v>2.7967928407818357</v>
      </c>
      <c r="Y58">
        <v>147.72999999999999</v>
      </c>
      <c r="Z58">
        <v>147.5</v>
      </c>
      <c r="AA58" s="4">
        <f t="shared" si="23"/>
        <v>-1.5568943342583754E-3</v>
      </c>
      <c r="AB58" t="str">
        <f t="shared" si="24"/>
        <v>DOWN</v>
      </c>
      <c r="AC58">
        <f t="shared" si="25"/>
        <v>-0.15407598425427718</v>
      </c>
    </row>
    <row r="59" spans="1:29" x14ac:dyDescent="0.2">
      <c r="A59" t="s">
        <v>43</v>
      </c>
      <c r="B59" s="1">
        <v>43054</v>
      </c>
      <c r="C59">
        <v>776</v>
      </c>
      <c r="D59">
        <v>0.33620311508842399</v>
      </c>
      <c r="E59">
        <v>0.14503842005422601</v>
      </c>
      <c r="F59" s="2">
        <v>43054.712233796294</v>
      </c>
      <c r="G59">
        <v>30481</v>
      </c>
      <c r="H59">
        <v>102526</v>
      </c>
      <c r="I59">
        <v>9061562</v>
      </c>
      <c r="J59">
        <v>64</v>
      </c>
      <c r="K59" s="10">
        <f t="shared" si="14"/>
        <v>0.71223379629373085</v>
      </c>
      <c r="L59">
        <f>C59/VLOOKUP(A59, 'Normalization Factors'!$A:$C, 2, )</f>
        <v>1.9113300492610839</v>
      </c>
      <c r="M59">
        <f>G59/VLOOKUP(A59, 'Normalization Factors'!$A:$C, 2, )</f>
        <v>75.076354679802961</v>
      </c>
      <c r="N59">
        <f>H59/VLOOKUP(A59, 'Normalization Factors'!$A:$C, 2, )</f>
        <v>252.5270935960591</v>
      </c>
      <c r="O59">
        <f>I59/VLOOKUP(A59, 'Normalization Factors'!$A:$C, 2, )</f>
        <v>22319.118226600986</v>
      </c>
      <c r="P59">
        <f>J59/VLOOKUP(A59, 'Normalization Factors'!$A:$C, 2, )</f>
        <v>0.15763546798029557</v>
      </c>
      <c r="Q59" s="8">
        <f t="shared" si="15"/>
        <v>0.26371531736887255</v>
      </c>
      <c r="R59">
        <f t="shared" si="16"/>
        <v>0.10189331205883347</v>
      </c>
      <c r="S59">
        <f t="shared" si="17"/>
        <v>-1.0656097113684511</v>
      </c>
      <c r="T59">
        <f t="shared" si="18"/>
        <v>1.5563808102385834</v>
      </c>
      <c r="U59">
        <f t="shared" si="19"/>
        <v>-0.10350811112537504</v>
      </c>
      <c r="V59">
        <f t="shared" si="20"/>
        <v>-4.3340187011707179E-2</v>
      </c>
      <c r="W59">
        <f t="shared" si="21"/>
        <v>2.7167185505259144</v>
      </c>
      <c r="X59" s="13">
        <f t="shared" si="22"/>
        <v>4.9380966441525755</v>
      </c>
      <c r="Y59">
        <v>148</v>
      </c>
      <c r="Z59">
        <v>146.21</v>
      </c>
      <c r="AA59" s="4">
        <f t="shared" si="23"/>
        <v>-1.209459459459454E-2</v>
      </c>
      <c r="AB59" t="str">
        <f t="shared" si="24"/>
        <v>DOWN</v>
      </c>
      <c r="AC59">
        <f t="shared" si="25"/>
        <v>-1.5169623786948581</v>
      </c>
    </row>
    <row r="60" spans="1:29" x14ac:dyDescent="0.2">
      <c r="A60" t="s">
        <v>43</v>
      </c>
      <c r="B60" s="1">
        <v>43053</v>
      </c>
      <c r="C60">
        <v>873</v>
      </c>
      <c r="D60">
        <v>0.32986882612741603</v>
      </c>
      <c r="E60">
        <v>0.16821274539702299</v>
      </c>
      <c r="F60" s="2">
        <v>43053.768171296295</v>
      </c>
      <c r="G60">
        <v>54434</v>
      </c>
      <c r="H60">
        <v>192187</v>
      </c>
      <c r="I60">
        <v>8192859</v>
      </c>
      <c r="J60">
        <v>39</v>
      </c>
      <c r="K60" s="10">
        <f t="shared" si="14"/>
        <v>0.768171296294895</v>
      </c>
      <c r="L60">
        <f>C60/VLOOKUP(A60, 'Normalization Factors'!$A:$C, 2, )</f>
        <v>2.1502463054187193</v>
      </c>
      <c r="M60">
        <f>G60/VLOOKUP(A60, 'Normalization Factors'!$A:$C, 2, )</f>
        <v>134.07389162561577</v>
      </c>
      <c r="N60">
        <f>H60/VLOOKUP(A60, 'Normalization Factors'!$A:$C, 2, )</f>
        <v>473.36699507389164</v>
      </c>
      <c r="O60">
        <f>I60/VLOOKUP(A60, 'Normalization Factors'!$A:$C, 2, )</f>
        <v>20179.45566502463</v>
      </c>
      <c r="P60">
        <f>J60/VLOOKUP(A60, 'Normalization Factors'!$A:$C, 2, )</f>
        <v>9.6059113300492605E-2</v>
      </c>
      <c r="Q60" s="8">
        <f t="shared" si="15"/>
        <v>0.16583786498095215</v>
      </c>
      <c r="R60">
        <f t="shared" si="16"/>
        <v>0.42707111511677237</v>
      </c>
      <c r="S60">
        <f t="shared" si="17"/>
        <v>1.1691667228497769</v>
      </c>
      <c r="T60">
        <f t="shared" si="18"/>
        <v>1.853495708329403</v>
      </c>
      <c r="U60">
        <f t="shared" si="19"/>
        <v>-4.6922349072328923E-2</v>
      </c>
      <c r="V60">
        <f t="shared" si="20"/>
        <v>9.6466530855383967E-2</v>
      </c>
      <c r="W60">
        <f t="shared" si="21"/>
        <v>2.3813807347689799</v>
      </c>
      <c r="X60" s="13">
        <f t="shared" si="22"/>
        <v>2.7075718489747209</v>
      </c>
      <c r="Y60">
        <v>147.94999999999999</v>
      </c>
      <c r="Z60">
        <v>147.49</v>
      </c>
      <c r="AA60" s="4">
        <f t="shared" si="23"/>
        <v>-3.1091584994929339E-3</v>
      </c>
      <c r="AB60" t="str">
        <f t="shared" si="24"/>
        <v>DOWN</v>
      </c>
      <c r="AC60">
        <f t="shared" si="25"/>
        <v>-0.35483702880009699</v>
      </c>
    </row>
    <row r="61" spans="1:29" x14ac:dyDescent="0.2">
      <c r="A61" t="s">
        <v>43</v>
      </c>
      <c r="B61" s="1">
        <v>43052</v>
      </c>
      <c r="C61">
        <v>737</v>
      </c>
      <c r="D61">
        <v>0.26978012852894101</v>
      </c>
      <c r="E61">
        <v>0.124953725934475</v>
      </c>
      <c r="F61" s="2">
        <v>43052.699652777781</v>
      </c>
      <c r="G61">
        <v>38104</v>
      </c>
      <c r="H61">
        <v>108406</v>
      </c>
      <c r="I61">
        <v>7342441</v>
      </c>
      <c r="J61">
        <v>31</v>
      </c>
      <c r="K61" s="10">
        <f t="shared" si="14"/>
        <v>0.69965277778101154</v>
      </c>
      <c r="L61">
        <f>C61/VLOOKUP(A61, 'Normalization Factors'!$A:$C, 2, )</f>
        <v>1.8152709359605912</v>
      </c>
      <c r="M61">
        <f>G61/VLOOKUP(A61, 'Normalization Factors'!$A:$C, 2, )</f>
        <v>93.85221674876847</v>
      </c>
      <c r="N61">
        <f>H61/VLOOKUP(A61, 'Normalization Factors'!$A:$C, 2, )</f>
        <v>267.00985221674875</v>
      </c>
      <c r="O61">
        <f>I61/VLOOKUP(A61, 'Normalization Factors'!$A:$C, 2, )</f>
        <v>18084.830049261083</v>
      </c>
      <c r="P61">
        <f>J61/VLOOKUP(A61, 'Normalization Factors'!$A:$C, 2, )</f>
        <v>7.6354679802955669E-2</v>
      </c>
      <c r="Q61" s="8">
        <f t="shared" si="15"/>
        <v>-0.76265287398764103</v>
      </c>
      <c r="R61">
        <f t="shared" si="16"/>
        <v>-0.17993136297885115</v>
      </c>
      <c r="S61">
        <f t="shared" si="17"/>
        <v>-1.5682378890686206</v>
      </c>
      <c r="T61">
        <f t="shared" si="18"/>
        <v>1.4369222429649551</v>
      </c>
      <c r="U61">
        <f t="shared" si="19"/>
        <v>-8.5499792161972954E-2</v>
      </c>
      <c r="V61">
        <f t="shared" si="20"/>
        <v>-3.4171613149509616E-2</v>
      </c>
      <c r="W61">
        <f t="shared" si="21"/>
        <v>2.0531013175223713</v>
      </c>
      <c r="X61" s="13">
        <f t="shared" si="22"/>
        <v>1.9938039145178079</v>
      </c>
      <c r="Y61">
        <v>148.88</v>
      </c>
      <c r="Z61">
        <v>147.91999999999999</v>
      </c>
      <c r="AA61" s="4">
        <f t="shared" si="23"/>
        <v>-6.4481461579796347E-3</v>
      </c>
      <c r="AB61" t="str">
        <f t="shared" si="24"/>
        <v>DOWN</v>
      </c>
      <c r="AC61">
        <f t="shared" si="25"/>
        <v>-0.78668275780466879</v>
      </c>
    </row>
    <row r="62" spans="1:29" x14ac:dyDescent="0.2">
      <c r="A62" t="s">
        <v>43</v>
      </c>
      <c r="B62" s="1">
        <v>43051</v>
      </c>
      <c r="C62">
        <v>295</v>
      </c>
      <c r="D62">
        <v>0.21950470198351499</v>
      </c>
      <c r="E62">
        <v>9.0082330569618702E-2</v>
      </c>
      <c r="F62" s="2">
        <v>43051.728356481479</v>
      </c>
      <c r="G62">
        <v>37319</v>
      </c>
      <c r="H62">
        <v>97260</v>
      </c>
      <c r="I62">
        <v>594699</v>
      </c>
      <c r="J62">
        <v>8</v>
      </c>
      <c r="K62" s="10">
        <f t="shared" si="14"/>
        <v>0.72835648147884058</v>
      </c>
      <c r="L62">
        <f>C62/VLOOKUP(A62, 'Normalization Factors'!$A:$C, 2, )</f>
        <v>0.72660098522167482</v>
      </c>
      <c r="M62">
        <f>G62/VLOOKUP(A62, 'Normalization Factors'!$A:$C, 2, )</f>
        <v>91.918719211822662</v>
      </c>
      <c r="N62">
        <f>H62/VLOOKUP(A62, 'Normalization Factors'!$A:$C, 2, )</f>
        <v>239.55665024630542</v>
      </c>
      <c r="O62">
        <f>I62/VLOOKUP(A62, 'Normalization Factors'!$A:$C, 2, )</f>
        <v>1464.7758620689656</v>
      </c>
      <c r="P62">
        <f>J62/VLOOKUP(A62, 'Normalization Factors'!$A:$C, 2, )</f>
        <v>1.9704433497536946E-2</v>
      </c>
      <c r="Q62" s="8">
        <f t="shared" si="15"/>
        <v>-1.5395089186476694</v>
      </c>
      <c r="R62">
        <f t="shared" si="16"/>
        <v>-0.66924026697390382</v>
      </c>
      <c r="S62">
        <f t="shared" si="17"/>
        <v>-0.42148730855722927</v>
      </c>
      <c r="T62">
        <f t="shared" si="18"/>
        <v>8.3058480530498524E-2</v>
      </c>
      <c r="U62">
        <f t="shared" si="19"/>
        <v>-8.7354249775284068E-2</v>
      </c>
      <c r="V62">
        <f t="shared" si="20"/>
        <v>-5.1551362174688864E-2</v>
      </c>
      <c r="W62">
        <f t="shared" si="21"/>
        <v>-0.55167046704764555</v>
      </c>
      <c r="X62" s="13">
        <f t="shared" si="22"/>
        <v>-5.8278897045818574E-2</v>
      </c>
      <c r="Y62" s="8" t="s">
        <v>16</v>
      </c>
      <c r="Z62" s="12" t="s">
        <v>16</v>
      </c>
      <c r="AA62" s="4" t="str">
        <f t="shared" si="23"/>
        <v>N/A</v>
      </c>
      <c r="AB62" t="str">
        <f t="shared" si="24"/>
        <v>N/A</v>
      </c>
      <c r="AC62" t="str">
        <f t="shared" si="25"/>
        <v>N/A</v>
      </c>
    </row>
    <row r="63" spans="1:29" x14ac:dyDescent="0.2">
      <c r="A63" t="s">
        <v>43</v>
      </c>
      <c r="B63" s="1">
        <v>43050</v>
      </c>
      <c r="C63">
        <v>1741</v>
      </c>
      <c r="D63">
        <v>0.25838607105766698</v>
      </c>
      <c r="E63">
        <v>9.24114389981706E-2</v>
      </c>
      <c r="F63" s="2">
        <v>43050.773599537039</v>
      </c>
      <c r="G63">
        <v>213566</v>
      </c>
      <c r="H63">
        <v>424320</v>
      </c>
      <c r="I63">
        <v>2713237</v>
      </c>
      <c r="J63">
        <v>20</v>
      </c>
      <c r="K63" s="10">
        <f t="shared" si="14"/>
        <v>0.77359953703853535</v>
      </c>
      <c r="L63">
        <f>C63/VLOOKUP(A63, 'Normalization Factors'!$A:$C, 2, )</f>
        <v>4.2881773399014778</v>
      </c>
      <c r="M63">
        <f>G63/VLOOKUP(A63, 'Normalization Factors'!$A:$C, 2, )</f>
        <v>526.02463054187194</v>
      </c>
      <c r="N63">
        <f>H63/VLOOKUP(A63, 'Normalization Factors'!$A:$C, 2, )</f>
        <v>1045.1231527093596</v>
      </c>
      <c r="O63">
        <f>I63/VLOOKUP(A63, 'Normalization Factors'!$A:$C, 2, )</f>
        <v>6682.8497536945815</v>
      </c>
      <c r="P63">
        <f>J63/VLOOKUP(A63, 'Normalization Factors'!$A:$C, 2, )</f>
        <v>4.9261083743842367E-2</v>
      </c>
      <c r="Q63" s="8">
        <f t="shared" si="15"/>
        <v>-0.93871388486271012</v>
      </c>
      <c r="R63">
        <f t="shared" si="16"/>
        <v>-0.63655865270133816</v>
      </c>
      <c r="S63">
        <f t="shared" si="17"/>
        <v>1.3860320545663929</v>
      </c>
      <c r="T63">
        <f t="shared" si="18"/>
        <v>4.5122145902142625</v>
      </c>
      <c r="U63">
        <f t="shared" si="19"/>
        <v>0.32900573872566446</v>
      </c>
      <c r="V63">
        <f t="shared" si="20"/>
        <v>0.45842716969101438</v>
      </c>
      <c r="W63">
        <f t="shared" si="21"/>
        <v>0.26613021456398034</v>
      </c>
      <c r="X63" s="13">
        <f t="shared" si="22"/>
        <v>1.0123730046395518</v>
      </c>
      <c r="Y63" s="8" t="s">
        <v>16</v>
      </c>
      <c r="Z63" s="12" t="s">
        <v>16</v>
      </c>
      <c r="AA63" s="4" t="str">
        <f t="shared" si="23"/>
        <v>N/A</v>
      </c>
      <c r="AB63" t="str">
        <f t="shared" si="24"/>
        <v>N/A</v>
      </c>
      <c r="AC63" t="str">
        <f t="shared" si="25"/>
        <v>N/A</v>
      </c>
    </row>
    <row r="64" spans="1:29" x14ac:dyDescent="0.2">
      <c r="A64" t="s">
        <v>43</v>
      </c>
      <c r="B64" s="1">
        <v>43049</v>
      </c>
      <c r="C64">
        <v>876</v>
      </c>
      <c r="D64">
        <v>0.359802261992616</v>
      </c>
      <c r="E64">
        <v>0.128572656811098</v>
      </c>
      <c r="F64" s="2">
        <v>43049.723194444443</v>
      </c>
      <c r="G64">
        <v>34389</v>
      </c>
      <c r="H64">
        <v>76109</v>
      </c>
      <c r="I64">
        <v>4745671</v>
      </c>
      <c r="J64">
        <v>29</v>
      </c>
      <c r="K64" s="10">
        <f t="shared" si="14"/>
        <v>0.72319444444292458</v>
      </c>
      <c r="L64">
        <f>C64/VLOOKUP(A64, 'Normalization Factors'!$A:$C, 2, )</f>
        <v>2.1576354679802954</v>
      </c>
      <c r="M64">
        <f>G64/VLOOKUP(A64, 'Normalization Factors'!$A:$C, 2, )</f>
        <v>84.701970443349751</v>
      </c>
      <c r="N64">
        <f>H64/VLOOKUP(A64, 'Normalization Factors'!$A:$C, 2, )</f>
        <v>187.46059113300493</v>
      </c>
      <c r="O64">
        <f>I64/VLOOKUP(A64, 'Normalization Factors'!$A:$C, 2, )</f>
        <v>11688.844827586207</v>
      </c>
      <c r="P64">
        <f>J64/VLOOKUP(A64, 'Normalization Factors'!$A:$C, 2, )</f>
        <v>7.1428571428571425E-2</v>
      </c>
      <c r="Q64" s="8">
        <f t="shared" si="15"/>
        <v>0.62836940746946623</v>
      </c>
      <c r="R64">
        <f t="shared" si="16"/>
        <v>-0.12915120111991793</v>
      </c>
      <c r="S64">
        <f t="shared" si="17"/>
        <v>-0.62771745327565087</v>
      </c>
      <c r="T64">
        <f t="shared" si="18"/>
        <v>1.8626848288889126</v>
      </c>
      <c r="U64">
        <f t="shared" si="19"/>
        <v>-9.4275983287387982E-2</v>
      </c>
      <c r="V64">
        <f t="shared" si="20"/>
        <v>-8.4531720297025714E-2</v>
      </c>
      <c r="W64">
        <f t="shared" si="21"/>
        <v>1.0506929226818629</v>
      </c>
      <c r="X64" s="13">
        <f t="shared" si="22"/>
        <v>1.8153619309035791</v>
      </c>
      <c r="Y64">
        <v>150.65</v>
      </c>
      <c r="Z64">
        <v>149.13999999999999</v>
      </c>
      <c r="AA64" s="4">
        <f t="shared" si="23"/>
        <v>-1.0023232658480048E-2</v>
      </c>
      <c r="AB64" t="str">
        <f t="shared" si="24"/>
        <v>DOWN</v>
      </c>
      <c r="AC64">
        <f t="shared" si="25"/>
        <v>-1.2490641721650699</v>
      </c>
    </row>
    <row r="65" spans="1:29" x14ac:dyDescent="0.2">
      <c r="A65" t="s">
        <v>43</v>
      </c>
      <c r="B65" s="1">
        <v>43048</v>
      </c>
      <c r="C65">
        <v>541</v>
      </c>
      <c r="D65">
        <v>0.28567040886819101</v>
      </c>
      <c r="E65">
        <v>0.11711642434378</v>
      </c>
      <c r="F65" s="2">
        <v>43048.768541666665</v>
      </c>
      <c r="G65">
        <v>24076</v>
      </c>
      <c r="H65">
        <v>45933</v>
      </c>
      <c r="I65">
        <v>4434956</v>
      </c>
      <c r="J65">
        <v>9</v>
      </c>
      <c r="K65" s="10">
        <f t="shared" si="14"/>
        <v>0.76854166666453239</v>
      </c>
      <c r="L65">
        <f>C65/VLOOKUP(A65, 'Normalization Factors'!$A:$C, 2, )</f>
        <v>1.3325123152709359</v>
      </c>
      <c r="M65">
        <f>G65/VLOOKUP(A65, 'Normalization Factors'!$A:$C, 2, )</f>
        <v>59.300492610837438</v>
      </c>
      <c r="N65">
        <f>H65/VLOOKUP(A65, 'Normalization Factors'!$A:$C, 2, )</f>
        <v>113.13546798029557</v>
      </c>
      <c r="O65">
        <f>I65/VLOOKUP(A65, 'Normalization Factors'!$A:$C, 2, )</f>
        <v>10923.536945812808</v>
      </c>
      <c r="P65">
        <f>J65/VLOOKUP(A65, 'Normalization Factors'!$A:$C, 2, )</f>
        <v>2.2167487684729065E-2</v>
      </c>
      <c r="Q65" s="8">
        <f t="shared" si="15"/>
        <v>-0.51711621361271598</v>
      </c>
      <c r="R65">
        <f t="shared" si="16"/>
        <v>-0.28990291448970523</v>
      </c>
      <c r="S65">
        <f t="shared" si="17"/>
        <v>1.1839635045075394</v>
      </c>
      <c r="T65">
        <f t="shared" si="18"/>
        <v>0.83656636641030913</v>
      </c>
      <c r="U65">
        <f t="shared" si="19"/>
        <v>-0.11863906783016194</v>
      </c>
      <c r="V65">
        <f t="shared" si="20"/>
        <v>-0.13158459187282057</v>
      </c>
      <c r="W65">
        <f t="shared" si="21"/>
        <v>0.93075033076849811</v>
      </c>
      <c r="X65" s="13">
        <f t="shared" si="22"/>
        <v>3.0942094761295634E-2</v>
      </c>
      <c r="Y65">
        <v>149.93</v>
      </c>
      <c r="Z65">
        <v>149.86000000000001</v>
      </c>
      <c r="AA65" s="4">
        <f t="shared" si="23"/>
        <v>-4.6688454612147789E-4</v>
      </c>
      <c r="AB65" t="str">
        <f t="shared" si="24"/>
        <v>DOWN</v>
      </c>
      <c r="AC65">
        <f t="shared" si="25"/>
        <v>-1.3100299488363519E-2</v>
      </c>
    </row>
    <row r="66" spans="1:29" x14ac:dyDescent="0.2">
      <c r="A66" t="s">
        <v>43</v>
      </c>
      <c r="B66" s="1">
        <v>43047</v>
      </c>
      <c r="C66">
        <v>746</v>
      </c>
      <c r="D66">
        <v>0.28359333410606902</v>
      </c>
      <c r="E66">
        <v>0.17067057556124199</v>
      </c>
      <c r="F66" s="2">
        <v>43047.748159722221</v>
      </c>
      <c r="G66">
        <v>68578</v>
      </c>
      <c r="H66">
        <v>164477</v>
      </c>
      <c r="I66">
        <v>6822925</v>
      </c>
      <c r="J66">
        <v>58</v>
      </c>
      <c r="K66" s="10">
        <f t="shared" si="14"/>
        <v>0.74815972222131677</v>
      </c>
      <c r="L66">
        <f>C66/VLOOKUP(A66, 'Normalization Factors'!$A:$C, 2, )</f>
        <v>1.8374384236453203</v>
      </c>
      <c r="M66">
        <f>G66/VLOOKUP(A66, 'Normalization Factors'!$A:$C, 2, )</f>
        <v>168.9113300492611</v>
      </c>
      <c r="N66">
        <f>H66/VLOOKUP(A66, 'Normalization Factors'!$A:$C, 2, )</f>
        <v>405.11576354679801</v>
      </c>
      <c r="O66">
        <f>I66/VLOOKUP(A66, 'Normalization Factors'!$A:$C, 2, )</f>
        <v>16805.233990147783</v>
      </c>
      <c r="P66">
        <f>J66/VLOOKUP(A66, 'Normalization Factors'!$A:$C, 2, )</f>
        <v>0.14285714285714285</v>
      </c>
      <c r="Q66" s="8">
        <f t="shared" si="15"/>
        <v>-0.54921117918615192</v>
      </c>
      <c r="R66">
        <f t="shared" si="16"/>
        <v>0.46155892873239857</v>
      </c>
      <c r="S66">
        <f t="shared" si="17"/>
        <v>0.36967811234136355</v>
      </c>
      <c r="T66">
        <f t="shared" si="18"/>
        <v>1.4644896046434848</v>
      </c>
      <c r="U66">
        <f t="shared" si="19"/>
        <v>-1.3509038903319431E-2</v>
      </c>
      <c r="V66">
        <f t="shared" si="20"/>
        <v>5.3258846889143376E-2</v>
      </c>
      <c r="W66">
        <f t="shared" si="21"/>
        <v>1.8525571031121766</v>
      </c>
      <c r="X66" s="13">
        <f t="shared" si="22"/>
        <v>4.4027706933098907</v>
      </c>
      <c r="Y66">
        <v>151.6</v>
      </c>
      <c r="Z66">
        <v>150.28</v>
      </c>
      <c r="AA66" s="4">
        <f t="shared" si="23"/>
        <v>-8.7071240105540456E-3</v>
      </c>
      <c r="AB66" t="str">
        <f t="shared" si="24"/>
        <v>DOWN</v>
      </c>
      <c r="AC66">
        <f t="shared" si="25"/>
        <v>-1.0788461430363199</v>
      </c>
    </row>
    <row r="67" spans="1:29" x14ac:dyDescent="0.2">
      <c r="A67" t="s">
        <v>43</v>
      </c>
      <c r="B67" s="1">
        <v>43046</v>
      </c>
      <c r="C67">
        <v>685</v>
      </c>
      <c r="D67">
        <v>0.25448582628509597</v>
      </c>
      <c r="E67">
        <v>0.121506406610421</v>
      </c>
      <c r="F67" s="2">
        <v>43046.725451388891</v>
      </c>
      <c r="G67">
        <v>23090</v>
      </c>
      <c r="H67">
        <v>81799</v>
      </c>
      <c r="I67">
        <v>4028826</v>
      </c>
      <c r="J67">
        <v>36</v>
      </c>
      <c r="K67" s="10">
        <f t="shared" si="14"/>
        <v>0.72545138889108784</v>
      </c>
      <c r="L67">
        <f>C67/VLOOKUP(A67, 'Normalization Factors'!$A:$C, 2, )</f>
        <v>1.687192118226601</v>
      </c>
      <c r="M67">
        <f>G67/VLOOKUP(A67, 'Normalization Factors'!$A:$C, 2, )</f>
        <v>56.871921182266007</v>
      </c>
      <c r="N67">
        <f>H67/VLOOKUP(A67, 'Normalization Factors'!$A:$C, 2, )</f>
        <v>201.47536945812809</v>
      </c>
      <c r="O67">
        <f>I67/VLOOKUP(A67, 'Normalization Factors'!$A:$C, 2, )</f>
        <v>9923.2167487684728</v>
      </c>
      <c r="P67">
        <f>J67/VLOOKUP(A67, 'Normalization Factors'!$A:$C, 2, )</f>
        <v>8.8669950738916259E-2</v>
      </c>
      <c r="Q67" s="8">
        <f t="shared" si="15"/>
        <v>-0.99898047901060449</v>
      </c>
      <c r="R67">
        <f t="shared" si="16"/>
        <v>-0.22830350359797313</v>
      </c>
      <c r="S67">
        <f t="shared" si="17"/>
        <v>-0.53754956472164028</v>
      </c>
      <c r="T67">
        <f t="shared" si="18"/>
        <v>1.2776441532667835</v>
      </c>
      <c r="U67">
        <f t="shared" si="19"/>
        <v>-0.12096836108713617</v>
      </c>
      <c r="V67">
        <f t="shared" si="20"/>
        <v>-7.5659409875953584E-2</v>
      </c>
      <c r="W67">
        <f t="shared" si="21"/>
        <v>0.77397552152602545</v>
      </c>
      <c r="X67" s="13">
        <f t="shared" si="22"/>
        <v>2.4399088735533785</v>
      </c>
      <c r="Y67">
        <v>151.37</v>
      </c>
      <c r="Z67">
        <v>150.5</v>
      </c>
      <c r="AA67" s="4">
        <f t="shared" si="23"/>
        <v>-5.747506110854228E-3</v>
      </c>
      <c r="AB67" t="str">
        <f t="shared" si="24"/>
        <v>DOWN</v>
      </c>
      <c r="AC67">
        <f t="shared" si="25"/>
        <v>-0.69606594730175153</v>
      </c>
    </row>
    <row r="68" spans="1:29" x14ac:dyDescent="0.2">
      <c r="A68" t="s">
        <v>13</v>
      </c>
      <c r="B68" s="1">
        <v>43057</v>
      </c>
      <c r="C68">
        <v>358</v>
      </c>
      <c r="D68">
        <v>0.28937489755227203</v>
      </c>
      <c r="E68">
        <v>0.103994164006384</v>
      </c>
      <c r="F68" s="2">
        <v>43057.716481481482</v>
      </c>
      <c r="G68">
        <v>193111</v>
      </c>
      <c r="H68">
        <v>1105662</v>
      </c>
      <c r="I68">
        <v>1936309</v>
      </c>
      <c r="J68">
        <v>5</v>
      </c>
      <c r="K68" s="10">
        <f t="shared" ref="K68:K99" si="26">MOD(F68, 1)</f>
        <v>0.71648148148233304</v>
      </c>
      <c r="L68">
        <f>C68/VLOOKUP(A68, 'Normalization Factors'!$A:$C, 2, )</f>
        <v>7.4895397489539745E-2</v>
      </c>
      <c r="M68">
        <f>G68/VLOOKUP(A68, 'Normalization Factors'!$A:$C, 2, )</f>
        <v>40.399790794979083</v>
      </c>
      <c r="N68">
        <f>H68/VLOOKUP(A68, 'Normalization Factors'!$A:$C, 2, )</f>
        <v>231.31004184100419</v>
      </c>
      <c r="O68">
        <f>I68/VLOOKUP(A68, 'Normalization Factors'!$A:$C, 2, )</f>
        <v>405.08556485355649</v>
      </c>
      <c r="P68">
        <f>J68/VLOOKUP(A68, 'Normalization Factors'!$A:$C, 2, )</f>
        <v>1.0460251046025104E-3</v>
      </c>
      <c r="Q68" s="8">
        <f t="shared" ref="Q68:Q99" si="27">STANDARDIZE(D68, D$1, D$2)</f>
        <v>-0.45987444314254905</v>
      </c>
      <c r="R68">
        <f t="shared" ref="R68:R99" si="28">STANDARDIZE(E68, E$1, E$2)</f>
        <v>-0.47403201963299879</v>
      </c>
      <c r="S68">
        <f t="shared" ref="S68:S99" si="29">STANDARDIZE(K68, K$1, K$2)</f>
        <v>-0.89590912125862443</v>
      </c>
      <c r="T68">
        <f t="shared" ref="T68:T99" si="30">STANDARDIZE(L68, L$1, L$2)</f>
        <v>-0.72739888389636653</v>
      </c>
      <c r="U68">
        <f t="shared" ref="U68:U99" si="31">STANDARDIZE(M68, M$1, M$2)</f>
        <v>-0.13676712318559223</v>
      </c>
      <c r="V68">
        <f t="shared" ref="V68:V99" si="32">STANDARDIZE(N68, N$1, N$2)</f>
        <v>-5.6772027674741446E-2</v>
      </c>
      <c r="W68">
        <f t="shared" ref="W68:W99" si="33">STANDARDIZE(O68, O$1, O$2)</f>
        <v>-0.7177500330635278</v>
      </c>
      <c r="X68" s="13">
        <f t="shared" ref="X68:X99" si="34">STANDARDIZE(P68, P$1, P$2)</f>
        <v>-0.73415590820389487</v>
      </c>
      <c r="Y68" s="8" t="s">
        <v>16</v>
      </c>
      <c r="Z68" t="s">
        <v>16</v>
      </c>
      <c r="AA68" s="4" t="str">
        <f t="shared" ref="AA68:AA99" si="35">IFERROR((Z68-Y68)/Y68, "N/A")</f>
        <v>N/A</v>
      </c>
      <c r="AB68" t="str">
        <f t="shared" ref="AB68:AB99" si="36">IF(AA68="N/A", "N/A", IF(AA68&gt;0, "UP", "DOWN"))</f>
        <v>N/A</v>
      </c>
      <c r="AC68" t="str">
        <f t="shared" ref="AC68:AC99" si="37">IFERROR(STANDARDIZE(AA68, $AA$1, $AA$2), "N/A")</f>
        <v>N/A</v>
      </c>
    </row>
    <row r="69" spans="1:29" x14ac:dyDescent="0.2">
      <c r="A69" t="s">
        <v>13</v>
      </c>
      <c r="B69" s="1">
        <v>43056</v>
      </c>
      <c r="C69">
        <v>421</v>
      </c>
      <c r="D69">
        <v>0.33495790960161498</v>
      </c>
      <c r="E69">
        <v>0.134256053065435</v>
      </c>
      <c r="F69" s="2">
        <v>43056.742685185185</v>
      </c>
      <c r="G69">
        <v>153945</v>
      </c>
      <c r="H69">
        <v>1052019</v>
      </c>
      <c r="I69">
        <v>1930630</v>
      </c>
      <c r="J69">
        <v>10</v>
      </c>
      <c r="K69" s="10">
        <f t="shared" si="26"/>
        <v>0.74268518518510973</v>
      </c>
      <c r="L69">
        <f>C69/VLOOKUP(A69, 'Normalization Factors'!$A:$C, 2, )</f>
        <v>8.8075313807531377E-2</v>
      </c>
      <c r="M69">
        <f>G69/VLOOKUP(A69, 'Normalization Factors'!$A:$C, 2, )</f>
        <v>32.206066945606693</v>
      </c>
      <c r="N69">
        <f>H69/VLOOKUP(A69, 'Normalization Factors'!$A:$C, 2, )</f>
        <v>220.08765690376569</v>
      </c>
      <c r="O69">
        <f>I69/VLOOKUP(A69, 'Normalization Factors'!$A:$C, 2, )</f>
        <v>403.89748953974896</v>
      </c>
      <c r="P69">
        <f>J69/VLOOKUP(A69, 'Normalization Factors'!$A:$C, 2, )</f>
        <v>2.0920502092050207E-3</v>
      </c>
      <c r="Q69" s="8">
        <f t="shared" si="27"/>
        <v>0.24447439838040066</v>
      </c>
      <c r="R69">
        <f t="shared" si="28"/>
        <v>-4.9402846828885488E-2</v>
      </c>
      <c r="S69">
        <f t="shared" si="29"/>
        <v>0.15096318306286927</v>
      </c>
      <c r="T69">
        <f t="shared" si="30"/>
        <v>-0.71100841488164235</v>
      </c>
      <c r="U69">
        <f t="shared" si="31"/>
        <v>-0.14462589377282539</v>
      </c>
      <c r="V69">
        <f t="shared" si="32"/>
        <v>-6.387656265332585E-2</v>
      </c>
      <c r="W69">
        <f t="shared" si="33"/>
        <v>-0.71793623372331472</v>
      </c>
      <c r="X69" s="13">
        <f t="shared" si="34"/>
        <v>-0.69626498490505773</v>
      </c>
      <c r="Y69" s="8">
        <v>45.5</v>
      </c>
      <c r="Z69">
        <v>44.63</v>
      </c>
      <c r="AA69" s="4">
        <f t="shared" si="35"/>
        <v>-1.9120879120879064E-2</v>
      </c>
      <c r="AB69" t="str">
        <f t="shared" si="36"/>
        <v>DOWN</v>
      </c>
      <c r="AC69">
        <f t="shared" si="37"/>
        <v>-2.4257021746430945</v>
      </c>
    </row>
    <row r="70" spans="1:29" x14ac:dyDescent="0.2">
      <c r="A70" t="s">
        <v>13</v>
      </c>
      <c r="B70" s="1">
        <v>43055</v>
      </c>
      <c r="C70">
        <v>446</v>
      </c>
      <c r="D70">
        <v>0.34287173194684401</v>
      </c>
      <c r="E70">
        <v>0.13379202552969299</v>
      </c>
      <c r="F70" s="2">
        <v>43055.7190162037</v>
      </c>
      <c r="G70">
        <v>143948</v>
      </c>
      <c r="H70">
        <v>945268</v>
      </c>
      <c r="I70">
        <v>8676720</v>
      </c>
      <c r="J70">
        <v>12</v>
      </c>
      <c r="K70" s="10">
        <f t="shared" si="26"/>
        <v>0.71901620370044839</v>
      </c>
      <c r="L70">
        <f>C70/VLOOKUP(A70, 'Normalization Factors'!$A:$C, 2, )</f>
        <v>9.3305439330543929E-2</v>
      </c>
      <c r="M70">
        <f>G70/VLOOKUP(A70, 'Normalization Factors'!$A:$C, 2, )</f>
        <v>30.114644351464435</v>
      </c>
      <c r="N70">
        <f>H70/VLOOKUP(A70, 'Normalization Factors'!$A:$C, 2, )</f>
        <v>197.75481171548117</v>
      </c>
      <c r="O70">
        <f>I70/VLOOKUP(A70, 'Normalization Factors'!$A:$C, 2, )</f>
        <v>1815.2133891213389</v>
      </c>
      <c r="P70">
        <f>J70/VLOOKUP(A70, 'Normalization Factors'!$A:$C, 2, )</f>
        <v>2.5104602510460251E-3</v>
      </c>
      <c r="Q70" s="8">
        <f t="shared" si="27"/>
        <v>0.36675880544956546</v>
      </c>
      <c r="R70">
        <f t="shared" si="28"/>
        <v>-5.5913994506281699E-2</v>
      </c>
      <c r="S70">
        <f t="shared" si="29"/>
        <v>-0.79464364675197596</v>
      </c>
      <c r="T70">
        <f t="shared" si="30"/>
        <v>-0.70450426051072013</v>
      </c>
      <c r="U70">
        <f t="shared" si="31"/>
        <v>-0.14663182058589205</v>
      </c>
      <c r="V70">
        <f t="shared" si="32"/>
        <v>-7.8014776651403217E-2</v>
      </c>
      <c r="W70">
        <f t="shared" si="33"/>
        <v>-0.4967482765156826</v>
      </c>
      <c r="X70" s="13">
        <f t="shared" si="34"/>
        <v>-0.68110861558552283</v>
      </c>
      <c r="Y70" s="8">
        <v>45.63</v>
      </c>
      <c r="Z70">
        <v>45.65</v>
      </c>
      <c r="AA70" s="4">
        <f t="shared" si="35"/>
        <v>4.3830813061573572E-4</v>
      </c>
      <c r="AB70" t="str">
        <f t="shared" si="36"/>
        <v>UP</v>
      </c>
      <c r="AC70">
        <f t="shared" si="37"/>
        <v>0.10397218815070353</v>
      </c>
    </row>
    <row r="71" spans="1:29" x14ac:dyDescent="0.2">
      <c r="A71" t="s">
        <v>13</v>
      </c>
      <c r="B71" s="1">
        <v>43054</v>
      </c>
      <c r="C71">
        <v>610</v>
      </c>
      <c r="D71">
        <v>0.27855584533863198</v>
      </c>
      <c r="E71">
        <v>0.131670244600572</v>
      </c>
      <c r="F71" s="2">
        <v>43054.754745370374</v>
      </c>
      <c r="G71">
        <v>188118</v>
      </c>
      <c r="H71">
        <v>1258555</v>
      </c>
      <c r="I71">
        <v>8185081</v>
      </c>
      <c r="J71">
        <v>25</v>
      </c>
      <c r="K71" s="10">
        <f t="shared" si="26"/>
        <v>0.75474537037371192</v>
      </c>
      <c r="L71">
        <f>C71/VLOOKUP(A71, 'Normalization Factors'!$A:$C, 2, )</f>
        <v>0.12761506276150628</v>
      </c>
      <c r="M71">
        <f>G71/VLOOKUP(A71, 'Normalization Factors'!$A:$C, 2, )</f>
        <v>39.355230125523015</v>
      </c>
      <c r="N71">
        <f>H71/VLOOKUP(A71, 'Normalization Factors'!$A:$C, 2, )</f>
        <v>263.29602510460251</v>
      </c>
      <c r="O71">
        <f>I71/VLOOKUP(A71, 'Normalization Factors'!$A:$C, 2, )</f>
        <v>1712.3600418410042</v>
      </c>
      <c r="P71">
        <f>J71/VLOOKUP(A71, 'Normalization Factors'!$A:$C, 2, )</f>
        <v>5.2301255230125521E-3</v>
      </c>
      <c r="Q71" s="8">
        <f t="shared" si="27"/>
        <v>-0.62705047101900246</v>
      </c>
      <c r="R71">
        <f t="shared" si="28"/>
        <v>-8.568642804624009E-2</v>
      </c>
      <c r="S71">
        <f t="shared" si="29"/>
        <v>0.63278338688382973</v>
      </c>
      <c r="T71">
        <f t="shared" si="30"/>
        <v>-0.66183700783747013</v>
      </c>
      <c r="U71">
        <f t="shared" si="31"/>
        <v>-0.13776898300130114</v>
      </c>
      <c r="V71">
        <f t="shared" si="32"/>
        <v>-3.6522718976855321E-2</v>
      </c>
      <c r="W71">
        <f t="shared" si="33"/>
        <v>-0.51286792895044153</v>
      </c>
      <c r="X71" s="13">
        <f t="shared" si="34"/>
        <v>-0.58259221500854608</v>
      </c>
      <c r="Y71" s="8">
        <v>45.39</v>
      </c>
      <c r="Z71">
        <v>45.46</v>
      </c>
      <c r="AA71" s="4">
        <f t="shared" si="35"/>
        <v>1.5421899096717401E-3</v>
      </c>
      <c r="AB71" t="str">
        <f t="shared" si="36"/>
        <v>UP</v>
      </c>
      <c r="AC71">
        <f t="shared" si="37"/>
        <v>0.24674199755675488</v>
      </c>
    </row>
    <row r="72" spans="1:29" x14ac:dyDescent="0.2">
      <c r="A72" t="s">
        <v>13</v>
      </c>
      <c r="B72" s="1">
        <v>43053</v>
      </c>
      <c r="C72">
        <v>413</v>
      </c>
      <c r="D72">
        <v>0.31788697536881499</v>
      </c>
      <c r="E72">
        <v>0.146377659478446</v>
      </c>
      <c r="F72" s="2">
        <v>43053.745844907404</v>
      </c>
      <c r="G72">
        <v>140431</v>
      </c>
      <c r="H72">
        <v>602175</v>
      </c>
      <c r="I72">
        <v>2336647</v>
      </c>
      <c r="J72">
        <v>11</v>
      </c>
      <c r="K72" s="10">
        <f t="shared" si="26"/>
        <v>0.74584490740380716</v>
      </c>
      <c r="L72">
        <f>C72/VLOOKUP(A72, 'Normalization Factors'!$A:$C, 2, )</f>
        <v>8.6401673640167362E-2</v>
      </c>
      <c r="M72">
        <f>G72/VLOOKUP(A72, 'Normalization Factors'!$A:$C, 2, )</f>
        <v>29.378870292887029</v>
      </c>
      <c r="N72">
        <f>H72/VLOOKUP(A72, 'Normalization Factors'!$A:$C, 2, )</f>
        <v>125.97803347280335</v>
      </c>
      <c r="O72">
        <f>I72/VLOOKUP(A72, 'Normalization Factors'!$A:$C, 2, )</f>
        <v>488.83828451882846</v>
      </c>
      <c r="P72">
        <f>J72/VLOOKUP(A72, 'Normalization Factors'!$A:$C, 2, )</f>
        <v>2.3012552301255231E-3</v>
      </c>
      <c r="Q72" s="8">
        <f t="shared" si="27"/>
        <v>-1.9305729566638969E-2</v>
      </c>
      <c r="R72">
        <f t="shared" si="28"/>
        <v>0.12068526942089719</v>
      </c>
      <c r="S72">
        <f t="shared" si="29"/>
        <v>0.27719822668966315</v>
      </c>
      <c r="T72">
        <f t="shared" si="30"/>
        <v>-0.71308974428033756</v>
      </c>
      <c r="U72">
        <f t="shared" si="31"/>
        <v>-0.14733751675489831</v>
      </c>
      <c r="V72">
        <f t="shared" si="32"/>
        <v>-0.12345437211413758</v>
      </c>
      <c r="W72">
        <f t="shared" si="33"/>
        <v>-0.70462391935727875</v>
      </c>
      <c r="X72" s="13">
        <f t="shared" si="34"/>
        <v>-0.68868680024529016</v>
      </c>
      <c r="Y72" s="8">
        <v>45.7</v>
      </c>
      <c r="Z72">
        <v>45.86</v>
      </c>
      <c r="AA72" s="4">
        <f t="shared" si="35"/>
        <v>3.501094091903645E-3</v>
      </c>
      <c r="AB72" t="str">
        <f t="shared" si="36"/>
        <v>UP</v>
      </c>
      <c r="AC72">
        <f t="shared" si="37"/>
        <v>0.50009555592523391</v>
      </c>
    </row>
    <row r="73" spans="1:29" x14ac:dyDescent="0.2">
      <c r="A73" t="s">
        <v>13</v>
      </c>
      <c r="B73" s="1">
        <v>43052</v>
      </c>
      <c r="C73">
        <v>339</v>
      </c>
      <c r="D73">
        <v>0.41337372886045498</v>
      </c>
      <c r="E73">
        <v>0.267777362755238</v>
      </c>
      <c r="F73" s="2">
        <v>43052.757037037038</v>
      </c>
      <c r="G73">
        <v>36275</v>
      </c>
      <c r="H73">
        <v>144295</v>
      </c>
      <c r="I73">
        <v>2048015</v>
      </c>
      <c r="J73">
        <v>10</v>
      </c>
      <c r="K73" s="10">
        <f t="shared" si="26"/>
        <v>0.75703703703766223</v>
      </c>
      <c r="L73">
        <f>C73/VLOOKUP(A73, 'Normalization Factors'!$A:$C, 2, )</f>
        <v>7.0920502092050211E-2</v>
      </c>
      <c r="M73">
        <f>G73/VLOOKUP(A73, 'Normalization Factors'!$A:$C, 2, )</f>
        <v>7.5889121338912133</v>
      </c>
      <c r="N73">
        <f>H73/VLOOKUP(A73, 'Normalization Factors'!$A:$C, 2, )</f>
        <v>30.18723849372385</v>
      </c>
      <c r="O73">
        <f>I73/VLOOKUP(A73, 'Normalization Factors'!$A:$C, 2, )</f>
        <v>428.45502092050208</v>
      </c>
      <c r="P73">
        <f>J73/VLOOKUP(A73, 'Normalization Factors'!$A:$C, 2, )</f>
        <v>2.0920502092050207E-3</v>
      </c>
      <c r="Q73" s="8">
        <f t="shared" si="27"/>
        <v>1.4561558772666363</v>
      </c>
      <c r="R73">
        <f t="shared" si="28"/>
        <v>1.8241432221117584</v>
      </c>
      <c r="S73">
        <f t="shared" si="29"/>
        <v>0.72433847346390701</v>
      </c>
      <c r="T73">
        <f t="shared" si="30"/>
        <v>-0.7323420412182674</v>
      </c>
      <c r="U73">
        <f t="shared" si="31"/>
        <v>-0.16823671782939806</v>
      </c>
      <c r="V73">
        <f t="shared" si="32"/>
        <v>-0.18409647781281641</v>
      </c>
      <c r="W73">
        <f t="shared" si="33"/>
        <v>-0.71408746379038801</v>
      </c>
      <c r="X73" s="13">
        <f t="shared" si="34"/>
        <v>-0.69626498490505773</v>
      </c>
      <c r="Y73" s="8">
        <v>45.26</v>
      </c>
      <c r="Z73">
        <v>45.75</v>
      </c>
      <c r="AA73" s="4">
        <f t="shared" si="35"/>
        <v>1.0826336721166637E-2</v>
      </c>
      <c r="AB73" t="str">
        <f t="shared" si="36"/>
        <v>UP</v>
      </c>
      <c r="AC73">
        <f t="shared" si="37"/>
        <v>1.447500897579941</v>
      </c>
    </row>
    <row r="74" spans="1:29" x14ac:dyDescent="0.2">
      <c r="A74" t="s">
        <v>13</v>
      </c>
      <c r="B74" s="1">
        <v>43051</v>
      </c>
      <c r="C74">
        <v>159</v>
      </c>
      <c r="D74">
        <v>0.217540862</v>
      </c>
      <c r="E74">
        <v>8.9408283000000005E-2</v>
      </c>
      <c r="F74" s="2">
        <v>43051.742361111108</v>
      </c>
      <c r="G74">
        <v>16500</v>
      </c>
      <c r="H74">
        <v>68519</v>
      </c>
      <c r="I74">
        <v>913879</v>
      </c>
      <c r="J74">
        <v>3</v>
      </c>
      <c r="K74" s="10">
        <f t="shared" si="26"/>
        <v>0.74236111110803904</v>
      </c>
      <c r="L74">
        <f>C74/VLOOKUP(A74, 'Normalization Factors'!$A:$C, 2, )</f>
        <v>3.3263598326359833E-2</v>
      </c>
      <c r="M74">
        <f>G74/VLOOKUP(A74, 'Normalization Factors'!$A:$C, 2, )</f>
        <v>3.4518828451882846</v>
      </c>
      <c r="N74">
        <f>H74/VLOOKUP(A74, 'Normalization Factors'!$A:$C, 2, )</f>
        <v>14.334518828451882</v>
      </c>
      <c r="O74">
        <f>I74/VLOOKUP(A74, 'Normalization Factors'!$A:$C, 2, )</f>
        <v>191.18807531380753</v>
      </c>
      <c r="P74">
        <f>J74/VLOOKUP(A74, 'Normalization Factors'!$A:$C, 2, )</f>
        <v>6.2761506276150627E-4</v>
      </c>
      <c r="Q74" s="8">
        <f t="shared" si="27"/>
        <v>-1.5698541800759378</v>
      </c>
      <c r="R74">
        <f t="shared" si="28"/>
        <v>-0.678698376524147</v>
      </c>
      <c r="S74">
        <f t="shared" si="29"/>
        <v>0.13801599896698497</v>
      </c>
      <c r="T74">
        <f t="shared" si="30"/>
        <v>-0.77917195268890771</v>
      </c>
      <c r="U74">
        <f t="shared" si="31"/>
        <v>-0.17220462847543122</v>
      </c>
      <c r="V74">
        <f t="shared" si="32"/>
        <v>-0.19413233044106634</v>
      </c>
      <c r="W74">
        <f t="shared" si="33"/>
        <v>-0.75127303721671856</v>
      </c>
      <c r="X74" s="13">
        <f t="shared" si="34"/>
        <v>-0.74931227752342977</v>
      </c>
      <c r="Y74" s="8" t="s">
        <v>16</v>
      </c>
      <c r="Z74" t="s">
        <v>16</v>
      </c>
      <c r="AA74" s="4" t="str">
        <f t="shared" si="35"/>
        <v>N/A</v>
      </c>
      <c r="AB74" t="str">
        <f t="shared" si="36"/>
        <v>N/A</v>
      </c>
      <c r="AC74" t="str">
        <f t="shared" si="37"/>
        <v>N/A</v>
      </c>
    </row>
    <row r="75" spans="1:29" x14ac:dyDescent="0.2">
      <c r="A75" t="s">
        <v>13</v>
      </c>
      <c r="B75" s="1">
        <v>43050</v>
      </c>
      <c r="C75">
        <v>224</v>
      </c>
      <c r="D75">
        <v>0.28473008100000002</v>
      </c>
      <c r="E75">
        <v>0.102158427</v>
      </c>
      <c r="F75" s="2">
        <v>43050.722916666666</v>
      </c>
      <c r="G75">
        <v>13316</v>
      </c>
      <c r="H75">
        <v>61867</v>
      </c>
      <c r="I75">
        <v>1100498</v>
      </c>
      <c r="J75">
        <v>6</v>
      </c>
      <c r="K75" s="10">
        <f t="shared" si="26"/>
        <v>0.72291666666569654</v>
      </c>
      <c r="L75">
        <f>C75/VLOOKUP(A75, 'Normalization Factors'!$A:$C, 2, )</f>
        <v>4.686192468619247E-2</v>
      </c>
      <c r="M75">
        <f>G75/VLOOKUP(A75, 'Normalization Factors'!$A:$C, 2, )</f>
        <v>2.785774058577406</v>
      </c>
      <c r="N75">
        <f>H75/VLOOKUP(A75, 'Normalization Factors'!$A:$C, 2, )</f>
        <v>12.942887029288704</v>
      </c>
      <c r="O75">
        <f>I75/VLOOKUP(A75, 'Normalization Factors'!$A:$C, 2, )</f>
        <v>230.22970711297071</v>
      </c>
      <c r="P75">
        <f>J75/VLOOKUP(A75, 'Normalization Factors'!$A:$C, 2, )</f>
        <v>1.2552301255230125E-3</v>
      </c>
      <c r="Q75" s="8">
        <f t="shared" si="27"/>
        <v>-0.53164616270636322</v>
      </c>
      <c r="R75">
        <f t="shared" si="28"/>
        <v>-0.49979073829678289</v>
      </c>
      <c r="S75">
        <f t="shared" si="29"/>
        <v>-0.63881503951897278</v>
      </c>
      <c r="T75">
        <f t="shared" si="30"/>
        <v>-0.76226115132450989</v>
      </c>
      <c r="U75">
        <f t="shared" si="31"/>
        <v>-0.17284350723633993</v>
      </c>
      <c r="V75">
        <f t="shared" si="32"/>
        <v>-0.19501332827261086</v>
      </c>
      <c r="W75">
        <f t="shared" si="33"/>
        <v>-0.74515425205581343</v>
      </c>
      <c r="X75" s="13">
        <f t="shared" si="34"/>
        <v>-0.72657772354412753</v>
      </c>
      <c r="Y75" s="8" t="s">
        <v>16</v>
      </c>
      <c r="Z75" t="s">
        <v>16</v>
      </c>
      <c r="AA75" s="4" t="str">
        <f t="shared" si="35"/>
        <v>N/A</v>
      </c>
      <c r="AB75" t="str">
        <f t="shared" si="36"/>
        <v>N/A</v>
      </c>
      <c r="AC75" t="str">
        <f t="shared" si="37"/>
        <v>N/A</v>
      </c>
    </row>
    <row r="76" spans="1:29" x14ac:dyDescent="0.2">
      <c r="A76" t="s">
        <v>13</v>
      </c>
      <c r="B76" s="1">
        <v>43049</v>
      </c>
      <c r="C76">
        <v>330</v>
      </c>
      <c r="D76">
        <v>0.31613144100000001</v>
      </c>
      <c r="E76">
        <v>0.15310684999999999</v>
      </c>
      <c r="F76" s="2">
        <v>43049.739583333336</v>
      </c>
      <c r="G76">
        <v>19854</v>
      </c>
      <c r="H76">
        <v>73869</v>
      </c>
      <c r="I76">
        <v>4077966</v>
      </c>
      <c r="J76">
        <v>14</v>
      </c>
      <c r="K76" s="10">
        <f t="shared" si="26"/>
        <v>0.73958333333575865</v>
      </c>
      <c r="L76">
        <f>C76/VLOOKUP(A76, 'Normalization Factors'!$A:$C, 2, )</f>
        <v>6.903765690376569E-2</v>
      </c>
      <c r="M76">
        <f>G76/VLOOKUP(A76, 'Normalization Factors'!$A:$C, 2, )</f>
        <v>4.1535564853556481</v>
      </c>
      <c r="N76">
        <f>H76/VLOOKUP(A76, 'Normalization Factors'!$A:$C, 2, )</f>
        <v>15.453765690376569</v>
      </c>
      <c r="O76">
        <f>I76/VLOOKUP(A76, 'Normalization Factors'!$A:$C, 2, )</f>
        <v>853.13096234309626</v>
      </c>
      <c r="P76">
        <f>J76/VLOOKUP(A76, 'Normalization Factors'!$A:$C, 2, )</f>
        <v>2.9288702928870294E-3</v>
      </c>
      <c r="Q76" s="8">
        <f t="shared" si="27"/>
        <v>-4.6432251999822025E-2</v>
      </c>
      <c r="R76">
        <f t="shared" si="28"/>
        <v>0.21510801346152841</v>
      </c>
      <c r="S76">
        <f t="shared" si="29"/>
        <v>2.7040136533765302E-2</v>
      </c>
      <c r="T76">
        <f t="shared" si="30"/>
        <v>-0.73468353679179943</v>
      </c>
      <c r="U76">
        <f t="shared" si="31"/>
        <v>-0.17153163872540367</v>
      </c>
      <c r="V76">
        <f t="shared" si="32"/>
        <v>-0.19342377085015186</v>
      </c>
      <c r="W76">
        <f t="shared" si="33"/>
        <v>-0.64753028549576241</v>
      </c>
      <c r="X76" s="13">
        <f t="shared" si="34"/>
        <v>-0.66595224626598792</v>
      </c>
      <c r="Y76" s="8">
        <v>46.04</v>
      </c>
      <c r="Z76">
        <v>45.58</v>
      </c>
      <c r="AA76" s="4">
        <f t="shared" si="35"/>
        <v>-9.9913119026933291E-3</v>
      </c>
      <c r="AB76" t="str">
        <f t="shared" si="36"/>
        <v>DOWN</v>
      </c>
      <c r="AC76">
        <f t="shared" si="37"/>
        <v>-1.2449357226279607</v>
      </c>
    </row>
    <row r="77" spans="1:29" x14ac:dyDescent="0.2">
      <c r="A77" t="s">
        <v>13</v>
      </c>
      <c r="B77" s="1">
        <v>43048</v>
      </c>
      <c r="C77">
        <v>459</v>
      </c>
      <c r="D77">
        <v>0.40097507799999998</v>
      </c>
      <c r="E77">
        <v>0.16450478199999999</v>
      </c>
      <c r="F77" s="2">
        <v>43048.753472222219</v>
      </c>
      <c r="G77">
        <v>33208</v>
      </c>
      <c r="H77">
        <v>125272</v>
      </c>
      <c r="I77">
        <v>11336102</v>
      </c>
      <c r="J77">
        <v>45</v>
      </c>
      <c r="K77" s="10">
        <f t="shared" si="26"/>
        <v>0.75347222221898846</v>
      </c>
      <c r="L77">
        <f>C77/VLOOKUP(A77, 'Normalization Factors'!$A:$C, 2, )</f>
        <v>9.6025104602510458E-2</v>
      </c>
      <c r="M77">
        <f>G77/VLOOKUP(A77, 'Normalization Factors'!$A:$C, 2, )</f>
        <v>6.9472803347280339</v>
      </c>
      <c r="N77">
        <f>H77/VLOOKUP(A77, 'Normalization Factors'!$A:$C, 2, )</f>
        <v>26.207531380753139</v>
      </c>
      <c r="O77">
        <f>I77/VLOOKUP(A77, 'Normalization Factors'!$A:$C, 2, )</f>
        <v>2371.5694560669458</v>
      </c>
      <c r="P77">
        <f>J77/VLOOKUP(A77, 'Normalization Factors'!$A:$C, 2, )</f>
        <v>9.4142259414225944E-3</v>
      </c>
      <c r="Q77" s="8">
        <f t="shared" si="27"/>
        <v>1.2645718862711381</v>
      </c>
      <c r="R77">
        <f t="shared" si="28"/>
        <v>0.37504166556742602</v>
      </c>
      <c r="S77">
        <f t="shared" si="29"/>
        <v>0.58191944957191566</v>
      </c>
      <c r="T77">
        <f t="shared" si="30"/>
        <v>-0.7011221002378405</v>
      </c>
      <c r="U77">
        <f t="shared" si="31"/>
        <v>-0.1688521202036779</v>
      </c>
      <c r="V77">
        <f t="shared" si="32"/>
        <v>-0.18661590381243631</v>
      </c>
      <c r="W77">
        <f t="shared" si="33"/>
        <v>-0.40955357973358397</v>
      </c>
      <c r="X77" s="13">
        <f t="shared" si="34"/>
        <v>-0.43102852181319729</v>
      </c>
      <c r="Y77" s="8">
        <v>46.05</v>
      </c>
      <c r="Z77">
        <v>46.3</v>
      </c>
      <c r="AA77" s="4">
        <f t="shared" si="35"/>
        <v>5.4288816503800224E-3</v>
      </c>
      <c r="AB77" t="str">
        <f t="shared" si="36"/>
        <v>UP</v>
      </c>
      <c r="AC77">
        <f t="shared" si="37"/>
        <v>0.74942466663344309</v>
      </c>
    </row>
    <row r="78" spans="1:29" x14ac:dyDescent="0.2">
      <c r="A78" t="s">
        <v>13</v>
      </c>
      <c r="B78" s="1">
        <v>43047</v>
      </c>
      <c r="C78">
        <v>504</v>
      </c>
      <c r="D78">
        <v>0.47423859499999999</v>
      </c>
      <c r="E78">
        <v>0.24211280900000001</v>
      </c>
      <c r="F78" s="2">
        <v>43047.759722222225</v>
      </c>
      <c r="G78">
        <v>61916</v>
      </c>
      <c r="H78">
        <v>90765</v>
      </c>
      <c r="I78">
        <v>10820240</v>
      </c>
      <c r="J78">
        <v>36</v>
      </c>
      <c r="K78" s="10">
        <f t="shared" si="26"/>
        <v>0.75972222222480923</v>
      </c>
      <c r="L78">
        <f>C78/VLOOKUP(A78, 'Normalization Factors'!$A:$C, 2, )</f>
        <v>0.10543933054393305</v>
      </c>
      <c r="M78">
        <f>G78/VLOOKUP(A78, 'Normalization Factors'!$A:$C, 2, )</f>
        <v>12.953138075313808</v>
      </c>
      <c r="N78">
        <f>H78/VLOOKUP(A78, 'Normalization Factors'!$A:$C, 2, )</f>
        <v>18.988493723849373</v>
      </c>
      <c r="O78">
        <f>I78/VLOOKUP(A78, 'Normalization Factors'!$A:$C, 2, )</f>
        <v>2263.6485355648538</v>
      </c>
      <c r="P78">
        <f>J78/VLOOKUP(A78, 'Normalization Factors'!$A:$C, 2, )</f>
        <v>7.5313807531380752E-3</v>
      </c>
      <c r="Q78" s="8">
        <f t="shared" si="27"/>
        <v>2.3966399749044069</v>
      </c>
      <c r="R78">
        <f t="shared" si="28"/>
        <v>1.464022999272796</v>
      </c>
      <c r="S78">
        <f t="shared" si="29"/>
        <v>0.83161514077336995</v>
      </c>
      <c r="T78">
        <f t="shared" si="30"/>
        <v>-0.68941462237018047</v>
      </c>
      <c r="U78">
        <f t="shared" si="31"/>
        <v>-0.16309177740588671</v>
      </c>
      <c r="V78">
        <f t="shared" si="32"/>
        <v>-0.19118604695331232</v>
      </c>
      <c r="W78">
        <f t="shared" si="33"/>
        <v>-0.42646744568868444</v>
      </c>
      <c r="X78" s="13">
        <f t="shared" si="34"/>
        <v>-0.49923218375110429</v>
      </c>
      <c r="Y78" s="8">
        <v>46.62</v>
      </c>
      <c r="Z78">
        <v>46.7</v>
      </c>
      <c r="AA78" s="4">
        <f t="shared" si="35"/>
        <v>1.716001716001832E-3</v>
      </c>
      <c r="AB78" t="str">
        <f t="shared" si="36"/>
        <v>UP</v>
      </c>
      <c r="AC78">
        <f t="shared" si="37"/>
        <v>0.26922183093482693</v>
      </c>
    </row>
    <row r="79" spans="1:29" x14ac:dyDescent="0.2">
      <c r="A79" t="s">
        <v>13</v>
      </c>
      <c r="B79" s="1">
        <v>43046</v>
      </c>
      <c r="C79">
        <v>937</v>
      </c>
      <c r="D79">
        <v>0.488971349</v>
      </c>
      <c r="E79">
        <v>0.33080688200000002</v>
      </c>
      <c r="F79" s="2">
        <v>43046.78125</v>
      </c>
      <c r="G79">
        <v>178084</v>
      </c>
      <c r="H79">
        <v>285854</v>
      </c>
      <c r="I79">
        <v>9479257</v>
      </c>
      <c r="J79">
        <v>69</v>
      </c>
      <c r="K79" s="10">
        <f t="shared" si="26"/>
        <v>0.78125</v>
      </c>
      <c r="L79">
        <f>C79/VLOOKUP(A79, 'Normalization Factors'!$A:$C, 2, )</f>
        <v>0.19602510460251046</v>
      </c>
      <c r="M79">
        <f>G79/VLOOKUP(A79, 'Normalization Factors'!$A:$C, 2, )</f>
        <v>37.256066945606698</v>
      </c>
      <c r="N79">
        <f>H79/VLOOKUP(A79, 'Normalization Factors'!$A:$C, 2, )</f>
        <v>59.802092050209204</v>
      </c>
      <c r="O79">
        <f>I79/VLOOKUP(A79, 'Normalization Factors'!$A:$C, 2, )</f>
        <v>1983.108158995816</v>
      </c>
      <c r="P79">
        <f>J79/VLOOKUP(A79, 'Normalization Factors'!$A:$C, 2, )</f>
        <v>1.4435146443514645E-2</v>
      </c>
      <c r="Q79" s="8">
        <f t="shared" si="27"/>
        <v>2.6242905347469567</v>
      </c>
      <c r="R79">
        <f t="shared" si="28"/>
        <v>2.7085616590083594</v>
      </c>
      <c r="S79">
        <f t="shared" si="29"/>
        <v>1.6916780762295844</v>
      </c>
      <c r="T79">
        <f t="shared" si="30"/>
        <v>-0.57676266866580683</v>
      </c>
      <c r="U79">
        <f t="shared" si="31"/>
        <v>-0.1397823339708231</v>
      </c>
      <c r="V79">
        <f t="shared" si="32"/>
        <v>-0.1653482559193088</v>
      </c>
      <c r="W79">
        <f t="shared" si="33"/>
        <v>-0.47043503141910942</v>
      </c>
      <c r="X79" s="13">
        <f t="shared" si="34"/>
        <v>-0.24915208997877875</v>
      </c>
      <c r="Y79" s="8">
        <v>46.7</v>
      </c>
      <c r="Z79">
        <v>46.78</v>
      </c>
      <c r="AA79" s="4">
        <f t="shared" si="35"/>
        <v>1.7130620985010339E-3</v>
      </c>
      <c r="AB79" t="str">
        <f t="shared" si="36"/>
        <v>UP</v>
      </c>
      <c r="AC79">
        <f t="shared" si="37"/>
        <v>0.26884163747726797</v>
      </c>
    </row>
    <row r="80" spans="1:29" x14ac:dyDescent="0.2">
      <c r="A80" t="s">
        <v>13</v>
      </c>
      <c r="B80" s="1">
        <v>43045</v>
      </c>
      <c r="C80">
        <v>484</v>
      </c>
      <c r="D80">
        <v>0.29815142900000002</v>
      </c>
      <c r="E80">
        <v>0.131109791</v>
      </c>
      <c r="F80" s="2">
        <v>43045.750694444447</v>
      </c>
      <c r="G80">
        <v>29272</v>
      </c>
      <c r="H80">
        <v>146553</v>
      </c>
      <c r="I80">
        <v>5138084</v>
      </c>
      <c r="J80">
        <v>30</v>
      </c>
      <c r="K80" s="10">
        <f t="shared" si="26"/>
        <v>0.75069444444670808</v>
      </c>
      <c r="L80">
        <f>C80/VLOOKUP(A80, 'Normalization Factors'!$A:$C, 2, )</f>
        <v>0.10125523012552301</v>
      </c>
      <c r="M80">
        <f>G80/VLOOKUP(A80, 'Normalization Factors'!$A:$C, 2, )</f>
        <v>6.123849372384937</v>
      </c>
      <c r="N80">
        <f>H80/VLOOKUP(A80, 'Normalization Factors'!$A:$C, 2, )</f>
        <v>30.659623430962345</v>
      </c>
      <c r="O80">
        <f>I80/VLOOKUP(A80, 'Normalization Factors'!$A:$C, 2, )</f>
        <v>1074.912970711297</v>
      </c>
      <c r="P80">
        <f>J80/VLOOKUP(A80, 'Normalization Factors'!$A:$C, 2, )</f>
        <v>6.2761506276150627E-3</v>
      </c>
      <c r="Q80" s="8">
        <f t="shared" si="27"/>
        <v>-0.32425945238447218</v>
      </c>
      <c r="R80">
        <f t="shared" si="28"/>
        <v>-9.3550608247997699E-2</v>
      </c>
      <c r="S80">
        <f t="shared" si="29"/>
        <v>0.47094358713869605</v>
      </c>
      <c r="T80">
        <f t="shared" si="30"/>
        <v>-0.69461794586691838</v>
      </c>
      <c r="U80">
        <f t="shared" si="31"/>
        <v>-0.1696418899282183</v>
      </c>
      <c r="V80">
        <f t="shared" si="32"/>
        <v>-0.18379742593313697</v>
      </c>
      <c r="W80">
        <f t="shared" si="33"/>
        <v>-0.61277158307420554</v>
      </c>
      <c r="X80" s="13">
        <f t="shared" si="34"/>
        <v>-0.54470129170970893</v>
      </c>
      <c r="Y80" s="8">
        <v>46.6</v>
      </c>
      <c r="Z80">
        <v>46.7</v>
      </c>
      <c r="AA80" s="4">
        <f t="shared" si="35"/>
        <v>2.1459227467811462E-3</v>
      </c>
      <c r="AB80" t="str">
        <f t="shared" si="36"/>
        <v>UP</v>
      </c>
      <c r="AC80">
        <f t="shared" si="37"/>
        <v>0.32482537905798314</v>
      </c>
    </row>
    <row r="81" spans="1:29" x14ac:dyDescent="0.2">
      <c r="A81" t="s">
        <v>11</v>
      </c>
      <c r="B81" s="1">
        <v>43058</v>
      </c>
      <c r="C81">
        <v>420</v>
      </c>
      <c r="D81">
        <v>0.34394688413438401</v>
      </c>
      <c r="E81">
        <v>0.118968783118336</v>
      </c>
      <c r="F81" s="2">
        <v>43058.74082175926</v>
      </c>
      <c r="G81">
        <v>7968</v>
      </c>
      <c r="H81">
        <v>27954</v>
      </c>
      <c r="I81">
        <v>5388987</v>
      </c>
      <c r="J81">
        <v>8</v>
      </c>
      <c r="K81" s="10">
        <f t="shared" si="26"/>
        <v>0.74082175926014315</v>
      </c>
      <c r="L81">
        <f>C81/VLOOKUP(A81, 'Normalization Factors'!$A:$C, 2, )</f>
        <v>5.066344993968637E-2</v>
      </c>
      <c r="M81">
        <f>G81/VLOOKUP(A81, 'Normalization Factors'!$A:$C, 2, )</f>
        <v>0.9611580217129071</v>
      </c>
      <c r="N81">
        <f>H81/VLOOKUP(A81, 'Normalization Factors'!$A:$C, 2, )</f>
        <v>3.3720144752714112</v>
      </c>
      <c r="O81">
        <f>I81/VLOOKUP(A81, 'Normalization Factors'!$A:$C, 2, )</f>
        <v>650.05874547647772</v>
      </c>
      <c r="P81">
        <f>J81/VLOOKUP(A81, 'Normalization Factors'!$A:$C, 2, )</f>
        <v>9.6501809408926415E-4</v>
      </c>
      <c r="Q81" s="8">
        <f t="shared" si="27"/>
        <v>0.38337206033791998</v>
      </c>
      <c r="R81">
        <f t="shared" si="28"/>
        <v>-0.2639109622807303</v>
      </c>
      <c r="S81">
        <f t="shared" si="29"/>
        <v>7.6516875238244575E-2</v>
      </c>
      <c r="T81">
        <f t="shared" si="30"/>
        <v>-0.75753359612819748</v>
      </c>
      <c r="U81">
        <f t="shared" si="31"/>
        <v>-0.17459353434331926</v>
      </c>
      <c r="V81">
        <f t="shared" si="32"/>
        <v>-0.20107234328732143</v>
      </c>
      <c r="W81">
        <f t="shared" si="33"/>
        <v>-0.67935670283270944</v>
      </c>
      <c r="X81" s="13">
        <f t="shared" si="34"/>
        <v>-0.73709028368735119</v>
      </c>
      <c r="Y81" s="8" t="s">
        <v>16</v>
      </c>
      <c r="Z81" t="s">
        <v>16</v>
      </c>
      <c r="AA81" s="4" t="str">
        <f t="shared" si="35"/>
        <v>N/A</v>
      </c>
      <c r="AB81" t="str">
        <f t="shared" si="36"/>
        <v>N/A</v>
      </c>
      <c r="AC81" t="str">
        <f t="shared" si="37"/>
        <v>N/A</v>
      </c>
    </row>
    <row r="82" spans="1:29" x14ac:dyDescent="0.2">
      <c r="A82" t="s">
        <v>11</v>
      </c>
      <c r="B82" s="1">
        <v>43057</v>
      </c>
      <c r="C82">
        <v>691</v>
      </c>
      <c r="D82">
        <v>0.36820662607746502</v>
      </c>
      <c r="E82">
        <v>0.15794192520116199</v>
      </c>
      <c r="F82" s="2">
        <v>43057.749988425923</v>
      </c>
      <c r="G82">
        <v>30625</v>
      </c>
      <c r="H82">
        <v>80987</v>
      </c>
      <c r="I82">
        <v>1730906</v>
      </c>
      <c r="J82">
        <v>16</v>
      </c>
      <c r="K82" s="10">
        <f t="shared" si="26"/>
        <v>0.74998842592322035</v>
      </c>
      <c r="L82">
        <f>C82/VLOOKUP(A82, 'Normalization Factors'!$A:$C, 2, )</f>
        <v>8.3353437876960187E-2</v>
      </c>
      <c r="M82">
        <f>G82/VLOOKUP(A82, 'Normalization Factors'!$A:$C, 2, )</f>
        <v>3.6942098914354644</v>
      </c>
      <c r="N82">
        <f>H82/VLOOKUP(A82, 'Normalization Factors'!$A:$C, 2, )</f>
        <v>9.7692400482509054</v>
      </c>
      <c r="O82">
        <f>I82/VLOOKUP(A82, 'Normalization Factors'!$A:$C, 2, )</f>
        <v>208.79445114595899</v>
      </c>
      <c r="P82">
        <f>J82/VLOOKUP(A82, 'Normalization Factors'!$A:$C, 2, )</f>
        <v>1.9300361881785283E-3</v>
      </c>
      <c r="Q82" s="8">
        <f t="shared" si="27"/>
        <v>0.75823366699870931</v>
      </c>
      <c r="R82">
        <f t="shared" si="28"/>
        <v>0.28295288524427775</v>
      </c>
      <c r="S82">
        <f t="shared" si="29"/>
        <v>0.44273722184923753</v>
      </c>
      <c r="T82">
        <f t="shared" si="30"/>
        <v>-0.71688051294843746</v>
      </c>
      <c r="U82">
        <f t="shared" si="31"/>
        <v>-0.17197220757639345</v>
      </c>
      <c r="V82">
        <f t="shared" si="32"/>
        <v>-0.19702246323924752</v>
      </c>
      <c r="W82">
        <f t="shared" si="33"/>
        <v>-0.74851368454075284</v>
      </c>
      <c r="X82" s="13">
        <f t="shared" si="34"/>
        <v>-0.70213373587197048</v>
      </c>
      <c r="Y82" s="8" t="s">
        <v>16</v>
      </c>
      <c r="Z82" t="s">
        <v>16</v>
      </c>
      <c r="AA82" s="4" t="str">
        <f t="shared" si="35"/>
        <v>N/A</v>
      </c>
      <c r="AB82" t="str">
        <f t="shared" si="36"/>
        <v>N/A</v>
      </c>
      <c r="AC82" t="str">
        <f t="shared" si="37"/>
        <v>N/A</v>
      </c>
    </row>
    <row r="83" spans="1:29" x14ac:dyDescent="0.2">
      <c r="A83" t="s">
        <v>11</v>
      </c>
      <c r="B83" s="1">
        <v>43056</v>
      </c>
      <c r="C83">
        <v>1119</v>
      </c>
      <c r="D83">
        <v>0.32740121436502101</v>
      </c>
      <c r="E83">
        <v>0.12829454239348601</v>
      </c>
      <c r="F83" s="2">
        <v>43056.744074074071</v>
      </c>
      <c r="G83">
        <v>55477</v>
      </c>
      <c r="H83">
        <v>208999</v>
      </c>
      <c r="I83">
        <v>10033166</v>
      </c>
      <c r="J83">
        <v>48</v>
      </c>
      <c r="K83" s="10">
        <f t="shared" si="26"/>
        <v>0.74407407407124992</v>
      </c>
      <c r="L83">
        <f>C83/VLOOKUP(A83, 'Normalization Factors'!$A:$C, 2, )</f>
        <v>0.13498190591073583</v>
      </c>
      <c r="M83">
        <f>G83/VLOOKUP(A83, 'Normalization Factors'!$A:$C, 2, )</f>
        <v>6.6920386007237633</v>
      </c>
      <c r="N83">
        <f>H83/VLOOKUP(A83, 'Normalization Factors'!$A:$C, 2, )</f>
        <v>25.210977080820264</v>
      </c>
      <c r="O83">
        <f>I83/VLOOKUP(A83, 'Normalization Factors'!$A:$C, 2, )</f>
        <v>1210.2733413751507</v>
      </c>
      <c r="P83">
        <f>J83/VLOOKUP(A83, 'Normalization Factors'!$A:$C, 2, )</f>
        <v>5.7901085645355854E-3</v>
      </c>
      <c r="Q83" s="8">
        <f t="shared" si="27"/>
        <v>0.127708320485518</v>
      </c>
      <c r="R83">
        <f t="shared" si="28"/>
        <v>-0.13305365066181654</v>
      </c>
      <c r="S83">
        <f t="shared" si="29"/>
        <v>0.2064511142794791</v>
      </c>
      <c r="T83">
        <f t="shared" si="30"/>
        <v>-0.65267564357228491</v>
      </c>
      <c r="U83">
        <f t="shared" si="31"/>
        <v>-0.16909692784776034</v>
      </c>
      <c r="V83">
        <f t="shared" si="32"/>
        <v>-0.18724679064456043</v>
      </c>
      <c r="W83">
        <f t="shared" si="33"/>
        <v>-0.59155727954167825</v>
      </c>
      <c r="X83" s="13">
        <f t="shared" si="34"/>
        <v>-0.56230754461044719</v>
      </c>
      <c r="Y83">
        <v>83.12</v>
      </c>
      <c r="Z83">
        <v>82.24</v>
      </c>
      <c r="AA83" s="4">
        <f t="shared" si="35"/>
        <v>-1.0587102983638229E-2</v>
      </c>
      <c r="AB83" t="str">
        <f t="shared" si="36"/>
        <v>DOWN</v>
      </c>
      <c r="AC83">
        <f t="shared" si="37"/>
        <v>-1.3219919624230132</v>
      </c>
    </row>
    <row r="84" spans="1:29" x14ac:dyDescent="0.2">
      <c r="A84" t="s">
        <v>11</v>
      </c>
      <c r="B84" s="1">
        <v>43055</v>
      </c>
      <c r="C84">
        <v>1383</v>
      </c>
      <c r="D84">
        <v>0.32992824648102997</v>
      </c>
      <c r="E84">
        <v>0.12153969629116999</v>
      </c>
      <c r="F84" s="2">
        <v>43055.729386574072</v>
      </c>
      <c r="G84">
        <v>77378</v>
      </c>
      <c r="H84">
        <v>139887</v>
      </c>
      <c r="I84">
        <v>16320737</v>
      </c>
      <c r="J84">
        <v>61</v>
      </c>
      <c r="K84" s="10">
        <f t="shared" si="26"/>
        <v>0.72938657407212304</v>
      </c>
      <c r="L84">
        <f>C84/VLOOKUP(A84, 'Normalization Factors'!$A:$C, 2, )</f>
        <v>0.16682750301568156</v>
      </c>
      <c r="M84">
        <f>G84/VLOOKUP(A84, 'Normalization Factors'!$A:$C, 2, )</f>
        <v>9.3338962605548854</v>
      </c>
      <c r="N84">
        <f>H84/VLOOKUP(A84, 'Normalization Factors'!$A:$C, 2, )</f>
        <v>16.87418576598311</v>
      </c>
      <c r="O84">
        <f>I84/VLOOKUP(A84, 'Normalization Factors'!$A:$C, 2, )</f>
        <v>1968.725814234017</v>
      </c>
      <c r="P84">
        <f>J84/VLOOKUP(A84, 'Normalization Factors'!$A:$C, 2, )</f>
        <v>7.358262967430639E-3</v>
      </c>
      <c r="Q84" s="8">
        <f t="shared" si="27"/>
        <v>0.16675602846662888</v>
      </c>
      <c r="R84">
        <f t="shared" si="28"/>
        <v>-0.2278363890179225</v>
      </c>
      <c r="S84">
        <f t="shared" si="29"/>
        <v>-0.38033375946257048</v>
      </c>
      <c r="T84">
        <f t="shared" si="30"/>
        <v>-0.61307264003185435</v>
      </c>
      <c r="U84">
        <f t="shared" si="31"/>
        <v>-0.16656306734008314</v>
      </c>
      <c r="V84">
        <f t="shared" si="32"/>
        <v>-0.19252454807639505</v>
      </c>
      <c r="W84">
        <f t="shared" si="33"/>
        <v>-0.47268909902981321</v>
      </c>
      <c r="X84" s="13">
        <f t="shared" si="34"/>
        <v>-0.50550315441045346</v>
      </c>
      <c r="Y84">
        <v>83.1</v>
      </c>
      <c r="Z84">
        <v>82.94</v>
      </c>
      <c r="AA84" s="4">
        <f t="shared" si="35"/>
        <v>-1.9253910950661444E-3</v>
      </c>
      <c r="AB84" t="str">
        <f t="shared" si="36"/>
        <v>DOWN</v>
      </c>
      <c r="AC84">
        <f t="shared" si="37"/>
        <v>-0.20173526562430091</v>
      </c>
    </row>
    <row r="85" spans="1:29" x14ac:dyDescent="0.2">
      <c r="A85" t="s">
        <v>11</v>
      </c>
      <c r="B85" s="1">
        <v>43054</v>
      </c>
      <c r="C85">
        <v>1290</v>
      </c>
      <c r="D85">
        <v>0.33967383879399299</v>
      </c>
      <c r="E85">
        <v>0.13435415926755501</v>
      </c>
      <c r="F85" s="2">
        <v>43054.726817129631</v>
      </c>
      <c r="G85">
        <v>51985</v>
      </c>
      <c r="H85">
        <v>91291</v>
      </c>
      <c r="I85">
        <v>21426368</v>
      </c>
      <c r="J85">
        <v>56</v>
      </c>
      <c r="K85" s="10">
        <f t="shared" si="26"/>
        <v>0.72681712963094469</v>
      </c>
      <c r="L85">
        <f>C85/VLOOKUP(A85, 'Normalization Factors'!$A:$C, 2, )</f>
        <v>0.15560916767189384</v>
      </c>
      <c r="M85">
        <f>G85/VLOOKUP(A85, 'Normalization Factors'!$A:$C, 2, )</f>
        <v>6.2708082026538001</v>
      </c>
      <c r="N85">
        <f>H85/VLOOKUP(A85, 'Normalization Factors'!$A:$C, 2, )</f>
        <v>11.012183353437877</v>
      </c>
      <c r="O85">
        <f>I85/VLOOKUP(A85, 'Normalization Factors'!$A:$C, 2, )</f>
        <v>2584.6041013269</v>
      </c>
      <c r="P85">
        <f>J85/VLOOKUP(A85, 'Normalization Factors'!$A:$C, 2, )</f>
        <v>6.7551266586248493E-3</v>
      </c>
      <c r="Q85" s="8">
        <f t="shared" si="27"/>
        <v>0.31734495067650742</v>
      </c>
      <c r="R85">
        <f t="shared" si="28"/>
        <v>-4.8026238932006367E-2</v>
      </c>
      <c r="S85">
        <f t="shared" si="29"/>
        <v>-0.48298643228596966</v>
      </c>
      <c r="T85">
        <f t="shared" si="30"/>
        <v>-0.62702369809723335</v>
      </c>
      <c r="U85">
        <f t="shared" si="31"/>
        <v>-0.16950093866428967</v>
      </c>
      <c r="V85">
        <f t="shared" si="32"/>
        <v>-0.19623559536423849</v>
      </c>
      <c r="W85">
        <f t="shared" si="33"/>
        <v>-0.37616580452785464</v>
      </c>
      <c r="X85" s="13">
        <f t="shared" si="34"/>
        <v>-0.52735099679506647</v>
      </c>
      <c r="Y85">
        <v>83.47</v>
      </c>
      <c r="Z85">
        <v>82.69</v>
      </c>
      <c r="AA85" s="4">
        <f t="shared" si="35"/>
        <v>-9.3446747334371763E-3</v>
      </c>
      <c r="AB85" t="str">
        <f t="shared" si="36"/>
        <v>DOWN</v>
      </c>
      <c r="AC85">
        <f t="shared" si="37"/>
        <v>-1.1613033381089246</v>
      </c>
    </row>
    <row r="86" spans="1:29" x14ac:dyDescent="0.2">
      <c r="A86" t="s">
        <v>11</v>
      </c>
      <c r="B86" s="1">
        <v>43053</v>
      </c>
      <c r="C86">
        <v>1319</v>
      </c>
      <c r="D86">
        <v>0.32942345786356397</v>
      </c>
      <c r="E86">
        <v>0.15065525990909301</v>
      </c>
      <c r="F86" s="2">
        <v>43053.723819444444</v>
      </c>
      <c r="G86">
        <v>58492</v>
      </c>
      <c r="H86">
        <v>123810</v>
      </c>
      <c r="I86">
        <v>18230009</v>
      </c>
      <c r="J86">
        <v>68</v>
      </c>
      <c r="K86" s="10">
        <f t="shared" si="26"/>
        <v>0.72381944444350665</v>
      </c>
      <c r="L86">
        <f>C86/VLOOKUP(A86, 'Normalization Factors'!$A:$C, 2, )</f>
        <v>0.15910735826296743</v>
      </c>
      <c r="M86">
        <f>G86/VLOOKUP(A86, 'Normalization Factors'!$A:$C, 2, )</f>
        <v>7.0557297949336553</v>
      </c>
      <c r="N86">
        <f>H86/VLOOKUP(A86, 'Normalization Factors'!$A:$C, 2, )</f>
        <v>14.934861278648974</v>
      </c>
      <c r="O86">
        <f>I86/VLOOKUP(A86, 'Normalization Factors'!$A:$C, 2, )</f>
        <v>2199.0360675512666</v>
      </c>
      <c r="P86">
        <f>J86/VLOOKUP(A86, 'Normalization Factors'!$A:$C, 2, )</f>
        <v>8.2026537997587461E-3</v>
      </c>
      <c r="Q86" s="8">
        <f t="shared" si="27"/>
        <v>0.15895603320652466</v>
      </c>
      <c r="R86">
        <f t="shared" si="28"/>
        <v>0.18070775938865072</v>
      </c>
      <c r="S86">
        <f t="shared" si="29"/>
        <v>-0.6027478841555054</v>
      </c>
      <c r="T86">
        <f t="shared" si="30"/>
        <v>-0.62267336816286778</v>
      </c>
      <c r="U86">
        <f t="shared" si="31"/>
        <v>-0.16874810407575694</v>
      </c>
      <c r="V86">
        <f t="shared" si="32"/>
        <v>-0.19375227272958995</v>
      </c>
      <c r="W86">
        <f t="shared" si="33"/>
        <v>-0.43659381060408414</v>
      </c>
      <c r="X86" s="13">
        <f t="shared" si="34"/>
        <v>-0.47491617507199518</v>
      </c>
      <c r="Y86">
        <v>83.5</v>
      </c>
      <c r="Z86">
        <v>82.98</v>
      </c>
      <c r="AA86" s="4">
        <f t="shared" si="35"/>
        <v>-6.2275449101795929E-3</v>
      </c>
      <c r="AB86" t="str">
        <f t="shared" si="36"/>
        <v>DOWN</v>
      </c>
      <c r="AC86">
        <f t="shared" si="37"/>
        <v>-0.75815144340061869</v>
      </c>
    </row>
    <row r="87" spans="1:29" x14ac:dyDescent="0.2">
      <c r="A87" t="s">
        <v>11</v>
      </c>
      <c r="B87" s="1">
        <v>43052</v>
      </c>
      <c r="C87">
        <v>1091</v>
      </c>
      <c r="D87">
        <v>0.334180077145248</v>
      </c>
      <c r="E87">
        <v>0.166883398219901</v>
      </c>
      <c r="F87" s="2">
        <v>43052.734351851854</v>
      </c>
      <c r="G87">
        <v>59474</v>
      </c>
      <c r="H87">
        <v>155924</v>
      </c>
      <c r="I87">
        <v>28632901</v>
      </c>
      <c r="J87">
        <v>41</v>
      </c>
      <c r="K87" s="10">
        <f t="shared" si="26"/>
        <v>0.73435185185371665</v>
      </c>
      <c r="L87">
        <f>C87/VLOOKUP(A87, 'Normalization Factors'!$A:$C, 2, )</f>
        <v>0.13160434258142339</v>
      </c>
      <c r="M87">
        <f>G87/VLOOKUP(A87, 'Normalization Factors'!$A:$C, 2, )</f>
        <v>7.1741857659831121</v>
      </c>
      <c r="N87">
        <f>H87/VLOOKUP(A87, 'Normalization Factors'!$A:$C, 2, )</f>
        <v>18.808685162846803</v>
      </c>
      <c r="O87">
        <f>I87/VLOOKUP(A87, 'Normalization Factors'!$A:$C, 2, )</f>
        <v>3453.9084439083231</v>
      </c>
      <c r="P87">
        <f>J87/VLOOKUP(A87, 'Normalization Factors'!$A:$C, 2, )</f>
        <v>4.9457177322074792E-3</v>
      </c>
      <c r="Q87" s="8">
        <f t="shared" si="27"/>
        <v>0.23245532888696799</v>
      </c>
      <c r="R87">
        <f t="shared" si="28"/>
        <v>0.40841796391760871</v>
      </c>
      <c r="S87">
        <f t="shared" si="29"/>
        <v>-0.18196440481815776</v>
      </c>
      <c r="T87">
        <f t="shared" si="30"/>
        <v>-0.65687596212960331</v>
      </c>
      <c r="U87">
        <f t="shared" si="31"/>
        <v>-0.16863449049562182</v>
      </c>
      <c r="V87">
        <f t="shared" si="32"/>
        <v>-0.19129987803451617</v>
      </c>
      <c r="W87">
        <f t="shared" si="33"/>
        <v>-0.23992440613907906</v>
      </c>
      <c r="X87" s="13">
        <f t="shared" si="34"/>
        <v>-0.59289452394890552</v>
      </c>
      <c r="Y87">
        <v>83.66</v>
      </c>
      <c r="Z87">
        <v>83.46</v>
      </c>
      <c r="AA87" s="4">
        <f t="shared" si="35"/>
        <v>-2.390628735357433E-3</v>
      </c>
      <c r="AB87" t="str">
        <f t="shared" si="36"/>
        <v>DOWN</v>
      </c>
      <c r="AC87">
        <f t="shared" si="37"/>
        <v>-0.26190646374817039</v>
      </c>
    </row>
    <row r="88" spans="1:29" x14ac:dyDescent="0.2">
      <c r="A88" t="s">
        <v>11</v>
      </c>
      <c r="B88" s="1">
        <v>43051</v>
      </c>
      <c r="C88">
        <v>436</v>
      </c>
      <c r="D88">
        <v>0.34302703099999998</v>
      </c>
      <c r="E88">
        <v>0.126860208</v>
      </c>
      <c r="F88" s="2">
        <v>43051.734027777777</v>
      </c>
      <c r="G88">
        <v>18030</v>
      </c>
      <c r="H88">
        <v>47139</v>
      </c>
      <c r="I88">
        <v>2382266</v>
      </c>
      <c r="J88">
        <v>11</v>
      </c>
      <c r="K88" s="10">
        <f t="shared" si="26"/>
        <v>0.73402777777664596</v>
      </c>
      <c r="L88">
        <f>C88/VLOOKUP(A88, 'Normalization Factors'!$A:$C, 2, )</f>
        <v>5.2593486127864894E-2</v>
      </c>
      <c r="M88">
        <f>G88/VLOOKUP(A88, 'Normalization Factors'!$A:$C, 2, )</f>
        <v>2.1749095295536791</v>
      </c>
      <c r="N88">
        <f>H88/VLOOKUP(A88, 'Normalization Factors'!$A:$C, 2, )</f>
        <v>5.686248492159228</v>
      </c>
      <c r="O88">
        <f>I88/VLOOKUP(A88, 'Normalization Factors'!$A:$C, 2, )</f>
        <v>287.36622436670689</v>
      </c>
      <c r="P88">
        <f>J88/VLOOKUP(A88, 'Normalization Factors'!$A:$C, 2, )</f>
        <v>1.3268998793727383E-3</v>
      </c>
      <c r="Q88" s="8">
        <f t="shared" si="27"/>
        <v>0.36915848689364417</v>
      </c>
      <c r="R88">
        <f t="shared" si="28"/>
        <v>-0.15317996286400498</v>
      </c>
      <c r="S88">
        <f t="shared" si="29"/>
        <v>-0.19491158891404209</v>
      </c>
      <c r="T88">
        <f t="shared" si="30"/>
        <v>-0.75513341409544421</v>
      </c>
      <c r="U88">
        <f t="shared" si="31"/>
        <v>-0.17342940008331981</v>
      </c>
      <c r="V88">
        <f t="shared" si="32"/>
        <v>-0.1996072753348711</v>
      </c>
      <c r="W88">
        <f t="shared" si="33"/>
        <v>-0.73619955273083637</v>
      </c>
      <c r="X88" s="13">
        <f t="shared" si="34"/>
        <v>-0.72398157825658349</v>
      </c>
      <c r="Y88" s="8" t="s">
        <v>16</v>
      </c>
      <c r="Z88" s="12" t="s">
        <v>16</v>
      </c>
      <c r="AA88" s="4" t="str">
        <f t="shared" si="35"/>
        <v>N/A</v>
      </c>
      <c r="AB88" t="str">
        <f t="shared" si="36"/>
        <v>N/A</v>
      </c>
      <c r="AC88" t="str">
        <f t="shared" si="37"/>
        <v>N/A</v>
      </c>
    </row>
    <row r="89" spans="1:29" x14ac:dyDescent="0.2">
      <c r="A89" t="s">
        <v>11</v>
      </c>
      <c r="B89" s="1">
        <v>43050</v>
      </c>
      <c r="C89">
        <v>589</v>
      </c>
      <c r="D89">
        <v>0.35341159900000002</v>
      </c>
      <c r="E89">
        <v>0.16138899000000001</v>
      </c>
      <c r="F89" s="2">
        <v>43050.707638888889</v>
      </c>
      <c r="G89">
        <v>26334</v>
      </c>
      <c r="H89">
        <v>91877</v>
      </c>
      <c r="I89">
        <v>2926112</v>
      </c>
      <c r="J89">
        <v>27</v>
      </c>
      <c r="K89" s="10">
        <f t="shared" si="26"/>
        <v>0.70763888888905058</v>
      </c>
      <c r="L89">
        <f>C89/VLOOKUP(A89, 'Normalization Factors'!$A:$C, 2, )</f>
        <v>7.104945717732207E-2</v>
      </c>
      <c r="M89">
        <f>G89/VLOOKUP(A89, 'Normalization Factors'!$A:$C, 2, )</f>
        <v>3.1765983112183354</v>
      </c>
      <c r="N89">
        <f>H89/VLOOKUP(A89, 'Normalization Factors'!$A:$C, 2, )</f>
        <v>11.082870928829916</v>
      </c>
      <c r="O89">
        <f>I89/VLOOKUP(A89, 'Normalization Factors'!$A:$C, 2, )</f>
        <v>352.96887816646563</v>
      </c>
      <c r="P89">
        <f>J89/VLOOKUP(A89, 'Normalization Factors'!$A:$C, 2, )</f>
        <v>3.2569360675512664E-3</v>
      </c>
      <c r="Q89" s="8">
        <f t="shared" si="27"/>
        <v>0.52962086337281655</v>
      </c>
      <c r="R89">
        <f t="shared" si="28"/>
        <v>0.33132145441312755</v>
      </c>
      <c r="S89">
        <f t="shared" si="29"/>
        <v>-1.2491822840644171</v>
      </c>
      <c r="T89">
        <f t="shared" si="30"/>
        <v>-0.73218167340724016</v>
      </c>
      <c r="U89">
        <f t="shared" si="31"/>
        <v>-0.17246865958490643</v>
      </c>
      <c r="V89">
        <f t="shared" si="32"/>
        <v>-0.19619084530845868</v>
      </c>
      <c r="W89">
        <f t="shared" si="33"/>
        <v>-0.72591800131795292</v>
      </c>
      <c r="X89" s="13">
        <f t="shared" si="34"/>
        <v>-0.65406848262582196</v>
      </c>
      <c r="Y89" s="8" t="s">
        <v>16</v>
      </c>
      <c r="Z89" s="12" t="s">
        <v>16</v>
      </c>
      <c r="AA89" s="4" t="str">
        <f t="shared" si="35"/>
        <v>N/A</v>
      </c>
      <c r="AB89" t="str">
        <f t="shared" si="36"/>
        <v>N/A</v>
      </c>
      <c r="AC89" t="str">
        <f t="shared" si="37"/>
        <v>N/A</v>
      </c>
    </row>
    <row r="90" spans="1:29" x14ac:dyDescent="0.2">
      <c r="A90" t="s">
        <v>11</v>
      </c>
      <c r="B90" s="1">
        <v>43049</v>
      </c>
      <c r="C90">
        <v>1067</v>
      </c>
      <c r="D90">
        <v>0.318429238</v>
      </c>
      <c r="E90">
        <v>0.12303083500000001</v>
      </c>
      <c r="F90" s="2">
        <v>43049.724999999999</v>
      </c>
      <c r="G90">
        <v>54681</v>
      </c>
      <c r="H90">
        <v>159766</v>
      </c>
      <c r="I90">
        <v>16890622</v>
      </c>
      <c r="J90">
        <v>54</v>
      </c>
      <c r="K90" s="10">
        <f t="shared" si="26"/>
        <v>0.72499999999854481</v>
      </c>
      <c r="L90">
        <f>C90/VLOOKUP(A90, 'Normalization Factors'!$A:$C, 2, )</f>
        <v>0.12870928829915562</v>
      </c>
      <c r="M90">
        <f>G90/VLOOKUP(A90, 'Normalization Factors'!$A:$C, 2, )</f>
        <v>6.5960193003618821</v>
      </c>
      <c r="N90">
        <f>H90/VLOOKUP(A90, 'Normalization Factors'!$A:$C, 2, )</f>
        <v>19.272135102533174</v>
      </c>
      <c r="O90">
        <f>I90/VLOOKUP(A90, 'Normalization Factors'!$A:$C, 2, )</f>
        <v>2037.4694813027745</v>
      </c>
      <c r="P90">
        <f>J90/VLOOKUP(A90, 'Normalization Factors'!$A:$C, 2, )</f>
        <v>6.5138721351025329E-3</v>
      </c>
      <c r="Q90" s="8">
        <f t="shared" si="27"/>
        <v>-1.0926685731999418E-2</v>
      </c>
      <c r="R90">
        <f t="shared" si="28"/>
        <v>-0.20691300927678558</v>
      </c>
      <c r="S90">
        <f t="shared" si="29"/>
        <v>-0.5555831425487161</v>
      </c>
      <c r="T90">
        <f t="shared" si="30"/>
        <v>-0.66047623517873333</v>
      </c>
      <c r="U90">
        <f t="shared" si="31"/>
        <v>-0.16918902195141364</v>
      </c>
      <c r="V90">
        <f t="shared" si="32"/>
        <v>-0.19100648261761161</v>
      </c>
      <c r="W90">
        <f t="shared" si="33"/>
        <v>-0.46191527348557615</v>
      </c>
      <c r="X90" s="13">
        <f t="shared" si="34"/>
        <v>-0.53609013374891157</v>
      </c>
      <c r="Y90" s="8">
        <v>83.79</v>
      </c>
      <c r="Z90" s="12">
        <v>83.87</v>
      </c>
      <c r="AA90" s="4">
        <f t="shared" si="35"/>
        <v>9.5476787206108472E-4</v>
      </c>
      <c r="AB90" t="str">
        <f t="shared" si="36"/>
        <v>UP</v>
      </c>
      <c r="AC90">
        <f t="shared" si="37"/>
        <v>0.17076816236735029</v>
      </c>
    </row>
    <row r="91" spans="1:29" x14ac:dyDescent="0.2">
      <c r="A91" t="s">
        <v>11</v>
      </c>
      <c r="B91" s="1">
        <v>43048</v>
      </c>
      <c r="C91">
        <v>1350</v>
      </c>
      <c r="D91">
        <v>0.34686815799999998</v>
      </c>
      <c r="E91">
        <v>0.12900209800000001</v>
      </c>
      <c r="F91" s="2">
        <v>43048.738194444442</v>
      </c>
      <c r="G91">
        <v>132180</v>
      </c>
      <c r="H91">
        <v>472977</v>
      </c>
      <c r="I91">
        <v>12224187</v>
      </c>
      <c r="J91">
        <v>49</v>
      </c>
      <c r="K91" s="10">
        <f t="shared" si="26"/>
        <v>0.7381944444423425</v>
      </c>
      <c r="L91">
        <f>C91/VLOOKUP(A91, 'Normalization Factors'!$A:$C, 2, )</f>
        <v>0.16284680337756333</v>
      </c>
      <c r="M91">
        <f>G91/VLOOKUP(A91, 'Normalization Factors'!$A:$C, 2, )</f>
        <v>15.944511459589867</v>
      </c>
      <c r="N91">
        <f>H91/VLOOKUP(A91, 'Normalization Factors'!$A:$C, 2, )</f>
        <v>57.053920386007235</v>
      </c>
      <c r="O91">
        <f>I91/VLOOKUP(A91, 'Normalization Factors'!$A:$C, 2, )</f>
        <v>1474.5702050663449</v>
      </c>
      <c r="P91">
        <f>J91/VLOOKUP(A91, 'Normalization Factors'!$A:$C, 2, )</f>
        <v>5.9107358262967431E-3</v>
      </c>
      <c r="Q91" s="8">
        <f t="shared" si="27"/>
        <v>0.42851159303906222</v>
      </c>
      <c r="R91">
        <f t="shared" si="28"/>
        <v>-0.12312536259887774</v>
      </c>
      <c r="S91">
        <f t="shared" si="29"/>
        <v>-2.8447794973528565E-2</v>
      </c>
      <c r="T91">
        <f t="shared" si="30"/>
        <v>-0.61802301547440819</v>
      </c>
      <c r="U91">
        <f t="shared" si="31"/>
        <v>-0.16022268911343937</v>
      </c>
      <c r="V91">
        <f t="shared" si="32"/>
        <v>-0.167088035994994</v>
      </c>
      <c r="W91">
        <f t="shared" si="33"/>
        <v>-0.55013545229976135</v>
      </c>
      <c r="X91" s="13">
        <f t="shared" si="34"/>
        <v>-0.55793797613352469</v>
      </c>
      <c r="Y91" s="8">
        <v>84.11</v>
      </c>
      <c r="Z91">
        <v>84.09</v>
      </c>
      <c r="AA91" s="4">
        <f t="shared" si="35"/>
        <v>-2.3778385447623376E-4</v>
      </c>
      <c r="AB91" t="str">
        <f t="shared" si="36"/>
        <v>DOWN</v>
      </c>
      <c r="AC91">
        <f t="shared" si="37"/>
        <v>1.6530284783946133E-2</v>
      </c>
    </row>
    <row r="92" spans="1:29" x14ac:dyDescent="0.2">
      <c r="A92" t="s">
        <v>11</v>
      </c>
      <c r="B92" s="1">
        <v>43047</v>
      </c>
      <c r="C92">
        <v>2589</v>
      </c>
      <c r="D92">
        <v>0.29645387000000001</v>
      </c>
      <c r="E92">
        <v>0.133648924</v>
      </c>
      <c r="F92" s="2">
        <v>43047.727777777778</v>
      </c>
      <c r="G92">
        <v>886006</v>
      </c>
      <c r="H92">
        <v>5678150</v>
      </c>
      <c r="I92">
        <v>10942134</v>
      </c>
      <c r="J92">
        <v>69</v>
      </c>
      <c r="K92" s="10">
        <f t="shared" si="26"/>
        <v>0.72777777777810115</v>
      </c>
      <c r="L92">
        <f>C92/VLOOKUP(A92, 'Normalization Factors'!$A:$C, 2, )</f>
        <v>0.31230398069963811</v>
      </c>
      <c r="M92">
        <f>G92/VLOOKUP(A92, 'Normalization Factors'!$A:$C, 2, )</f>
        <v>106.87647768395658</v>
      </c>
      <c r="N92">
        <f>H92/VLOOKUP(A92, 'Normalization Factors'!$A:$C, 2, )</f>
        <v>684.93968636911939</v>
      </c>
      <c r="O92">
        <f>I92/VLOOKUP(A92, 'Normalization Factors'!$A:$C, 2, )</f>
        <v>1319.9196622436671</v>
      </c>
      <c r="P92">
        <f>J92/VLOOKUP(A92, 'Normalization Factors'!$A:$C, 2, )</f>
        <v>8.3232810615199038E-3</v>
      </c>
      <c r="Q92" s="8">
        <f t="shared" si="27"/>
        <v>-0.35049013924150935</v>
      </c>
      <c r="R92">
        <f t="shared" si="28"/>
        <v>-5.7921968432230769E-2</v>
      </c>
      <c r="S92">
        <f t="shared" si="29"/>
        <v>-0.44460727982481235</v>
      </c>
      <c r="T92">
        <f t="shared" si="30"/>
        <v>-0.43215891931306938</v>
      </c>
      <c r="U92">
        <f t="shared" si="31"/>
        <v>-7.3007953208217374E-2</v>
      </c>
      <c r="V92">
        <f t="shared" si="32"/>
        <v>0.23040647269719911</v>
      </c>
      <c r="W92">
        <f t="shared" si="33"/>
        <v>-0.57437300085862097</v>
      </c>
      <c r="X92" s="13">
        <f t="shared" si="34"/>
        <v>-0.47054660659507264</v>
      </c>
      <c r="Y92" s="14">
        <v>84.14</v>
      </c>
      <c r="Z92" s="12">
        <v>84.56</v>
      </c>
      <c r="AA92" s="4">
        <f t="shared" si="35"/>
        <v>4.9916805324459433E-3</v>
      </c>
      <c r="AB92" t="str">
        <f t="shared" si="36"/>
        <v>UP</v>
      </c>
      <c r="AC92">
        <f t="shared" si="37"/>
        <v>0.69287955332163598</v>
      </c>
    </row>
    <row r="93" spans="1:29" x14ac:dyDescent="0.2">
      <c r="A93" t="s">
        <v>11</v>
      </c>
      <c r="B93" s="1">
        <v>43046</v>
      </c>
      <c r="C93">
        <v>1884</v>
      </c>
      <c r="D93">
        <v>0.33530866999999998</v>
      </c>
      <c r="E93">
        <v>0.12027892799999999</v>
      </c>
      <c r="F93" s="2">
        <v>43046.737500000003</v>
      </c>
      <c r="G93">
        <v>67370</v>
      </c>
      <c r="H93">
        <v>455760</v>
      </c>
      <c r="I93">
        <v>15655615</v>
      </c>
      <c r="J93">
        <v>62</v>
      </c>
      <c r="K93" s="10">
        <f t="shared" si="26"/>
        <v>0.73750000000291038</v>
      </c>
      <c r="L93">
        <f>C93/VLOOKUP(A93, 'Normalization Factors'!$A:$C, 2, )</f>
        <v>0.22726176115802171</v>
      </c>
      <c r="M93">
        <f>G93/VLOOKUP(A93, 'Normalization Factors'!$A:$C, 2, )</f>
        <v>8.1266586248492167</v>
      </c>
      <c r="N93">
        <f>H93/VLOOKUP(A93, 'Normalization Factors'!$A:$C, 2, )</f>
        <v>54.977080820265378</v>
      </c>
      <c r="O93">
        <f>I93/VLOOKUP(A93, 'Normalization Factors'!$A:$C, 2, )</f>
        <v>1888.4939686369119</v>
      </c>
      <c r="P93">
        <f>J93/VLOOKUP(A93, 'Normalization Factors'!$A:$C, 2, )</f>
        <v>7.4788902291917977E-3</v>
      </c>
      <c r="Q93" s="8">
        <f t="shared" si="27"/>
        <v>0.24989434912843733</v>
      </c>
      <c r="R93">
        <f t="shared" si="28"/>
        <v>-0.24552725410345994</v>
      </c>
      <c r="S93">
        <f t="shared" si="29"/>
        <v>-5.6191760436491454E-2</v>
      </c>
      <c r="T93">
        <f t="shared" si="30"/>
        <v>-0.53791694013126456</v>
      </c>
      <c r="U93">
        <f t="shared" si="31"/>
        <v>-0.16772095401013626</v>
      </c>
      <c r="V93">
        <f t="shared" si="32"/>
        <v>-0.16840281707069571</v>
      </c>
      <c r="W93">
        <f t="shared" si="33"/>
        <v>-0.48526340506284454</v>
      </c>
      <c r="X93" s="13">
        <f t="shared" si="34"/>
        <v>-0.50113358593353086</v>
      </c>
      <c r="Y93" s="8">
        <v>84.77</v>
      </c>
      <c r="Z93" s="12">
        <v>84.27</v>
      </c>
      <c r="AA93" s="4">
        <f t="shared" si="35"/>
        <v>-5.8983130824584173E-3</v>
      </c>
      <c r="AB93" t="str">
        <f t="shared" si="36"/>
        <v>DOWN</v>
      </c>
      <c r="AC93">
        <f t="shared" si="37"/>
        <v>-0.7155704658122809</v>
      </c>
    </row>
    <row r="94" spans="1:29" x14ac:dyDescent="0.2">
      <c r="A94" t="s">
        <v>11</v>
      </c>
      <c r="B94" s="1">
        <v>43045</v>
      </c>
      <c r="C94">
        <v>1246</v>
      </c>
      <c r="D94">
        <v>0.33793314600000002</v>
      </c>
      <c r="E94">
        <v>0.14200795399999999</v>
      </c>
      <c r="F94" s="2">
        <v>43045.759722222225</v>
      </c>
      <c r="G94">
        <v>55237</v>
      </c>
      <c r="H94">
        <v>305135</v>
      </c>
      <c r="I94">
        <v>24069567</v>
      </c>
      <c r="J94">
        <v>81</v>
      </c>
      <c r="K94" s="10">
        <f t="shared" si="26"/>
        <v>0.75972222222480923</v>
      </c>
      <c r="L94">
        <f>C94/VLOOKUP(A94, 'Normalization Factors'!$A:$C, 2, )</f>
        <v>0.1503015681544029</v>
      </c>
      <c r="M94">
        <f>G94/VLOOKUP(A94, 'Normalization Factors'!$A:$C, 2, )</f>
        <v>6.6630880579010858</v>
      </c>
      <c r="N94">
        <f>H94/VLOOKUP(A94, 'Normalization Factors'!$A:$C, 2, )</f>
        <v>36.807599517490956</v>
      </c>
      <c r="O94">
        <f>I94/VLOOKUP(A94, 'Normalization Factors'!$A:$C, 2, )</f>
        <v>2903.4459589867311</v>
      </c>
      <c r="P94">
        <f>J94/VLOOKUP(A94, 'Normalization Factors'!$A:$C, 2, )</f>
        <v>9.7708082026538006E-3</v>
      </c>
      <c r="Q94" s="8">
        <f t="shared" si="27"/>
        <v>0.29044776030284131</v>
      </c>
      <c r="R94">
        <f t="shared" si="28"/>
        <v>5.9370378632373572E-2</v>
      </c>
      <c r="S94">
        <f t="shared" si="29"/>
        <v>0.83161514077336995</v>
      </c>
      <c r="T94">
        <f t="shared" si="30"/>
        <v>-0.63362419868730502</v>
      </c>
      <c r="U94">
        <f t="shared" si="31"/>
        <v>-0.16912469491418847</v>
      </c>
      <c r="V94">
        <f t="shared" si="32"/>
        <v>-0.17990533780761678</v>
      </c>
      <c r="W94">
        <f t="shared" si="33"/>
        <v>-0.32619543347983287</v>
      </c>
      <c r="X94" s="13">
        <f t="shared" si="34"/>
        <v>-0.4181117848720014</v>
      </c>
      <c r="Y94" s="8">
        <v>84.2</v>
      </c>
      <c r="Z94">
        <v>84.47</v>
      </c>
      <c r="AA94" s="4">
        <f t="shared" si="35"/>
        <v>3.2066508313538717E-3</v>
      </c>
      <c r="AB94" t="str">
        <f t="shared" si="36"/>
        <v>UP</v>
      </c>
      <c r="AC94">
        <f t="shared" si="37"/>
        <v>0.46201393433570437</v>
      </c>
    </row>
    <row r="95" spans="1:29" x14ac:dyDescent="0.2">
      <c r="A95" t="s">
        <v>10</v>
      </c>
      <c r="B95" s="1">
        <v>43057</v>
      </c>
      <c r="C95">
        <v>152</v>
      </c>
      <c r="D95">
        <v>0.32042998120300697</v>
      </c>
      <c r="E95">
        <v>-2.4401379870129799E-2</v>
      </c>
      <c r="F95" s="2">
        <v>43057.804618055554</v>
      </c>
      <c r="G95">
        <v>13929</v>
      </c>
      <c r="H95">
        <v>12306</v>
      </c>
      <c r="I95">
        <v>209299</v>
      </c>
      <c r="J95">
        <v>1</v>
      </c>
      <c r="K95" s="10">
        <f t="shared" si="26"/>
        <v>0.804618055553874</v>
      </c>
      <c r="L95">
        <f>C95/VLOOKUP(A95, 'Normalization Factors'!$A:$C, 2, )</f>
        <v>0.21933621933621933</v>
      </c>
      <c r="M95">
        <f>G95/VLOOKUP(A95, 'Normalization Factors'!$A:$C, 2, )</f>
        <v>20.0995670995671</v>
      </c>
      <c r="N95">
        <f>H95/VLOOKUP(A95, 'Normalization Factors'!$A:$C, 2, )</f>
        <v>17.757575757575758</v>
      </c>
      <c r="O95">
        <f>I95/VLOOKUP(A95, 'Normalization Factors'!$A:$C, 2, )</f>
        <v>302.018759018759</v>
      </c>
      <c r="P95">
        <f>J95/VLOOKUP(A95, 'Normalization Factors'!$A:$C, 2, )</f>
        <v>1.443001443001443E-3</v>
      </c>
      <c r="Q95" s="8">
        <f t="shared" si="27"/>
        <v>1.998880435666376E-2</v>
      </c>
      <c r="R95">
        <f t="shared" si="28"/>
        <v>-2.2756543004374357</v>
      </c>
      <c r="S95">
        <f t="shared" si="29"/>
        <v>2.6252625207294846</v>
      </c>
      <c r="T95">
        <f t="shared" si="30"/>
        <v>-0.54777309888986181</v>
      </c>
      <c r="U95">
        <f t="shared" si="31"/>
        <v>-0.15623748901980045</v>
      </c>
      <c r="V95">
        <f t="shared" si="32"/>
        <v>-0.19196530196871825</v>
      </c>
      <c r="W95">
        <f t="shared" si="33"/>
        <v>-0.73390313971050392</v>
      </c>
      <c r="X95" s="13">
        <f t="shared" si="34"/>
        <v>-0.71977594741371564</v>
      </c>
      <c r="Y95" s="8" t="s">
        <v>16</v>
      </c>
      <c r="Z95" s="12" t="s">
        <v>16</v>
      </c>
      <c r="AA95" s="4" t="str">
        <f t="shared" si="35"/>
        <v>N/A</v>
      </c>
      <c r="AB95" t="str">
        <f t="shared" si="36"/>
        <v>N/A</v>
      </c>
      <c r="AC95" t="str">
        <f t="shared" si="37"/>
        <v>N/A</v>
      </c>
    </row>
    <row r="96" spans="1:29" x14ac:dyDescent="0.2">
      <c r="A96" t="s">
        <v>10</v>
      </c>
      <c r="B96" s="1">
        <v>43056</v>
      </c>
      <c r="C96">
        <v>376</v>
      </c>
      <c r="D96">
        <v>0.48083149120383101</v>
      </c>
      <c r="E96">
        <v>-0.23310343173375001</v>
      </c>
      <c r="F96" s="2">
        <v>43056.721018518518</v>
      </c>
      <c r="G96">
        <v>11856</v>
      </c>
      <c r="H96">
        <v>8444</v>
      </c>
      <c r="I96">
        <v>2530128</v>
      </c>
      <c r="J96">
        <v>10</v>
      </c>
      <c r="K96" s="10">
        <f t="shared" si="26"/>
        <v>0.72101851851766696</v>
      </c>
      <c r="L96">
        <f>C96/VLOOKUP(A96, 'Normalization Factors'!$A:$C, 2, )</f>
        <v>0.54256854256854259</v>
      </c>
      <c r="M96">
        <f>G96/VLOOKUP(A96, 'Normalization Factors'!$A:$C, 2, )</f>
        <v>17.10822510822511</v>
      </c>
      <c r="N96">
        <f>H96/VLOOKUP(A96, 'Normalization Factors'!$A:$C, 2, )</f>
        <v>12.184704184704184</v>
      </c>
      <c r="O96">
        <f>I96/VLOOKUP(A96, 'Normalization Factors'!$A:$C, 2, )</f>
        <v>3650.9783549783551</v>
      </c>
      <c r="P96">
        <f>J96/VLOOKUP(A96, 'Normalization Factors'!$A:$C, 2, )</f>
        <v>1.443001443001443E-2</v>
      </c>
      <c r="Q96" s="8">
        <f t="shared" si="27"/>
        <v>2.4985134271989304</v>
      </c>
      <c r="R96">
        <f t="shared" si="28"/>
        <v>-5.2041224959437118</v>
      </c>
      <c r="S96">
        <f t="shared" si="29"/>
        <v>-0.7146485456603483</v>
      </c>
      <c r="T96">
        <f t="shared" si="30"/>
        <v>-0.14580321906106575</v>
      </c>
      <c r="U96">
        <f t="shared" si="31"/>
        <v>-0.15910654720263323</v>
      </c>
      <c r="V96">
        <f t="shared" si="32"/>
        <v>-0.19549330971769924</v>
      </c>
      <c r="W96">
        <f t="shared" si="33"/>
        <v>-0.20903869793612251</v>
      </c>
      <c r="X96" s="13">
        <f t="shared" si="34"/>
        <v>-0.24933799061256814</v>
      </c>
      <c r="Y96" s="8">
        <v>49</v>
      </c>
      <c r="Z96" s="12">
        <v>48.94</v>
      </c>
      <c r="AA96" s="4">
        <f t="shared" si="35"/>
        <v>-1.2244897959184137E-3</v>
      </c>
      <c r="AB96" t="str">
        <f t="shared" si="36"/>
        <v>DOWN</v>
      </c>
      <c r="AC96">
        <f t="shared" si="37"/>
        <v>-0.11108466626632524</v>
      </c>
    </row>
    <row r="97" spans="1:29" x14ac:dyDescent="0.2">
      <c r="A97" t="s">
        <v>10</v>
      </c>
      <c r="B97" s="1">
        <v>43055</v>
      </c>
      <c r="C97">
        <v>220</v>
      </c>
      <c r="D97">
        <v>0.34548857077266099</v>
      </c>
      <c r="E97">
        <v>0.16734549226026399</v>
      </c>
      <c r="F97" s="2">
        <v>43055.761932870373</v>
      </c>
      <c r="G97">
        <v>1574</v>
      </c>
      <c r="H97">
        <v>2684</v>
      </c>
      <c r="I97">
        <v>2564042</v>
      </c>
      <c r="J97">
        <v>10</v>
      </c>
      <c r="K97" s="10">
        <f t="shared" si="26"/>
        <v>0.76193287037312984</v>
      </c>
      <c r="L97">
        <f>C97/VLOOKUP(A97, 'Normalization Factors'!$A:$C, 2, )</f>
        <v>0.31746031746031744</v>
      </c>
      <c r="M97">
        <f>G97/VLOOKUP(A97, 'Normalization Factors'!$A:$C, 2, )</f>
        <v>2.2712842712842711</v>
      </c>
      <c r="N97">
        <f>H97/VLOOKUP(A97, 'Normalization Factors'!$A:$C, 2, )</f>
        <v>3.873015873015873</v>
      </c>
      <c r="O97">
        <f>I97/VLOOKUP(A97, 'Normalization Factors'!$A:$C, 2, )</f>
        <v>3699.9163059163061</v>
      </c>
      <c r="P97">
        <f>J97/VLOOKUP(A97, 'Normalization Factors'!$A:$C, 2, )</f>
        <v>1.443001443001443E-2</v>
      </c>
      <c r="Q97" s="8">
        <f t="shared" si="27"/>
        <v>0.40719420698514769</v>
      </c>
      <c r="R97">
        <f t="shared" si="28"/>
        <v>0.41490198114912252</v>
      </c>
      <c r="S97">
        <f t="shared" si="29"/>
        <v>0.91993343147481821</v>
      </c>
      <c r="T97">
        <f t="shared" si="30"/>
        <v>-0.42574652822754877</v>
      </c>
      <c r="U97">
        <f t="shared" si="31"/>
        <v>-0.17333696506847335</v>
      </c>
      <c r="V97">
        <f t="shared" si="32"/>
        <v>-0.20075517523663514</v>
      </c>
      <c r="W97">
        <f t="shared" si="33"/>
        <v>-0.20136891585466093</v>
      </c>
      <c r="X97" s="13">
        <f t="shared" si="34"/>
        <v>-0.24933799061256814</v>
      </c>
      <c r="Y97" s="8">
        <v>49.11</v>
      </c>
      <c r="Z97">
        <v>49.2</v>
      </c>
      <c r="AA97" s="4">
        <f t="shared" si="35"/>
        <v>1.8326206475260316E-3</v>
      </c>
      <c r="AB97" t="str">
        <f t="shared" si="36"/>
        <v>UP</v>
      </c>
      <c r="AC97">
        <f t="shared" si="37"/>
        <v>0.28430466221508</v>
      </c>
    </row>
    <row r="98" spans="1:29" x14ac:dyDescent="0.2">
      <c r="A98" t="s">
        <v>10</v>
      </c>
      <c r="B98" s="1">
        <v>43054</v>
      </c>
      <c r="C98">
        <v>236</v>
      </c>
      <c r="D98">
        <v>0.28857508193313203</v>
      </c>
      <c r="E98">
        <v>0.16380658889133401</v>
      </c>
      <c r="F98" s="2">
        <v>43054.724004629628</v>
      </c>
      <c r="G98">
        <v>2762</v>
      </c>
      <c r="H98">
        <v>3431</v>
      </c>
      <c r="I98">
        <v>1564770</v>
      </c>
      <c r="J98">
        <v>8</v>
      </c>
      <c r="K98" s="10">
        <f t="shared" si="26"/>
        <v>0.72400462962832535</v>
      </c>
      <c r="L98">
        <f>C98/VLOOKUP(A98, 'Normalization Factors'!$A:$C, 2, )</f>
        <v>0.34054834054834054</v>
      </c>
      <c r="M98">
        <f>G98/VLOOKUP(A98, 'Normalization Factors'!$A:$C, 2, )</f>
        <v>3.9855699855699855</v>
      </c>
      <c r="N98">
        <f>H98/VLOOKUP(A98, 'Normalization Factors'!$A:$C, 2, )</f>
        <v>4.9509379509379512</v>
      </c>
      <c r="O98">
        <f>I98/VLOOKUP(A98, 'Normalization Factors'!$A:$C, 2, )</f>
        <v>2257.9653679653679</v>
      </c>
      <c r="P98">
        <f>J98/VLOOKUP(A98, 'Normalization Factors'!$A:$C, 2, )</f>
        <v>1.1544011544011544E-2</v>
      </c>
      <c r="Q98" s="8">
        <f t="shared" si="27"/>
        <v>-0.47223319653434775</v>
      </c>
      <c r="R98">
        <f t="shared" si="28"/>
        <v>0.36524475032489612</v>
      </c>
      <c r="S98">
        <f t="shared" si="29"/>
        <v>-0.59534949332662412</v>
      </c>
      <c r="T98">
        <f t="shared" si="30"/>
        <v>-0.39703439395406331</v>
      </c>
      <c r="U98">
        <f t="shared" si="31"/>
        <v>-0.17169275806355036</v>
      </c>
      <c r="V98">
        <f t="shared" si="32"/>
        <v>-0.20007277705214813</v>
      </c>
      <c r="W98">
        <f t="shared" si="33"/>
        <v>-0.42735813800793881</v>
      </c>
      <c r="X98" s="13">
        <f t="shared" si="34"/>
        <v>-0.35387975879060096</v>
      </c>
      <c r="Y98" s="8">
        <v>48.88</v>
      </c>
      <c r="Z98" s="12">
        <v>48.82</v>
      </c>
      <c r="AA98" s="4">
        <f t="shared" si="35"/>
        <v>-1.2274959083470186E-3</v>
      </c>
      <c r="AB98" t="str">
        <f t="shared" si="36"/>
        <v>DOWN</v>
      </c>
      <c r="AC98">
        <f t="shared" si="37"/>
        <v>-0.11147345980076703</v>
      </c>
    </row>
    <row r="99" spans="1:29" x14ac:dyDescent="0.2">
      <c r="A99" t="s">
        <v>10</v>
      </c>
      <c r="B99" s="1">
        <v>43053</v>
      </c>
      <c r="C99">
        <v>387</v>
      </c>
      <c r="D99">
        <v>0.33826647333430199</v>
      </c>
      <c r="E99">
        <v>0.14675150941866</v>
      </c>
      <c r="F99" s="2">
        <v>43053.731863425928</v>
      </c>
      <c r="G99">
        <v>15748</v>
      </c>
      <c r="H99">
        <v>6632</v>
      </c>
      <c r="I99">
        <v>2212768</v>
      </c>
      <c r="J99">
        <v>10</v>
      </c>
      <c r="K99" s="10">
        <f t="shared" si="26"/>
        <v>0.731863425928168</v>
      </c>
      <c r="L99">
        <f>C99/VLOOKUP(A99, 'Normalization Factors'!$A:$C, 2, )</f>
        <v>0.55844155844155841</v>
      </c>
      <c r="M99">
        <f>G99/VLOOKUP(A99, 'Normalization Factors'!$A:$C, 2, )</f>
        <v>22.724386724386726</v>
      </c>
      <c r="N99">
        <f>H99/VLOOKUP(A99, 'Normalization Factors'!$A:$C, 2, )</f>
        <v>9.5699855699855707</v>
      </c>
      <c r="O99">
        <f>I99/VLOOKUP(A99, 'Normalization Factors'!$A:$C, 2, )</f>
        <v>3193.027417027417</v>
      </c>
      <c r="P99">
        <f>J99/VLOOKUP(A99, 'Normalization Factors'!$A:$C, 2, )</f>
        <v>1.443001443001443E-2</v>
      </c>
      <c r="Q99" s="8">
        <f t="shared" si="27"/>
        <v>0.29559833529137824</v>
      </c>
      <c r="R99">
        <f t="shared" si="28"/>
        <v>0.12593106192764283</v>
      </c>
      <c r="S99">
        <f t="shared" si="29"/>
        <v>-0.2813802817629279</v>
      </c>
      <c r="T99">
        <f t="shared" si="30"/>
        <v>-0.12606362674804458</v>
      </c>
      <c r="U99">
        <f t="shared" si="31"/>
        <v>-0.15371997004509094</v>
      </c>
      <c r="V99">
        <f t="shared" si="32"/>
        <v>-0.19714860491219779</v>
      </c>
      <c r="W99">
        <f t="shared" si="33"/>
        <v>-0.28081088763278594</v>
      </c>
      <c r="X99" s="13">
        <f t="shared" si="34"/>
        <v>-0.24933799061256814</v>
      </c>
      <c r="Y99" s="8">
        <v>49.32</v>
      </c>
      <c r="Z99" s="12">
        <v>49.2</v>
      </c>
      <c r="AA99" s="4">
        <f t="shared" si="35"/>
        <v>-2.4330900243308483E-3</v>
      </c>
      <c r="AB99" t="str">
        <f t="shared" si="36"/>
        <v>DOWN</v>
      </c>
      <c r="AC99">
        <f t="shared" si="37"/>
        <v>-0.26739816607435052</v>
      </c>
    </row>
    <row r="100" spans="1:29" x14ac:dyDescent="0.2">
      <c r="A100" t="s">
        <v>10</v>
      </c>
      <c r="B100" s="1">
        <v>43052</v>
      </c>
      <c r="C100">
        <v>231</v>
      </c>
      <c r="D100">
        <v>0.33578175852526398</v>
      </c>
      <c r="E100">
        <v>0.190826048050073</v>
      </c>
      <c r="F100" s="2">
        <v>43052.705185185187</v>
      </c>
      <c r="G100">
        <v>6490</v>
      </c>
      <c r="H100">
        <v>10995</v>
      </c>
      <c r="I100">
        <v>828298</v>
      </c>
      <c r="J100">
        <v>8</v>
      </c>
      <c r="K100" s="10">
        <f t="shared" ref="K100:K116" si="38">MOD(F100, 1)</f>
        <v>0.70518518518656492</v>
      </c>
      <c r="L100">
        <f>C100/VLOOKUP(A100, 'Normalization Factors'!$A:$C, 2, )</f>
        <v>0.33333333333333331</v>
      </c>
      <c r="M100">
        <f>G100/VLOOKUP(A100, 'Normalization Factors'!$A:$C, 2, )</f>
        <v>9.3650793650793656</v>
      </c>
      <c r="N100">
        <f>H100/VLOOKUP(A100, 'Normalization Factors'!$A:$C, 2, )</f>
        <v>15.865800865800866</v>
      </c>
      <c r="O100">
        <f>I100/VLOOKUP(A100, 'Normalization Factors'!$A:$C, 2, )</f>
        <v>1195.2352092352091</v>
      </c>
      <c r="P100">
        <f>J100/VLOOKUP(A100, 'Normalization Factors'!$A:$C, 2, )</f>
        <v>1.1544011544011544E-2</v>
      </c>
      <c r="Q100" s="8">
        <f t="shared" ref="Q100:Q116" si="39">STANDARDIZE(D100, D$1, D$2)</f>
        <v>0.25720451446693671</v>
      </c>
      <c r="R100">
        <f t="shared" ref="R100:R116" si="40">STANDARDIZE(E100, E$1, E$2)</f>
        <v>0.74437675261998537</v>
      </c>
      <c r="S100">
        <f t="shared" ref="S100:S116" si="41">STANDARDIZE(K100, K$1, K$2)</f>
        <v>-1.3472109626924365</v>
      </c>
      <c r="T100">
        <f t="shared" ref="T100:T116" si="42">STANDARDIZE(L100, L$1, L$2)</f>
        <v>-0.40600693591452752</v>
      </c>
      <c r="U100">
        <f t="shared" ref="U100:U116" si="43">STANDARDIZE(M100, M$1, M$2)</f>
        <v>-0.16653315897739476</v>
      </c>
      <c r="V100">
        <f t="shared" ref="V100:V116" si="44">STANDARDIZE(N100, N$1, N$2)</f>
        <v>-0.19316292448526773</v>
      </c>
      <c r="W100">
        <f t="shared" ref="W100:W116" si="45">STANDARDIZE(O100, O$1, O$2)</f>
        <v>-0.593914125184272</v>
      </c>
      <c r="X100" s="13">
        <f t="shared" ref="X100:X116" si="46">STANDARDIZE(P100, P$1, P$2)</f>
        <v>-0.35387975879060096</v>
      </c>
      <c r="Y100" s="8">
        <v>49.1</v>
      </c>
      <c r="Z100">
        <v>49.4</v>
      </c>
      <c r="AA100" s="4">
        <f t="shared" ref="AA100:AA116" si="47">IFERROR((Z100-Y100)/Y100, "N/A")</f>
        <v>6.1099796334011637E-3</v>
      </c>
      <c r="AB100" t="str">
        <f t="shared" ref="AB100:AB116" si="48">IF(AA100="N/A", "N/A", IF(AA100&gt;0, "UP", "DOWN"))</f>
        <v>UP</v>
      </c>
      <c r="AC100">
        <f t="shared" ref="AC100:AC116" si="49">IFERROR(STANDARDIZE(AA100, $AA$1, $AA$2), "N/A")</f>
        <v>0.83751401738432718</v>
      </c>
    </row>
    <row r="101" spans="1:29" x14ac:dyDescent="0.2">
      <c r="A101" t="s">
        <v>10</v>
      </c>
      <c r="B101" s="1">
        <v>43051</v>
      </c>
      <c r="C101">
        <v>129</v>
      </c>
      <c r="D101">
        <v>0.14696941699999999</v>
      </c>
      <c r="E101">
        <v>6.8269489000000003E-2</v>
      </c>
      <c r="F101" s="2">
        <v>43051.686111111114</v>
      </c>
      <c r="G101">
        <v>28625</v>
      </c>
      <c r="H101">
        <v>53153</v>
      </c>
      <c r="I101">
        <v>1126288</v>
      </c>
      <c r="J101">
        <v>2</v>
      </c>
      <c r="K101" s="10">
        <f t="shared" si="38"/>
        <v>0.68611111111385981</v>
      </c>
      <c r="L101">
        <f>C101/VLOOKUP(A101, 'Normalization Factors'!$A:$C, 2, )</f>
        <v>0.18614718614718614</v>
      </c>
      <c r="M101">
        <f>G101/VLOOKUP(A101, 'Normalization Factors'!$A:$C, 2, )</f>
        <v>41.305916305916305</v>
      </c>
      <c r="N101">
        <f>H101/VLOOKUP(A101, 'Normalization Factors'!$A:$C, 2, )</f>
        <v>76.699855699855704</v>
      </c>
      <c r="O101">
        <f>I101/VLOOKUP(A101, 'Normalization Factors'!$A:$C, 2, )</f>
        <v>1625.2352092352091</v>
      </c>
      <c r="P101">
        <f>J101/VLOOKUP(A101, 'Normalization Factors'!$A:$C, 2, )</f>
        <v>2.886002886002886E-3</v>
      </c>
      <c r="Q101" s="8">
        <f t="shared" si="39"/>
        <v>-2.6603243639361782</v>
      </c>
      <c r="R101">
        <f t="shared" si="40"/>
        <v>-0.9753139841215811</v>
      </c>
      <c r="S101">
        <f t="shared" si="41"/>
        <v>-2.1092452195206315</v>
      </c>
      <c r="T101">
        <f t="shared" si="42"/>
        <v>-0.58904679190799702</v>
      </c>
      <c r="U101">
        <f t="shared" si="43"/>
        <v>-0.13589803940334583</v>
      </c>
      <c r="V101">
        <f t="shared" si="44"/>
        <v>-0.15465081918191714</v>
      </c>
      <c r="W101">
        <f t="shared" si="45"/>
        <v>-0.52652253579774333</v>
      </c>
      <c r="X101" s="13">
        <f t="shared" si="46"/>
        <v>-0.66750506332469928</v>
      </c>
      <c r="Y101" s="8" t="s">
        <v>16</v>
      </c>
      <c r="Z101" s="12" t="s">
        <v>16</v>
      </c>
      <c r="AA101" s="4" t="str">
        <f t="shared" si="47"/>
        <v>N/A</v>
      </c>
      <c r="AB101" t="str">
        <f t="shared" si="48"/>
        <v>N/A</v>
      </c>
      <c r="AC101" t="str">
        <f t="shared" si="49"/>
        <v>N/A</v>
      </c>
    </row>
    <row r="102" spans="1:29" x14ac:dyDescent="0.2">
      <c r="A102" t="s">
        <v>10</v>
      </c>
      <c r="B102" s="1">
        <v>43050</v>
      </c>
      <c r="C102">
        <v>279</v>
      </c>
      <c r="D102">
        <v>8.2557512999999999E-2</v>
      </c>
      <c r="E102">
        <v>3.3364405999999999E-2</v>
      </c>
      <c r="F102" s="2">
        <v>43050.743055555555</v>
      </c>
      <c r="G102">
        <v>79235</v>
      </c>
      <c r="H102">
        <v>147363</v>
      </c>
      <c r="I102">
        <v>1164567</v>
      </c>
      <c r="J102">
        <v>13</v>
      </c>
      <c r="K102" s="10">
        <f t="shared" si="38"/>
        <v>0.74305555555474712</v>
      </c>
      <c r="L102">
        <f>C102/VLOOKUP(A102, 'Normalization Factors'!$A:$C, 2, )</f>
        <v>0.40259740259740262</v>
      </c>
      <c r="M102">
        <f>G102/VLOOKUP(A102, 'Normalization Factors'!$A:$C, 2, )</f>
        <v>114.33621933621933</v>
      </c>
      <c r="N102">
        <f>H102/VLOOKUP(A102, 'Normalization Factors'!$A:$C, 2, )</f>
        <v>212.64502164502164</v>
      </c>
      <c r="O102">
        <f>I102/VLOOKUP(A102, 'Normalization Factors'!$A:$C, 2, )</f>
        <v>1680.4718614718615</v>
      </c>
      <c r="P102">
        <f>J102/VLOOKUP(A102, 'Normalization Factors'!$A:$C, 2, )</f>
        <v>1.875901875901876E-2</v>
      </c>
      <c r="Q102" s="8">
        <f t="shared" si="39"/>
        <v>-3.6556173014361564</v>
      </c>
      <c r="R102">
        <f t="shared" si="40"/>
        <v>-1.4650955867183928</v>
      </c>
      <c r="S102">
        <f t="shared" si="41"/>
        <v>0.1657599647206319</v>
      </c>
      <c r="T102">
        <f t="shared" si="42"/>
        <v>-0.31987053309407115</v>
      </c>
      <c r="U102">
        <f t="shared" si="43"/>
        <v>-6.5853160178470468E-2</v>
      </c>
      <c r="V102">
        <f t="shared" si="44"/>
        <v>-6.8588258324460444E-2</v>
      </c>
      <c r="W102">
        <f t="shared" si="45"/>
        <v>-0.51786559210793182</v>
      </c>
      <c r="X102" s="13">
        <f t="shared" si="46"/>
        <v>-9.2525338345518945E-2</v>
      </c>
      <c r="Y102" s="8" t="s">
        <v>16</v>
      </c>
      <c r="Z102" s="12" t="s">
        <v>16</v>
      </c>
      <c r="AA102" s="4" t="str">
        <f t="shared" si="47"/>
        <v>N/A</v>
      </c>
      <c r="AB102" t="str">
        <f t="shared" si="48"/>
        <v>N/A</v>
      </c>
      <c r="AC102" t="str">
        <f t="shared" si="49"/>
        <v>N/A</v>
      </c>
    </row>
    <row r="103" spans="1:29" x14ac:dyDescent="0.2">
      <c r="A103" t="s">
        <v>10</v>
      </c>
      <c r="B103" s="1">
        <v>43049</v>
      </c>
      <c r="C103">
        <v>176</v>
      </c>
      <c r="D103">
        <v>0.27184386500000002</v>
      </c>
      <c r="E103">
        <v>0.14124266199999999</v>
      </c>
      <c r="F103" s="2">
        <v>43049.708333333336</v>
      </c>
      <c r="G103">
        <v>2328</v>
      </c>
      <c r="H103">
        <v>4873</v>
      </c>
      <c r="I103">
        <v>903368</v>
      </c>
      <c r="J103">
        <v>9</v>
      </c>
      <c r="K103" s="10">
        <f t="shared" si="38"/>
        <v>0.70833333333575865</v>
      </c>
      <c r="L103">
        <f>C103/VLOOKUP(A103, 'Normalization Factors'!$A:$C, 2, )</f>
        <v>0.25396825396825395</v>
      </c>
      <c r="M103">
        <f>G103/VLOOKUP(A103, 'Normalization Factors'!$A:$C, 2, )</f>
        <v>3.3593073593073592</v>
      </c>
      <c r="N103">
        <f>H103/VLOOKUP(A103, 'Normalization Factors'!$A:$C, 2, )</f>
        <v>7.0317460317460316</v>
      </c>
      <c r="O103">
        <f>I103/VLOOKUP(A103, 'Normalization Factors'!$A:$C, 2, )</f>
        <v>1303.5613275613275</v>
      </c>
      <c r="P103">
        <f>J103/VLOOKUP(A103, 'Normalization Factors'!$A:$C, 2, )</f>
        <v>1.2987012987012988E-2</v>
      </c>
      <c r="Q103" s="8">
        <f t="shared" si="39"/>
        <v>-0.73076401172848227</v>
      </c>
      <c r="R103">
        <f t="shared" si="40"/>
        <v>4.8631944284157881E-2</v>
      </c>
      <c r="S103">
        <f t="shared" si="41"/>
        <v>-1.2214383183107702</v>
      </c>
      <c r="T103">
        <f t="shared" si="42"/>
        <v>-0.50470489747963365</v>
      </c>
      <c r="U103">
        <f t="shared" si="43"/>
        <v>-0.17229341954514679</v>
      </c>
      <c r="V103">
        <f t="shared" si="44"/>
        <v>-0.19875548363577564</v>
      </c>
      <c r="W103">
        <f t="shared" si="45"/>
        <v>-0.57693675475155037</v>
      </c>
      <c r="X103" s="13">
        <f t="shared" si="46"/>
        <v>-0.30160887470158454</v>
      </c>
      <c r="Y103" s="8">
        <v>49</v>
      </c>
      <c r="Z103">
        <v>49.32</v>
      </c>
      <c r="AA103" s="4">
        <f t="shared" si="47"/>
        <v>6.5306122448979646E-3</v>
      </c>
      <c r="AB103" t="str">
        <f t="shared" si="48"/>
        <v>UP</v>
      </c>
      <c r="AC103">
        <f t="shared" si="49"/>
        <v>0.89191625403028707</v>
      </c>
    </row>
    <row r="104" spans="1:29" x14ac:dyDescent="0.2">
      <c r="A104" t="s">
        <v>14</v>
      </c>
      <c r="B104" s="1">
        <v>43057</v>
      </c>
      <c r="C104">
        <v>15</v>
      </c>
      <c r="D104">
        <v>0.220611672278338</v>
      </c>
      <c r="E104">
        <v>9.9646464646464594E-2</v>
      </c>
      <c r="F104" s="2">
        <v>43057.659062500003</v>
      </c>
      <c r="G104">
        <v>97</v>
      </c>
      <c r="H104">
        <v>146</v>
      </c>
      <c r="I104">
        <v>9615</v>
      </c>
      <c r="J104">
        <v>0</v>
      </c>
      <c r="K104" s="10">
        <f t="shared" si="38"/>
        <v>0.65906250000261934</v>
      </c>
      <c r="L104">
        <f>C104/VLOOKUP(A104, 'Normalization Factors'!$A:$C, 2, )</f>
        <v>7.6923076923076927E-2</v>
      </c>
      <c r="M104">
        <f>G104/VLOOKUP(A104, 'Normalization Factors'!$A:$C, 2, )</f>
        <v>0.49743589743589745</v>
      </c>
      <c r="N104">
        <f>H104/VLOOKUP(A104, 'Normalization Factors'!$A:$C, 2, )</f>
        <v>0.74871794871794872</v>
      </c>
      <c r="O104">
        <f>I104/VLOOKUP(A104, 'Normalization Factors'!$A:$C, 2, )</f>
        <v>49.307692307692307</v>
      </c>
      <c r="P104">
        <f>J104/VLOOKUP(A104, 'Normalization Factors'!$A:$C, 2, )</f>
        <v>0</v>
      </c>
      <c r="Q104" s="8">
        <f t="shared" si="39"/>
        <v>-1.5224040102683174</v>
      </c>
      <c r="R104">
        <f t="shared" si="40"/>
        <v>-0.53503812467822853</v>
      </c>
      <c r="S104">
        <f t="shared" si="41"/>
        <v>-3.1898726821079029</v>
      </c>
      <c r="T104">
        <f t="shared" si="42"/>
        <v>-0.72487727327871676</v>
      </c>
      <c r="U104">
        <f t="shared" si="43"/>
        <v>-0.17503829985627908</v>
      </c>
      <c r="V104">
        <f t="shared" si="44"/>
        <v>-0.20273306888498427</v>
      </c>
      <c r="W104">
        <f t="shared" si="45"/>
        <v>-0.77350918724823381</v>
      </c>
      <c r="X104" s="13">
        <f t="shared" si="46"/>
        <v>-0.77204683150273212</v>
      </c>
      <c r="Y104" s="8" t="s">
        <v>16</v>
      </c>
      <c r="Z104" t="s">
        <v>16</v>
      </c>
      <c r="AA104" s="4" t="str">
        <f t="shared" si="47"/>
        <v>N/A</v>
      </c>
      <c r="AB104" t="str">
        <f t="shared" si="48"/>
        <v>N/A</v>
      </c>
      <c r="AC104" t="str">
        <f t="shared" si="49"/>
        <v>N/A</v>
      </c>
    </row>
    <row r="105" spans="1:29" x14ac:dyDescent="0.2">
      <c r="A105" t="s">
        <v>14</v>
      </c>
      <c r="B105" s="1">
        <v>43056</v>
      </c>
      <c r="C105">
        <v>61</v>
      </c>
      <c r="D105">
        <v>0.26835982778605699</v>
      </c>
      <c r="E105">
        <v>0.22409856764364899</v>
      </c>
      <c r="F105" s="2">
        <v>43056.686412037037</v>
      </c>
      <c r="G105">
        <v>292</v>
      </c>
      <c r="H105">
        <v>102</v>
      </c>
      <c r="I105">
        <v>43451</v>
      </c>
      <c r="J105">
        <v>2</v>
      </c>
      <c r="K105" s="10">
        <f t="shared" si="38"/>
        <v>0.68641203703737119</v>
      </c>
      <c r="L105">
        <f>C105/VLOOKUP(A105, 'Normalization Factors'!$A:$C, 2, )</f>
        <v>0.31282051282051282</v>
      </c>
      <c r="M105">
        <f>G105/VLOOKUP(A105, 'Normalization Factors'!$A:$C, 2, )</f>
        <v>1.4974358974358974</v>
      </c>
      <c r="N105">
        <f>H105/VLOOKUP(A105, 'Normalization Factors'!$A:$C, 2, )</f>
        <v>0.52307692307692311</v>
      </c>
      <c r="O105">
        <f>I105/VLOOKUP(A105, 'Normalization Factors'!$A:$C, 2, )</f>
        <v>222.82564102564103</v>
      </c>
      <c r="P105">
        <f>J105/VLOOKUP(A105, 'Normalization Factors'!$A:$C, 2, )</f>
        <v>1.0256410256410256E-2</v>
      </c>
      <c r="Q105" s="8">
        <f t="shared" si="39"/>
        <v>-0.78459936540820885</v>
      </c>
      <c r="R105">
        <f t="shared" si="40"/>
        <v>1.2112505305444059</v>
      </c>
      <c r="S105">
        <f t="shared" si="41"/>
        <v>-2.0972228344963706</v>
      </c>
      <c r="T105">
        <f t="shared" si="42"/>
        <v>-0.43151656290366264</v>
      </c>
      <c r="U105">
        <f t="shared" si="43"/>
        <v>-0.17407917910340737</v>
      </c>
      <c r="V105">
        <f t="shared" si="44"/>
        <v>-0.20287591504186051</v>
      </c>
      <c r="W105">
        <f t="shared" si="45"/>
        <v>-0.74631465154778565</v>
      </c>
      <c r="X105" s="13">
        <f t="shared" si="46"/>
        <v>-0.40052147074695404</v>
      </c>
      <c r="Y105" s="8">
        <v>28.2</v>
      </c>
      <c r="Z105">
        <v>28.36</v>
      </c>
      <c r="AA105" s="4">
        <f t="shared" si="47"/>
        <v>5.6737588652482325E-3</v>
      </c>
      <c r="AB105" t="str">
        <f t="shared" si="48"/>
        <v>UP</v>
      </c>
      <c r="AC105">
        <f t="shared" si="49"/>
        <v>0.7810956969538424</v>
      </c>
    </row>
    <row r="106" spans="1:29" x14ac:dyDescent="0.2">
      <c r="A106" t="s">
        <v>14</v>
      </c>
      <c r="B106" s="1">
        <v>43055</v>
      </c>
      <c r="C106">
        <v>81</v>
      </c>
      <c r="D106">
        <v>0.45187011205529698</v>
      </c>
      <c r="E106">
        <v>0.37767890545668298</v>
      </c>
      <c r="F106" s="2">
        <v>43055.763298611113</v>
      </c>
      <c r="G106">
        <v>899</v>
      </c>
      <c r="H106">
        <v>242</v>
      </c>
      <c r="I106">
        <v>76243</v>
      </c>
      <c r="J106">
        <v>0</v>
      </c>
      <c r="K106" s="10">
        <f t="shared" si="38"/>
        <v>0.76329861111298669</v>
      </c>
      <c r="L106">
        <f>C106/VLOOKUP(A106, 'Normalization Factors'!$A:$C, 2, )</f>
        <v>0.41538461538461541</v>
      </c>
      <c r="M106">
        <f>G106/VLOOKUP(A106, 'Normalization Factors'!$A:$C, 2, )</f>
        <v>4.6102564102564099</v>
      </c>
      <c r="N106">
        <f>H106/VLOOKUP(A106, 'Normalization Factors'!$A:$C, 2, )</f>
        <v>1.2410256410256411</v>
      </c>
      <c r="O106">
        <f>I106/VLOOKUP(A106, 'Normalization Factors'!$A:$C, 2, )</f>
        <v>390.98974358974357</v>
      </c>
      <c r="P106">
        <f>J106/VLOOKUP(A106, 'Normalization Factors'!$A:$C, 2, )</f>
        <v>0</v>
      </c>
      <c r="Q106" s="8">
        <f t="shared" si="39"/>
        <v>2.0510021080676863</v>
      </c>
      <c r="R106">
        <f t="shared" si="40"/>
        <v>3.3662611340552897</v>
      </c>
      <c r="S106">
        <f t="shared" si="41"/>
        <v>0.97449656391048889</v>
      </c>
      <c r="T106">
        <f t="shared" si="42"/>
        <v>-0.30396842795798695</v>
      </c>
      <c r="U106">
        <f t="shared" si="43"/>
        <v>-0.17109360834959639</v>
      </c>
      <c r="V106">
        <f t="shared" si="44"/>
        <v>-0.20242140454270882</v>
      </c>
      <c r="W106">
        <f t="shared" si="45"/>
        <v>-0.71995919538603181</v>
      </c>
      <c r="X106" s="13">
        <f t="shared" si="46"/>
        <v>-0.77204683150273212</v>
      </c>
      <c r="Y106" s="8">
        <v>28.3</v>
      </c>
      <c r="Z106">
        <v>28.26</v>
      </c>
      <c r="AA106" s="4">
        <f t="shared" si="47"/>
        <v>-1.4134275618374256E-3</v>
      </c>
      <c r="AB106" t="str">
        <f t="shared" si="48"/>
        <v>DOWN</v>
      </c>
      <c r="AC106">
        <f t="shared" si="49"/>
        <v>-0.13552080548127818</v>
      </c>
    </row>
    <row r="107" spans="1:29" x14ac:dyDescent="0.2">
      <c r="A107" t="s">
        <v>14</v>
      </c>
      <c r="B107" s="1">
        <v>43054</v>
      </c>
      <c r="C107">
        <v>60</v>
      </c>
      <c r="D107">
        <v>0.33344907407407398</v>
      </c>
      <c r="E107">
        <v>0.107984006734006</v>
      </c>
      <c r="F107" s="2">
        <v>43054.707685185182</v>
      </c>
      <c r="G107">
        <v>235</v>
      </c>
      <c r="H107">
        <v>360</v>
      </c>
      <c r="I107">
        <v>215825</v>
      </c>
      <c r="J107">
        <v>1</v>
      </c>
      <c r="K107" s="10">
        <f t="shared" si="38"/>
        <v>0.70768518518161727</v>
      </c>
      <c r="L107">
        <f>C107/VLOOKUP(A107, 'Normalization Factors'!$A:$C, 2, )</f>
        <v>0.30769230769230771</v>
      </c>
      <c r="M107">
        <f>G107/VLOOKUP(A107, 'Normalization Factors'!$A:$C, 2, )</f>
        <v>1.2051282051282051</v>
      </c>
      <c r="N107">
        <f>H107/VLOOKUP(A107, 'Normalization Factors'!$A:$C, 2, )</f>
        <v>1.8461538461538463</v>
      </c>
      <c r="O107">
        <f>I107/VLOOKUP(A107, 'Normalization Factors'!$A:$C, 2, )</f>
        <v>1106.7948717948718</v>
      </c>
      <c r="P107">
        <f>J107/VLOOKUP(A107, 'Normalization Factors'!$A:$C, 2, )</f>
        <v>5.1282051282051282E-3</v>
      </c>
      <c r="Q107" s="8">
        <f t="shared" si="39"/>
        <v>0.22115986719668329</v>
      </c>
      <c r="R107">
        <f t="shared" si="40"/>
        <v>-0.41804729198619917</v>
      </c>
      <c r="S107">
        <f t="shared" si="41"/>
        <v>-1.2473326865025387</v>
      </c>
      <c r="T107">
        <f t="shared" si="42"/>
        <v>-0.4378939696509464</v>
      </c>
      <c r="U107">
        <f t="shared" si="43"/>
        <v>-0.17435953747732372</v>
      </c>
      <c r="V107">
        <f t="shared" si="44"/>
        <v>-0.20203831712199527</v>
      </c>
      <c r="W107">
        <f t="shared" si="45"/>
        <v>-0.60777490403540047</v>
      </c>
      <c r="X107" s="13">
        <f t="shared" si="46"/>
        <v>-0.58628415112484311</v>
      </c>
      <c r="Y107" s="8">
        <v>27.93</v>
      </c>
      <c r="Z107">
        <v>28.17</v>
      </c>
      <c r="AA107" s="4">
        <f t="shared" si="47"/>
        <v>8.5929108485500172E-3</v>
      </c>
      <c r="AB107" t="str">
        <f t="shared" si="48"/>
        <v>UP</v>
      </c>
      <c r="AC107">
        <f t="shared" si="49"/>
        <v>1.158642260535764</v>
      </c>
    </row>
    <row r="108" spans="1:29" x14ac:dyDescent="0.2">
      <c r="A108" t="s">
        <v>14</v>
      </c>
      <c r="B108" s="1">
        <v>43053</v>
      </c>
      <c r="C108">
        <v>73</v>
      </c>
      <c r="D108">
        <v>0.202983232520903</v>
      </c>
      <c r="E108">
        <v>0.13645036470378899</v>
      </c>
      <c r="F108" s="2">
        <v>43053.69630787037</v>
      </c>
      <c r="G108">
        <v>180</v>
      </c>
      <c r="H108">
        <v>242</v>
      </c>
      <c r="I108">
        <v>274476</v>
      </c>
      <c r="J108">
        <v>2</v>
      </c>
      <c r="K108" s="10">
        <f t="shared" si="38"/>
        <v>0.69630787037021946</v>
      </c>
      <c r="L108">
        <f>C108/VLOOKUP(A108, 'Normalization Factors'!$A:$C, 2, )</f>
        <v>0.37435897435897436</v>
      </c>
      <c r="M108">
        <f>G108/VLOOKUP(A108, 'Normalization Factors'!$A:$C, 2, )</f>
        <v>0.92307692307692313</v>
      </c>
      <c r="N108">
        <f>H108/VLOOKUP(A108, 'Normalization Factors'!$A:$C, 2, )</f>
        <v>1.2410256410256411</v>
      </c>
      <c r="O108">
        <f>I108/VLOOKUP(A108, 'Normalization Factors'!$A:$C, 2, )</f>
        <v>1407.5692307692307</v>
      </c>
      <c r="P108">
        <f>J108/VLOOKUP(A108, 'Normalization Factors'!$A:$C, 2, )</f>
        <v>1.0256410256410256E-2</v>
      </c>
      <c r="Q108" s="8">
        <f t="shared" si="39"/>
        <v>-1.79479871528618</v>
      </c>
      <c r="R108">
        <f t="shared" si="40"/>
        <v>-1.8612675929425088E-2</v>
      </c>
      <c r="S108">
        <f t="shared" si="41"/>
        <v>-1.7018713238149799</v>
      </c>
      <c r="T108">
        <f t="shared" si="42"/>
        <v>-0.35498768193625724</v>
      </c>
      <c r="U108">
        <f t="shared" si="43"/>
        <v>-0.17463005871531317</v>
      </c>
      <c r="V108">
        <f t="shared" si="44"/>
        <v>-0.20242140454270882</v>
      </c>
      <c r="W108">
        <f t="shared" si="45"/>
        <v>-0.56063615497029262</v>
      </c>
      <c r="X108" s="13">
        <f t="shared" si="46"/>
        <v>-0.40052147074695404</v>
      </c>
      <c r="Y108" s="8">
        <v>28.15</v>
      </c>
      <c r="Z108">
        <v>28.08</v>
      </c>
      <c r="AA108" s="4">
        <f t="shared" si="47"/>
        <v>-2.4866785079929055E-3</v>
      </c>
      <c r="AB108" t="str">
        <f t="shared" si="48"/>
        <v>DOWN</v>
      </c>
      <c r="AC108">
        <f t="shared" si="49"/>
        <v>-0.27432899666142108</v>
      </c>
    </row>
    <row r="109" spans="1:29" x14ac:dyDescent="0.2">
      <c r="A109" t="s">
        <v>14</v>
      </c>
      <c r="B109" s="1">
        <v>43052</v>
      </c>
      <c r="C109">
        <v>30</v>
      </c>
      <c r="D109">
        <v>0.34558501683501602</v>
      </c>
      <c r="E109">
        <v>0.24801346801346799</v>
      </c>
      <c r="F109" s="2">
        <v>43052.716041666667</v>
      </c>
      <c r="G109">
        <v>473</v>
      </c>
      <c r="H109">
        <v>979</v>
      </c>
      <c r="I109">
        <v>82166</v>
      </c>
      <c r="J109">
        <v>5</v>
      </c>
      <c r="K109" s="10">
        <f t="shared" si="38"/>
        <v>0.71604166666656965</v>
      </c>
      <c r="L109">
        <f>C109/VLOOKUP(A109, 'Normalization Factors'!$A:$C, 2, )</f>
        <v>0.15384615384615385</v>
      </c>
      <c r="M109">
        <f>G109/VLOOKUP(A109, 'Normalization Factors'!$A:$C, 2, )</f>
        <v>2.4256410256410255</v>
      </c>
      <c r="N109">
        <f>H109/VLOOKUP(A109, 'Normalization Factors'!$A:$C, 2, )</f>
        <v>5.0205128205128204</v>
      </c>
      <c r="O109">
        <f>I109/VLOOKUP(A109, 'Normalization Factors'!$A:$C, 2, )</f>
        <v>421.36410256410255</v>
      </c>
      <c r="P109">
        <f>J109/VLOOKUP(A109, 'Normalization Factors'!$A:$C, 2, )</f>
        <v>2.564102564102564E-2</v>
      </c>
      <c r="Q109" s="8">
        <f t="shared" si="39"/>
        <v>0.40868449183547056</v>
      </c>
      <c r="R109">
        <f t="shared" si="40"/>
        <v>1.5468199440041313</v>
      </c>
      <c r="S109">
        <f t="shared" si="41"/>
        <v>-0.91348029954988852</v>
      </c>
      <c r="T109">
        <f t="shared" si="42"/>
        <v>-0.6292161720694599</v>
      </c>
      <c r="U109">
        <f t="shared" si="43"/>
        <v>-0.17318891830202385</v>
      </c>
      <c r="V109">
        <f t="shared" si="44"/>
        <v>-0.20002873141503183</v>
      </c>
      <c r="W109">
        <f t="shared" si="45"/>
        <v>-0.71519878532119696</v>
      </c>
      <c r="X109" s="13">
        <f t="shared" si="46"/>
        <v>0.15676657038671302</v>
      </c>
      <c r="Y109" s="8">
        <v>29.04</v>
      </c>
      <c r="Z109">
        <v>28.17</v>
      </c>
      <c r="AA109" s="4">
        <f t="shared" si="47"/>
        <v>-2.9958677685950327E-2</v>
      </c>
      <c r="AB109" t="str">
        <f t="shared" si="48"/>
        <v>DOWN</v>
      </c>
      <c r="AC109">
        <f t="shared" si="49"/>
        <v>-3.8274015820194882</v>
      </c>
    </row>
    <row r="110" spans="1:29" x14ac:dyDescent="0.2">
      <c r="A110" t="s">
        <v>14</v>
      </c>
      <c r="B110" s="1">
        <v>43051</v>
      </c>
      <c r="C110">
        <v>15</v>
      </c>
      <c r="D110">
        <v>0.27913299699999999</v>
      </c>
      <c r="E110">
        <v>2.510101E-2</v>
      </c>
      <c r="F110" s="2">
        <v>43051.686805555553</v>
      </c>
      <c r="G110">
        <v>318</v>
      </c>
      <c r="H110">
        <v>724</v>
      </c>
      <c r="I110">
        <v>511258</v>
      </c>
      <c r="J110">
        <v>1</v>
      </c>
      <c r="K110" s="10">
        <f t="shared" si="38"/>
        <v>0.68680555555329192</v>
      </c>
      <c r="L110">
        <f>C110/VLOOKUP(A110, 'Normalization Factors'!$A:$C, 2, )</f>
        <v>7.6923076923076927E-2</v>
      </c>
      <c r="M110">
        <f>G110/VLOOKUP(A110, 'Normalization Factors'!$A:$C, 2, )</f>
        <v>1.6307692307692307</v>
      </c>
      <c r="N110">
        <f>H110/VLOOKUP(A110, 'Normalization Factors'!$A:$C, 2, )</f>
        <v>3.712820512820513</v>
      </c>
      <c r="O110">
        <f>I110/VLOOKUP(A110, 'Normalization Factors'!$A:$C, 2, )</f>
        <v>2621.8358974358976</v>
      </c>
      <c r="P110">
        <f>J110/VLOOKUP(A110, 'Normalization Factors'!$A:$C, 2, )</f>
        <v>5.1282051282051282E-3</v>
      </c>
      <c r="Q110" s="8">
        <f t="shared" si="39"/>
        <v>-0.61813232178332767</v>
      </c>
      <c r="R110">
        <f t="shared" si="40"/>
        <v>-1.5810460153643318</v>
      </c>
      <c r="S110">
        <f t="shared" si="41"/>
        <v>-2.0815012540576685</v>
      </c>
      <c r="T110">
        <f t="shared" si="42"/>
        <v>-0.72487727327871676</v>
      </c>
      <c r="U110">
        <f t="shared" si="43"/>
        <v>-0.17395129633635781</v>
      </c>
      <c r="V110">
        <f t="shared" si="44"/>
        <v>-0.20085658982420096</v>
      </c>
      <c r="W110">
        <f t="shared" si="45"/>
        <v>-0.37033066518948132</v>
      </c>
      <c r="X110" s="13">
        <f t="shared" si="46"/>
        <v>-0.58628415112484311</v>
      </c>
      <c r="Y110" s="8" t="s">
        <v>16</v>
      </c>
      <c r="Z110" t="s">
        <v>16</v>
      </c>
      <c r="AA110" s="4" t="str">
        <f t="shared" si="47"/>
        <v>N/A</v>
      </c>
      <c r="AB110" t="str">
        <f t="shared" si="48"/>
        <v>N/A</v>
      </c>
      <c r="AC110" t="str">
        <f t="shared" si="49"/>
        <v>N/A</v>
      </c>
    </row>
    <row r="111" spans="1:29" x14ac:dyDescent="0.2">
      <c r="A111" t="s">
        <v>14</v>
      </c>
      <c r="B111" s="1">
        <v>43050</v>
      </c>
      <c r="C111">
        <v>21</v>
      </c>
      <c r="D111">
        <v>0.25883065300000002</v>
      </c>
      <c r="E111">
        <v>8.5006527999999998E-2</v>
      </c>
      <c r="F111" s="2">
        <v>43050.723611111112</v>
      </c>
      <c r="G111">
        <v>420</v>
      </c>
      <c r="H111">
        <v>862</v>
      </c>
      <c r="I111">
        <v>54216</v>
      </c>
      <c r="J111">
        <v>0</v>
      </c>
      <c r="K111" s="10">
        <f t="shared" si="38"/>
        <v>0.72361111111240461</v>
      </c>
      <c r="L111">
        <f>C111/VLOOKUP(A111, 'Normalization Factors'!$A:$C, 2, )</f>
        <v>0.1076923076923077</v>
      </c>
      <c r="M111">
        <f>G111/VLOOKUP(A111, 'Normalization Factors'!$A:$C, 2, )</f>
        <v>2.1538461538461537</v>
      </c>
      <c r="N111">
        <f>H111/VLOOKUP(A111, 'Normalization Factors'!$A:$C, 2, )</f>
        <v>4.4205128205128208</v>
      </c>
      <c r="O111">
        <f>I111/VLOOKUP(A111, 'Normalization Factors'!$A:$C, 2, )</f>
        <v>278.03076923076924</v>
      </c>
      <c r="P111">
        <f>J111/VLOOKUP(A111, 'Normalization Factors'!$A:$C, 2, )</f>
        <v>0</v>
      </c>
      <c r="Q111" s="8">
        <f t="shared" si="39"/>
        <v>-0.93184420333079798</v>
      </c>
      <c r="R111">
        <f t="shared" si="40"/>
        <v>-0.74046298021062251</v>
      </c>
      <c r="S111">
        <f t="shared" si="41"/>
        <v>-0.61107107376532588</v>
      </c>
      <c r="T111">
        <f t="shared" si="42"/>
        <v>-0.68661283279501384</v>
      </c>
      <c r="U111">
        <f t="shared" si="43"/>
        <v>-0.17344960240408641</v>
      </c>
      <c r="V111">
        <f t="shared" si="44"/>
        <v>-0.20040857233217999</v>
      </c>
      <c r="W111">
        <f t="shared" si="45"/>
        <v>-0.7376626484500397</v>
      </c>
      <c r="X111" s="13">
        <f t="shared" si="46"/>
        <v>-0.77204683150273212</v>
      </c>
      <c r="Y111" s="8" t="s">
        <v>16</v>
      </c>
      <c r="Z111" t="s">
        <v>16</v>
      </c>
      <c r="AA111" s="4" t="str">
        <f t="shared" si="47"/>
        <v>N/A</v>
      </c>
      <c r="AB111" t="str">
        <f t="shared" si="48"/>
        <v>N/A</v>
      </c>
      <c r="AC111" t="str">
        <f t="shared" si="49"/>
        <v>N/A</v>
      </c>
    </row>
    <row r="112" spans="1:29" x14ac:dyDescent="0.2">
      <c r="A112" t="s">
        <v>14</v>
      </c>
      <c r="B112" s="1">
        <v>43049</v>
      </c>
      <c r="C112">
        <v>72</v>
      </c>
      <c r="D112">
        <v>0.272164352</v>
      </c>
      <c r="E112">
        <v>0.106828704</v>
      </c>
      <c r="F112" s="2">
        <v>43049.75</v>
      </c>
      <c r="G112">
        <v>540</v>
      </c>
      <c r="H112">
        <v>1323</v>
      </c>
      <c r="I112">
        <v>3708280</v>
      </c>
      <c r="J112">
        <v>2</v>
      </c>
      <c r="K112" s="10">
        <f t="shared" si="38"/>
        <v>0.75</v>
      </c>
      <c r="L112">
        <f>C112/VLOOKUP(A112, 'Normalization Factors'!$A:$C, 2, )</f>
        <v>0.36923076923076925</v>
      </c>
      <c r="M112">
        <f>G112/VLOOKUP(A112, 'Normalization Factors'!$A:$C, 2, )</f>
        <v>2.7692307692307692</v>
      </c>
      <c r="N112">
        <f>H112/VLOOKUP(A112, 'Normalization Factors'!$A:$C, 2, )</f>
        <v>6.7846153846153845</v>
      </c>
      <c r="O112">
        <f>I112/VLOOKUP(A112, 'Normalization Factors'!$A:$C, 2, )</f>
        <v>19016.820512820512</v>
      </c>
      <c r="P112">
        <f>J112/VLOOKUP(A112, 'Normalization Factors'!$A:$C, 2, )</f>
        <v>1.0256410256410256E-2</v>
      </c>
      <c r="Q112" s="8">
        <f t="shared" si="39"/>
        <v>-0.72581184562482948</v>
      </c>
      <c r="R112">
        <f t="shared" si="40"/>
        <v>-0.43425828407998501</v>
      </c>
      <c r="S112">
        <f t="shared" si="41"/>
        <v>0.44319962138504909</v>
      </c>
      <c r="T112">
        <f t="shared" si="42"/>
        <v>-0.361365088683541</v>
      </c>
      <c r="U112">
        <f t="shared" si="43"/>
        <v>-0.17285937424847306</v>
      </c>
      <c r="V112">
        <f t="shared" si="44"/>
        <v>-0.19891193418854483</v>
      </c>
      <c r="W112">
        <f t="shared" si="45"/>
        <v>2.1991671748069237</v>
      </c>
      <c r="X112" s="13">
        <f t="shared" si="46"/>
        <v>-0.40052147074695404</v>
      </c>
      <c r="Y112" s="8">
        <v>29.2</v>
      </c>
      <c r="Z112">
        <v>29.17</v>
      </c>
      <c r="AA112" s="4">
        <f t="shared" si="47"/>
        <v>-1.0273972602738899E-3</v>
      </c>
      <c r="AB112" t="str">
        <f t="shared" si="48"/>
        <v>DOWN</v>
      </c>
      <c r="AC112">
        <f t="shared" si="49"/>
        <v>-8.5593835379174199E-2</v>
      </c>
    </row>
    <row r="113" spans="1:29" x14ac:dyDescent="0.2">
      <c r="A113" t="s">
        <v>14</v>
      </c>
      <c r="B113" s="1">
        <v>43048</v>
      </c>
      <c r="C113">
        <v>67</v>
      </c>
      <c r="D113">
        <v>0.33552691099999998</v>
      </c>
      <c r="E113">
        <v>0.12507538100000001</v>
      </c>
      <c r="F113" s="2">
        <v>43048.77847222222</v>
      </c>
      <c r="G113">
        <v>482</v>
      </c>
      <c r="H113">
        <v>559</v>
      </c>
      <c r="I113">
        <v>577345</v>
      </c>
      <c r="J113">
        <v>7</v>
      </c>
      <c r="K113" s="10">
        <f t="shared" si="38"/>
        <v>0.77847222222044365</v>
      </c>
      <c r="L113">
        <f>C113/VLOOKUP(A113, 'Normalization Factors'!$A:$C, 2, )</f>
        <v>0.34358974358974359</v>
      </c>
      <c r="M113">
        <f>G113/VLOOKUP(A113, 'Normalization Factors'!$A:$C, 2, )</f>
        <v>2.4717948717948719</v>
      </c>
      <c r="N113">
        <f>H113/VLOOKUP(A113, 'Normalization Factors'!$A:$C, 2, )</f>
        <v>2.8666666666666667</v>
      </c>
      <c r="O113">
        <f>I113/VLOOKUP(A113, 'Normalization Factors'!$A:$C, 2, )</f>
        <v>2960.7435897435898</v>
      </c>
      <c r="P113">
        <f>J113/VLOOKUP(A113, 'Normalization Factors'!$A:$C, 2, )</f>
        <v>3.5897435897435895E-2</v>
      </c>
      <c r="Q113" s="8">
        <f t="shared" si="39"/>
        <v>0.25326660972754866</v>
      </c>
      <c r="R113">
        <f t="shared" si="40"/>
        <v>-0.178224321830808</v>
      </c>
      <c r="S113">
        <f t="shared" si="41"/>
        <v>1.5807022135056807</v>
      </c>
      <c r="T113">
        <f t="shared" si="42"/>
        <v>-0.39325212241995994</v>
      </c>
      <c r="U113">
        <f t="shared" si="43"/>
        <v>-0.17314465119035283</v>
      </c>
      <c r="V113">
        <f t="shared" si="44"/>
        <v>-0.20139226291248682</v>
      </c>
      <c r="W113">
        <f t="shared" si="45"/>
        <v>-0.31721548370125807</v>
      </c>
      <c r="X113" s="13">
        <f t="shared" si="46"/>
        <v>0.52829193114249096</v>
      </c>
      <c r="Y113" s="8">
        <v>29.08</v>
      </c>
      <c r="Z113">
        <v>29.27</v>
      </c>
      <c r="AA113" s="4">
        <f t="shared" si="47"/>
        <v>6.5337001375516263E-3</v>
      </c>
      <c r="AB113" t="str">
        <f t="shared" si="48"/>
        <v>UP</v>
      </c>
      <c r="AC113">
        <f t="shared" si="49"/>
        <v>0.89231562455527813</v>
      </c>
    </row>
    <row r="114" spans="1:29" x14ac:dyDescent="0.2">
      <c r="A114" t="s">
        <v>14</v>
      </c>
      <c r="B114" s="1">
        <v>43047</v>
      </c>
      <c r="C114">
        <v>64</v>
      </c>
      <c r="D114">
        <v>0.27476720300000002</v>
      </c>
      <c r="E114">
        <v>0.18637547300000001</v>
      </c>
      <c r="F114" s="2">
        <v>43047.777777777781</v>
      </c>
      <c r="G114">
        <v>504</v>
      </c>
      <c r="H114">
        <v>320</v>
      </c>
      <c r="I114">
        <v>55167</v>
      </c>
      <c r="J114">
        <v>0</v>
      </c>
      <c r="K114" s="10">
        <f t="shared" si="38"/>
        <v>0.77777777778101154</v>
      </c>
      <c r="L114">
        <f>C114/VLOOKUP(A114, 'Normalization Factors'!$A:$C, 2, )</f>
        <v>0.3282051282051282</v>
      </c>
      <c r="M114">
        <f>G114/VLOOKUP(A114, 'Normalization Factors'!$A:$C, 2, )</f>
        <v>2.5846153846153848</v>
      </c>
      <c r="N114">
        <f>H114/VLOOKUP(A114, 'Normalization Factors'!$A:$C, 2, )</f>
        <v>1.641025641025641</v>
      </c>
      <c r="O114">
        <f>I114/VLOOKUP(A114, 'Normalization Factors'!$A:$C, 2, )</f>
        <v>282.90769230769229</v>
      </c>
      <c r="P114">
        <f>J114/VLOOKUP(A114, 'Normalization Factors'!$A:$C, 2, )</f>
        <v>0</v>
      </c>
      <c r="Q114" s="8">
        <f t="shared" si="39"/>
        <v>-0.68559258401652845</v>
      </c>
      <c r="R114">
        <f t="shared" si="40"/>
        <v>0.68192711511297432</v>
      </c>
      <c r="S114">
        <f t="shared" si="41"/>
        <v>1.552958248042718</v>
      </c>
      <c r="T114">
        <f t="shared" si="42"/>
        <v>-0.41238434266181129</v>
      </c>
      <c r="U114">
        <f t="shared" si="43"/>
        <v>-0.17303644269515708</v>
      </c>
      <c r="V114">
        <f t="shared" si="44"/>
        <v>-0.20216817726461006</v>
      </c>
      <c r="W114">
        <f t="shared" si="45"/>
        <v>-0.73689831450243581</v>
      </c>
      <c r="X114" s="13">
        <f t="shared" si="46"/>
        <v>-0.77204683150273212</v>
      </c>
      <c r="Y114" s="8">
        <v>28.59</v>
      </c>
      <c r="Z114">
        <v>29.37</v>
      </c>
      <c r="AA114" s="4">
        <f t="shared" si="47"/>
        <v>2.7282266526757647E-2</v>
      </c>
      <c r="AB114" t="str">
        <f t="shared" si="48"/>
        <v>UP</v>
      </c>
      <c r="AC114">
        <f t="shared" si="49"/>
        <v>3.5758175402848411</v>
      </c>
    </row>
    <row r="115" spans="1:29" x14ac:dyDescent="0.2">
      <c r="A115" t="s">
        <v>14</v>
      </c>
      <c r="B115" s="1">
        <v>43046</v>
      </c>
      <c r="C115">
        <v>76</v>
      </c>
      <c r="D115">
        <v>0.33938231000000002</v>
      </c>
      <c r="E115">
        <v>0.26217105299999999</v>
      </c>
      <c r="F115" s="2">
        <v>43046.809027777781</v>
      </c>
      <c r="G115">
        <v>860</v>
      </c>
      <c r="H115">
        <v>587</v>
      </c>
      <c r="I115">
        <v>56512</v>
      </c>
      <c r="J115">
        <v>0</v>
      </c>
      <c r="K115" s="10">
        <f t="shared" si="38"/>
        <v>0.80902777778101154</v>
      </c>
      <c r="L115">
        <f>C115/VLOOKUP(A115, 'Normalization Factors'!$A:$C, 2, )</f>
        <v>0.38974358974358975</v>
      </c>
      <c r="M115">
        <f>G115/VLOOKUP(A115, 'Normalization Factors'!$A:$C, 2, )</f>
        <v>4.4102564102564106</v>
      </c>
      <c r="N115">
        <f>H115/VLOOKUP(A115, 'Normalization Factors'!$A:$C, 2, )</f>
        <v>3.0102564102564102</v>
      </c>
      <c r="O115">
        <f>I115/VLOOKUP(A115, 'Normalization Factors'!$A:$C, 2, )</f>
        <v>289.8051282051282</v>
      </c>
      <c r="P115">
        <f>J115/VLOOKUP(A115, 'Normalization Factors'!$A:$C, 2, )</f>
        <v>0</v>
      </c>
      <c r="Q115" s="8">
        <f t="shared" si="39"/>
        <v>0.31284024686059342</v>
      </c>
      <c r="R115">
        <f t="shared" si="40"/>
        <v>1.7454765311723726</v>
      </c>
      <c r="S115">
        <f t="shared" si="41"/>
        <v>2.8014367028872535</v>
      </c>
      <c r="T115">
        <f t="shared" si="42"/>
        <v>-0.33585546169440589</v>
      </c>
      <c r="U115">
        <f t="shared" si="43"/>
        <v>-0.17128543250017073</v>
      </c>
      <c r="V115">
        <f t="shared" si="44"/>
        <v>-0.20130136081265648</v>
      </c>
      <c r="W115">
        <f t="shared" si="45"/>
        <v>-0.7358173164377384</v>
      </c>
      <c r="X115" s="13">
        <f t="shared" si="46"/>
        <v>-0.77204683150273212</v>
      </c>
      <c r="Y115" s="8">
        <v>29.14</v>
      </c>
      <c r="Z115">
        <v>28.59</v>
      </c>
      <c r="AA115" s="4">
        <f t="shared" si="47"/>
        <v>-1.8874399450926584E-2</v>
      </c>
      <c r="AB115" t="str">
        <f t="shared" si="48"/>
        <v>DOWN</v>
      </c>
      <c r="AC115">
        <f t="shared" si="49"/>
        <v>-2.393823891869304</v>
      </c>
    </row>
    <row r="116" spans="1:29" x14ac:dyDescent="0.2">
      <c r="A116" t="s">
        <v>14</v>
      </c>
      <c r="B116" s="1">
        <v>43045</v>
      </c>
      <c r="C116">
        <v>42</v>
      </c>
      <c r="D116">
        <v>0.18249458900000001</v>
      </c>
      <c r="E116">
        <v>0.10340909099999999</v>
      </c>
      <c r="F116" s="2">
        <v>43045.734722222223</v>
      </c>
      <c r="G116">
        <v>398</v>
      </c>
      <c r="H116">
        <v>598</v>
      </c>
      <c r="I116">
        <v>195108</v>
      </c>
      <c r="J116">
        <v>2</v>
      </c>
      <c r="K116" s="10">
        <f t="shared" si="38"/>
        <v>0.73472222222335404</v>
      </c>
      <c r="L116">
        <f>C116/VLOOKUP(A116, 'Normalization Factors'!$A:$C, 2, )</f>
        <v>0.2153846153846154</v>
      </c>
      <c r="M116">
        <f>G116/VLOOKUP(A116, 'Normalization Factors'!$A:$C, 2, )</f>
        <v>2.0410256410256409</v>
      </c>
      <c r="N116">
        <f>H116/VLOOKUP(A116, 'Normalization Factors'!$A:$C, 2, )</f>
        <v>3.0666666666666669</v>
      </c>
      <c r="O116">
        <f>I116/VLOOKUP(A116, 'Normalization Factors'!$A:$C, 2, )</f>
        <v>1000.5538461538462</v>
      </c>
      <c r="P116">
        <f>J116/VLOOKUP(A116, 'Normalization Factors'!$A:$C, 2, )</f>
        <v>1.0256410256410256E-2</v>
      </c>
      <c r="Q116" s="8">
        <f t="shared" si="39"/>
        <v>-2.1113892976001174</v>
      </c>
      <c r="R116">
        <f t="shared" si="40"/>
        <v>-0.48224165473694325</v>
      </c>
      <c r="S116">
        <f t="shared" si="41"/>
        <v>-0.16716762316039516</v>
      </c>
      <c r="T116">
        <f t="shared" si="42"/>
        <v>-0.5526872911020545</v>
      </c>
      <c r="U116">
        <f t="shared" si="43"/>
        <v>-0.17355781089928221</v>
      </c>
      <c r="V116">
        <f t="shared" si="44"/>
        <v>-0.20126564927343746</v>
      </c>
      <c r="W116">
        <f t="shared" si="45"/>
        <v>-0.62442548909587414</v>
      </c>
      <c r="X116" s="13">
        <f t="shared" si="46"/>
        <v>-0.40052147074695404</v>
      </c>
      <c r="Y116" s="8">
        <v>29.02</v>
      </c>
      <c r="Z116">
        <v>29.08</v>
      </c>
      <c r="AA116" s="4">
        <f t="shared" si="47"/>
        <v>2.0675396278428231E-3</v>
      </c>
      <c r="AB116" t="str">
        <f t="shared" si="48"/>
        <v>UP</v>
      </c>
      <c r="AC116">
        <f t="shared" si="49"/>
        <v>0.31468775094979373</v>
      </c>
    </row>
    <row r="117" spans="1:29" x14ac:dyDescent="0.2">
      <c r="A117" t="s">
        <v>12</v>
      </c>
      <c r="B117" s="1">
        <v>43060</v>
      </c>
      <c r="C117">
        <v>2874</v>
      </c>
      <c r="D117">
        <v>0.32362398812816301</v>
      </c>
      <c r="E117">
        <v>9.1996285727420302E-2</v>
      </c>
      <c r="F117" s="2">
        <v>43060.751030092593</v>
      </c>
      <c r="G117">
        <v>400795</v>
      </c>
      <c r="H117">
        <v>1129585</v>
      </c>
      <c r="I117">
        <v>21224304</v>
      </c>
      <c r="J117">
        <v>98</v>
      </c>
      <c r="K117"/>
      <c r="Q117"/>
      <c r="Y117"/>
      <c r="AA117"/>
    </row>
    <row r="118" spans="1:29" x14ac:dyDescent="0.2">
      <c r="A118" t="s">
        <v>12</v>
      </c>
      <c r="B118" s="1">
        <v>43059</v>
      </c>
      <c r="C118">
        <v>2477</v>
      </c>
      <c r="D118">
        <v>0.37737497871228598</v>
      </c>
      <c r="E118">
        <v>5.5387654845999598E-2</v>
      </c>
      <c r="F118" s="2">
        <v>43059.744675925926</v>
      </c>
      <c r="G118">
        <v>2342384</v>
      </c>
      <c r="H118">
        <v>5313399</v>
      </c>
      <c r="I118">
        <v>15768176</v>
      </c>
      <c r="J118">
        <v>67</v>
      </c>
      <c r="K118"/>
      <c r="Q118"/>
      <c r="Y118"/>
      <c r="AA118"/>
    </row>
    <row r="119" spans="1:29" x14ac:dyDescent="0.2">
      <c r="A119" t="s">
        <v>12</v>
      </c>
      <c r="B119" s="1">
        <v>43058</v>
      </c>
      <c r="C119">
        <v>2333</v>
      </c>
      <c r="D119">
        <v>0.23869067274821601</v>
      </c>
      <c r="E119">
        <v>8.6659184492580393E-2</v>
      </c>
      <c r="F119" s="2">
        <v>43058.79582175926</v>
      </c>
      <c r="G119">
        <v>1930024</v>
      </c>
      <c r="H119">
        <v>5799488</v>
      </c>
      <c r="I119">
        <v>9184086</v>
      </c>
      <c r="J119">
        <v>36</v>
      </c>
      <c r="K119"/>
      <c r="Q119"/>
      <c r="Y119"/>
      <c r="AA119"/>
    </row>
    <row r="120" spans="1:29" x14ac:dyDescent="0.2">
      <c r="A120" t="s">
        <v>15</v>
      </c>
      <c r="B120" s="1">
        <v>43060</v>
      </c>
      <c r="C120">
        <v>318</v>
      </c>
      <c r="D120">
        <v>0.31648964941417701</v>
      </c>
      <c r="E120">
        <v>0.18281877768021601</v>
      </c>
      <c r="F120" s="2">
        <v>43060.745856481481</v>
      </c>
      <c r="G120">
        <v>8180</v>
      </c>
      <c r="H120">
        <v>12781</v>
      </c>
      <c r="I120">
        <v>1067810</v>
      </c>
      <c r="J120">
        <v>12</v>
      </c>
      <c r="K120"/>
      <c r="Q120"/>
      <c r="Y120"/>
      <c r="AA120"/>
    </row>
    <row r="121" spans="1:29" x14ac:dyDescent="0.2">
      <c r="A121" t="s">
        <v>15</v>
      </c>
      <c r="B121" s="1">
        <v>43059</v>
      </c>
      <c r="C121">
        <v>299</v>
      </c>
      <c r="D121">
        <v>0.30976384726384698</v>
      </c>
      <c r="E121">
        <v>0.14716137953230299</v>
      </c>
      <c r="F121" s="2">
        <v>43059.700590277775</v>
      </c>
      <c r="G121">
        <v>3526</v>
      </c>
      <c r="H121">
        <v>4488</v>
      </c>
      <c r="I121">
        <v>6691159</v>
      </c>
      <c r="J121">
        <v>15</v>
      </c>
      <c r="K121"/>
      <c r="Q121"/>
      <c r="Y121"/>
      <c r="AA121"/>
    </row>
    <row r="122" spans="1:29" x14ac:dyDescent="0.2">
      <c r="A122" t="s">
        <v>15</v>
      </c>
      <c r="B122" s="1">
        <v>43058</v>
      </c>
      <c r="C122">
        <v>153</v>
      </c>
      <c r="D122">
        <v>0.28938606418998503</v>
      </c>
      <c r="E122">
        <v>0.18906191938054701</v>
      </c>
      <c r="F122" s="2">
        <v>43058.713229166664</v>
      </c>
      <c r="G122">
        <v>7981</v>
      </c>
      <c r="H122">
        <v>8372</v>
      </c>
      <c r="I122">
        <v>609992</v>
      </c>
      <c r="J122">
        <v>1</v>
      </c>
      <c r="K122"/>
      <c r="Q122"/>
      <c r="Y122"/>
      <c r="AA122"/>
    </row>
    <row r="123" spans="1:29" x14ac:dyDescent="0.2">
      <c r="A123" t="s">
        <v>13</v>
      </c>
      <c r="B123" s="1">
        <v>43060</v>
      </c>
      <c r="C123">
        <v>403</v>
      </c>
      <c r="D123">
        <v>0.26216989999248003</v>
      </c>
      <c r="E123">
        <v>0.10343633964601601</v>
      </c>
      <c r="F123" s="2">
        <v>43060.738495370373</v>
      </c>
      <c r="G123">
        <v>18630</v>
      </c>
      <c r="H123">
        <v>45357</v>
      </c>
      <c r="I123">
        <v>2299905</v>
      </c>
      <c r="J123">
        <v>12</v>
      </c>
      <c r="K123"/>
      <c r="Q123"/>
      <c r="Y123"/>
      <c r="AA123"/>
    </row>
    <row r="124" spans="1:29" x14ac:dyDescent="0.2">
      <c r="A124" t="s">
        <v>13</v>
      </c>
      <c r="B124" s="1">
        <v>43059</v>
      </c>
      <c r="C124">
        <v>241</v>
      </c>
      <c r="D124">
        <v>0.319062064030943</v>
      </c>
      <c r="E124">
        <v>0.20532675600102901</v>
      </c>
      <c r="F124" s="2">
        <v>43059.736458333333</v>
      </c>
      <c r="G124">
        <v>63122</v>
      </c>
      <c r="H124">
        <v>88914</v>
      </c>
      <c r="I124">
        <v>2116230</v>
      </c>
      <c r="J124">
        <v>6</v>
      </c>
      <c r="AA124"/>
    </row>
    <row r="125" spans="1:29" x14ac:dyDescent="0.2">
      <c r="A125" t="s">
        <v>13</v>
      </c>
      <c r="B125" s="1">
        <v>43058</v>
      </c>
      <c r="C125">
        <v>298</v>
      </c>
      <c r="D125">
        <v>0.243995322351027</v>
      </c>
      <c r="E125">
        <v>8.5265133356576303E-2</v>
      </c>
      <c r="F125" s="2">
        <v>43058.716354166667</v>
      </c>
      <c r="G125">
        <v>175557</v>
      </c>
      <c r="H125">
        <v>1201645</v>
      </c>
      <c r="I125">
        <v>632310</v>
      </c>
      <c r="J125">
        <v>5</v>
      </c>
      <c r="AA125"/>
    </row>
    <row r="126" spans="1:29" x14ac:dyDescent="0.2">
      <c r="A126" t="s">
        <v>14</v>
      </c>
      <c r="B126" s="1">
        <v>43060</v>
      </c>
      <c r="C126">
        <v>92</v>
      </c>
      <c r="D126">
        <v>0.35230331262939901</v>
      </c>
      <c r="E126">
        <v>0.18046713250517599</v>
      </c>
      <c r="F126" s="2">
        <v>43060.787199074075</v>
      </c>
      <c r="G126">
        <v>763</v>
      </c>
      <c r="H126">
        <v>390</v>
      </c>
      <c r="I126">
        <v>128442</v>
      </c>
      <c r="J126">
        <v>0</v>
      </c>
      <c r="AA126"/>
    </row>
    <row r="127" spans="1:29" x14ac:dyDescent="0.2">
      <c r="A127" t="s">
        <v>14</v>
      </c>
      <c r="B127" s="1">
        <v>43059</v>
      </c>
      <c r="C127">
        <v>50</v>
      </c>
      <c r="D127">
        <v>0.12947222222222199</v>
      </c>
      <c r="E127">
        <v>7.6027777777777694E-2</v>
      </c>
      <c r="F127" s="2">
        <v>43059.667071759257</v>
      </c>
      <c r="G127">
        <v>241</v>
      </c>
      <c r="H127">
        <v>386</v>
      </c>
      <c r="I127">
        <v>120768</v>
      </c>
      <c r="J127">
        <v>4</v>
      </c>
      <c r="AA127"/>
    </row>
    <row r="128" spans="1:29" x14ac:dyDescent="0.2">
      <c r="A128" t="s">
        <v>14</v>
      </c>
      <c r="B128" s="1">
        <v>43058</v>
      </c>
      <c r="C128">
        <v>7</v>
      </c>
      <c r="D128">
        <v>0.36151996151996102</v>
      </c>
      <c r="E128">
        <v>0.164742664742664</v>
      </c>
      <c r="F128" s="2">
        <v>43058.657187500001</v>
      </c>
      <c r="G128">
        <v>27</v>
      </c>
      <c r="H128">
        <v>66</v>
      </c>
      <c r="I128">
        <v>4447</v>
      </c>
      <c r="J128">
        <v>0</v>
      </c>
      <c r="AA128"/>
    </row>
    <row r="129" customFormat="1" x14ac:dyDescent="0.2"/>
  </sheetData>
  <sortState ref="A4:AC123">
    <sortCondition ref="A4:A123"/>
    <sortCondition descending="1" ref="B4:B123"/>
  </sortState>
  <conditionalFormatting sqref="AA130:AA1048576 AB3 AA3:AA11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:X116 T124:X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S116 Q124:S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116 AC124:A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4"/>
  <sheetViews>
    <sheetView tabSelected="1" workbookViewId="0">
      <pane xSplit="2" topLeftCell="F1" activePane="topRight" state="frozen"/>
      <selection pane="topRight" activeCell="AA3" sqref="AA3"/>
    </sheetView>
  </sheetViews>
  <sheetFormatPr baseColWidth="10" defaultRowHeight="16" x14ac:dyDescent="0.2"/>
  <cols>
    <col min="6" max="6" width="15.5" bestFit="1" customWidth="1"/>
    <col min="10" max="10" width="10.83203125" style="13"/>
    <col min="11" max="11" width="15.5" style="16" customWidth="1"/>
    <col min="16" max="16" width="10.83203125" style="13"/>
    <col min="17" max="17" width="10.83203125" style="12"/>
    <col min="24" max="24" width="10.83203125" style="13"/>
    <col min="25" max="25" width="10.83203125" style="12"/>
    <col min="27" max="27" width="10.83203125" style="4"/>
  </cols>
  <sheetData>
    <row r="1" spans="1:29" x14ac:dyDescent="0.2">
      <c r="A1" t="s">
        <v>21</v>
      </c>
      <c r="D1">
        <f>AVERAGE(D4:D1048576)</f>
        <v>0.33263839986175597</v>
      </c>
      <c r="E1">
        <f>AVERAGE(E4:E1048576)</f>
        <v>0.15124748510016708</v>
      </c>
      <c r="K1" s="12">
        <f>AVERAGE(K4:K1048576)</f>
        <v>0.73914120370391179</v>
      </c>
      <c r="L1">
        <f>AVERAGE(L4:L1048576)</f>
        <v>4.9804454743816333E-2</v>
      </c>
      <c r="M1">
        <f>AVERAGE(M4:M1048576)</f>
        <v>11.383585089034064</v>
      </c>
      <c r="N1">
        <f>AVERAGE(N4:N1048576)</f>
        <v>27.781593126077329</v>
      </c>
      <c r="O1">
        <f>AVERAGE(O4:O1048576)</f>
        <v>468.02491242323845</v>
      </c>
      <c r="P1" s="13">
        <f>AVERAGE(P4:P1048576)</f>
        <v>1.8456636578349668E-3</v>
      </c>
      <c r="AA1" s="4">
        <f>AVERAGE(AA4:AA1048576)</f>
        <v>-7.772073605237505E-5</v>
      </c>
    </row>
    <row r="2" spans="1:29" x14ac:dyDescent="0.2">
      <c r="A2" t="s">
        <v>22</v>
      </c>
      <c r="D2">
        <f>_xlfn.STDEV.P(D4:D1048576)</f>
        <v>6.0371078555901098E-2</v>
      </c>
      <c r="E2">
        <f>_xlfn.STDEV.P(E4:E1048576)</f>
        <v>7.3592675353250717E-2</v>
      </c>
      <c r="K2" s="12">
        <f>_xlfn.STDEV.P(K4:K1048576)</f>
        <v>2.4348877238488002E-2</v>
      </c>
      <c r="L2">
        <f>_xlfn.STDEV.P(L4:L1048576)</f>
        <v>3.2075620024468808E-2</v>
      </c>
      <c r="M2">
        <f>_xlfn.STDEV.P(M4:M1048576)</f>
        <v>35.192922663309687</v>
      </c>
      <c r="N2">
        <f>_xlfn.STDEV.P(N4:N1048576)</f>
        <v>62.9001501856063</v>
      </c>
      <c r="O2">
        <f>_xlfn.STDEV.P(O4:O1048576)</f>
        <v>428.50958752689223</v>
      </c>
      <c r="P2" s="13">
        <f>_xlfn.STDEV.P(P4:P1048576)</f>
        <v>1.0985089113329182E-3</v>
      </c>
      <c r="AA2" s="4">
        <f>_xlfn.STDEV.P(AA4:AA1048576)</f>
        <v>7.741007685497567E-3</v>
      </c>
    </row>
    <row r="3" spans="1:29" s="6" customFormat="1" x14ac:dyDescent="0.2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20</v>
      </c>
      <c r="G3" s="6" t="s">
        <v>6</v>
      </c>
      <c r="H3" s="6" t="s">
        <v>7</v>
      </c>
      <c r="I3" s="6" t="s">
        <v>8</v>
      </c>
      <c r="J3" s="19" t="s">
        <v>9</v>
      </c>
      <c r="K3" s="17" t="s">
        <v>5</v>
      </c>
      <c r="L3" s="6" t="s">
        <v>33</v>
      </c>
      <c r="M3" s="6" t="s">
        <v>34</v>
      </c>
      <c r="N3" s="6" t="s">
        <v>35</v>
      </c>
      <c r="O3" s="6" t="s">
        <v>36</v>
      </c>
      <c r="P3" s="19" t="s">
        <v>37</v>
      </c>
      <c r="Q3" s="18" t="s">
        <v>24</v>
      </c>
      <c r="R3" s="6" t="s">
        <v>25</v>
      </c>
      <c r="S3" s="6" t="s">
        <v>26</v>
      </c>
      <c r="T3" s="6" t="s">
        <v>27</v>
      </c>
      <c r="U3" s="6" t="s">
        <v>28</v>
      </c>
      <c r="V3" s="6" t="s">
        <v>29</v>
      </c>
      <c r="W3" s="6" t="s">
        <v>30</v>
      </c>
      <c r="X3" s="19" t="s">
        <v>31</v>
      </c>
      <c r="Y3" s="18" t="s">
        <v>38</v>
      </c>
      <c r="Z3" s="6" t="s">
        <v>39</v>
      </c>
      <c r="AA3" s="7" t="s">
        <v>23</v>
      </c>
      <c r="AB3" s="7" t="s">
        <v>32</v>
      </c>
      <c r="AC3" s="6" t="s">
        <v>42</v>
      </c>
    </row>
    <row r="4" spans="1:29" x14ac:dyDescent="0.2">
      <c r="A4" t="s">
        <v>44</v>
      </c>
      <c r="B4" s="1">
        <v>43056</v>
      </c>
      <c r="C4">
        <v>4765</v>
      </c>
      <c r="D4">
        <v>0.32044894494763398</v>
      </c>
      <c r="E4">
        <v>0.10713649820750901</v>
      </c>
      <c r="F4" s="2">
        <v>43056.738136574073</v>
      </c>
      <c r="G4">
        <v>177846</v>
      </c>
      <c r="H4">
        <v>219034</v>
      </c>
      <c r="I4">
        <v>72090386</v>
      </c>
      <c r="J4" s="13">
        <v>110</v>
      </c>
      <c r="K4" s="16">
        <f t="shared" ref="K4:K35" si="0">MOD(F4, 1)</f>
        <v>0.73813657407299615</v>
      </c>
      <c r="L4">
        <f>C4/VLOOKUP(A4, 'Normalization Factors'!$A:$C, 3, )</f>
        <v>0.10892922457937089</v>
      </c>
      <c r="M4">
        <f>G4/VLOOKUP(A4, 'Normalization Factors'!$A:$C, 3, )</f>
        <v>4.0656089978054135</v>
      </c>
      <c r="N4">
        <f>H4/VLOOKUP(A4, 'Normalization Factors'!$A:$C, 3, )</f>
        <v>5.0071781272860276</v>
      </c>
      <c r="O4">
        <f>I4/VLOOKUP(A4, 'Normalization Factors'!$A:$C, 3, )</f>
        <v>1648.0062637161668</v>
      </c>
      <c r="P4" s="13">
        <f>J4/VLOOKUP(A4, 'Normalization Factors'!$A:$C, 3, )</f>
        <v>2.5146305779078274E-3</v>
      </c>
      <c r="Q4" s="12">
        <f t="shared" ref="Q4:Q35" si="1">STANDARDIZE(D4, D$1, D$2)</f>
        <v>-0.20190884784069349</v>
      </c>
      <c r="R4">
        <f t="shared" ref="R4:R35" si="2">STANDARDIZE(E4, E$1, E$2)</f>
        <v>-0.59939371249817752</v>
      </c>
      <c r="S4">
        <f t="shared" ref="S4:S35" si="3">STANDARDIZE(K4, K$1, K$2)</f>
        <v>-4.125979284694184E-2</v>
      </c>
      <c r="T4">
        <f t="shared" ref="T4:T35" si="4">STANDARDIZE(L4, L$1, L$2)</f>
        <v>1.8432931238882171</v>
      </c>
      <c r="U4">
        <f t="shared" ref="U4:U35" si="5">STANDARDIZE(M4, M$1, M$2)</f>
        <v>-0.20793885637858636</v>
      </c>
      <c r="V4">
        <f t="shared" ref="V4:V35" si="6">STANDARDIZE(N4, N$1, N$2)</f>
        <v>-0.36207250589368012</v>
      </c>
      <c r="W4">
        <f t="shared" ref="W4:W35" si="7">STANDARDIZE(O4, O$1, O$2)</f>
        <v>2.7536871650949362</v>
      </c>
      <c r="X4" s="13">
        <f t="shared" ref="X4:X35" si="8">STANDARDIZE(P4, P$1, P$2)</f>
        <v>0.60897723557030026</v>
      </c>
      <c r="Y4" s="20">
        <v>1138.28</v>
      </c>
      <c r="Z4" s="15">
        <v>1129.8800000000001</v>
      </c>
      <c r="AA4" s="4">
        <f t="shared" ref="AA4:AA35" si="9">IFERROR((Z4-Y4)/Y4, "N/A")</f>
        <v>-7.379555118248466E-3</v>
      </c>
      <c r="AB4" t="str">
        <f t="shared" ref="AB4:AB35" si="10">IF(AA4="N/A", "N/A", IF(AA4&gt;0, "UP", "DOWN"))</f>
        <v>DOWN</v>
      </c>
      <c r="AC4">
        <f>IFERROR(STANDARDIZE(AA4, $AA$1, $AA$2), "N/A")</f>
        <v>-0.94326664936346105</v>
      </c>
    </row>
    <row r="5" spans="1:29" x14ac:dyDescent="0.2">
      <c r="A5" t="s">
        <v>44</v>
      </c>
      <c r="B5" s="1">
        <v>43055</v>
      </c>
      <c r="C5">
        <v>4489</v>
      </c>
      <c r="D5">
        <v>0.32823986392682197</v>
      </c>
      <c r="E5">
        <v>0.125394174582868</v>
      </c>
      <c r="F5" s="2">
        <v>43055.732499999998</v>
      </c>
      <c r="G5">
        <v>101527</v>
      </c>
      <c r="H5">
        <v>142820</v>
      </c>
      <c r="I5">
        <v>85964933</v>
      </c>
      <c r="J5" s="13">
        <v>127</v>
      </c>
      <c r="K5" s="16">
        <f t="shared" si="0"/>
        <v>0.73249999999825377</v>
      </c>
      <c r="L5">
        <f>C5/VLOOKUP(A5, 'Normalization Factors'!$A:$C, 3, )</f>
        <v>0.10261978785662033</v>
      </c>
      <c r="M5">
        <f>G5/VLOOKUP(A5, 'Normalization Factors'!$A:$C, 3, )</f>
        <v>2.3209354425749815</v>
      </c>
      <c r="N5">
        <f>H5/VLOOKUP(A5, 'Normalization Factors'!$A:$C, 3, )</f>
        <v>3.2649049012435993</v>
      </c>
      <c r="O5">
        <f>I5/VLOOKUP(A5, 'Normalization Factors'!$A:$C, 3, )</f>
        <v>1965.1822649963424</v>
      </c>
      <c r="P5" s="13">
        <f>J5/VLOOKUP(A5, 'Normalization Factors'!$A:$C, 3, )</f>
        <v>2.9032553035844917E-3</v>
      </c>
      <c r="Q5" s="12">
        <f t="shared" si="1"/>
        <v>-7.2858329520502765E-2</v>
      </c>
      <c r="R5">
        <f t="shared" si="2"/>
        <v>-0.35130276747245742</v>
      </c>
      <c r="S5">
        <f t="shared" si="3"/>
        <v>-0.27275194829765453</v>
      </c>
      <c r="T5">
        <f t="shared" si="4"/>
        <v>1.646588065094734</v>
      </c>
      <c r="U5">
        <f t="shared" si="5"/>
        <v>-0.25751341351104462</v>
      </c>
      <c r="V5">
        <f t="shared" si="6"/>
        <v>-0.38977153715038321</v>
      </c>
      <c r="W5">
        <f t="shared" si="7"/>
        <v>3.4938713068564562</v>
      </c>
      <c r="X5" s="13">
        <f t="shared" si="8"/>
        <v>0.96275199485296414</v>
      </c>
      <c r="Y5" s="20">
        <v>1130.1600000000001</v>
      </c>
      <c r="Z5" s="15">
        <v>1137.29</v>
      </c>
      <c r="AA5" s="4">
        <f t="shared" si="9"/>
        <v>6.3088412260209892E-3</v>
      </c>
      <c r="AB5" t="str">
        <f t="shared" si="10"/>
        <v>UP</v>
      </c>
      <c r="AC5">
        <f t="shared" ref="AC4:AC35" si="11">IFERROR(STANDARDIZE(AA5, $AA$1, $AA$2), "N/A")</f>
        <v>0.82502979218562256</v>
      </c>
    </row>
    <row r="6" spans="1:29" x14ac:dyDescent="0.2">
      <c r="A6" t="s">
        <v>44</v>
      </c>
      <c r="B6" s="1">
        <v>43054</v>
      </c>
      <c r="C6">
        <v>2132</v>
      </c>
      <c r="D6">
        <v>0.30862480401000397</v>
      </c>
      <c r="E6">
        <v>0.13397524114463799</v>
      </c>
      <c r="F6" s="2">
        <v>43054.819988425923</v>
      </c>
      <c r="G6">
        <v>68767</v>
      </c>
      <c r="H6">
        <v>50445</v>
      </c>
      <c r="I6">
        <v>21567903</v>
      </c>
      <c r="J6" s="13">
        <v>62</v>
      </c>
      <c r="K6" s="16">
        <f t="shared" si="0"/>
        <v>0.81998842592292931</v>
      </c>
      <c r="L6">
        <f>C6/VLOOKUP(A6, 'Normalization Factors'!$A:$C, 3, )</f>
        <v>4.8738112655449889E-2</v>
      </c>
      <c r="M6">
        <f>G6/VLOOKUP(A6, 'Normalization Factors'!$A:$C, 3, )</f>
        <v>1.5720327359180688</v>
      </c>
      <c r="N6">
        <f>H6/VLOOKUP(A6, 'Normalization Factors'!$A:$C, 3, )</f>
        <v>1.1531867227505486</v>
      </c>
      <c r="O6">
        <f>I6/VLOOKUP(A6, 'Normalization Factors'!$A:$C, 3, )</f>
        <v>493.04825804681786</v>
      </c>
      <c r="P6" s="13">
        <f>J6/VLOOKUP(A6, 'Normalization Factors'!$A:$C, 3, )</f>
        <v>1.4173372348207755E-3</v>
      </c>
      <c r="Q6" s="12">
        <f t="shared" si="1"/>
        <v>-0.3977665535578665</v>
      </c>
      <c r="R6">
        <f t="shared" si="2"/>
        <v>-0.23470058497834115</v>
      </c>
      <c r="S6">
        <f t="shared" si="3"/>
        <v>3.3203675646786377</v>
      </c>
      <c r="T6">
        <f t="shared" si="4"/>
        <v>-3.3244629022073077E-2</v>
      </c>
      <c r="U6">
        <f t="shared" si="5"/>
        <v>-0.27879333714289695</v>
      </c>
      <c r="V6">
        <f t="shared" si="6"/>
        <v>-0.4233440830387758</v>
      </c>
      <c r="W6">
        <f t="shared" si="7"/>
        <v>5.8396232784427515E-2</v>
      </c>
      <c r="X6" s="13">
        <f t="shared" si="8"/>
        <v>-0.38991620240427993</v>
      </c>
      <c r="Y6" s="20">
        <v>1127.01</v>
      </c>
      <c r="Z6" s="15">
        <v>1126.69</v>
      </c>
      <c r="AA6" s="4">
        <f t="shared" si="9"/>
        <v>-2.8393714341482006E-4</v>
      </c>
      <c r="AB6" t="str">
        <f t="shared" si="10"/>
        <v>DOWN</v>
      </c>
      <c r="AC6">
        <f t="shared" si="11"/>
        <v>-2.6639478442681597E-2</v>
      </c>
    </row>
    <row r="7" spans="1:29" x14ac:dyDescent="0.2">
      <c r="A7" t="s">
        <v>44</v>
      </c>
      <c r="B7" s="1">
        <v>43053</v>
      </c>
      <c r="C7">
        <v>4388</v>
      </c>
      <c r="D7">
        <v>0.32018643193907997</v>
      </c>
      <c r="E7">
        <v>0.12996975708566599</v>
      </c>
      <c r="F7" s="2">
        <v>43053.73333333333</v>
      </c>
      <c r="G7">
        <v>72351</v>
      </c>
      <c r="H7">
        <v>94352</v>
      </c>
      <c r="I7">
        <v>42028395</v>
      </c>
      <c r="J7" s="13">
        <v>133</v>
      </c>
      <c r="K7" s="16">
        <f t="shared" si="0"/>
        <v>0.73333333332993789</v>
      </c>
      <c r="L7">
        <f>C7/VLOOKUP(A7, 'Normalization Factors'!$A:$C, 3, )</f>
        <v>0.10031089978054133</v>
      </c>
      <c r="M7">
        <f>G7/VLOOKUP(A7, 'Normalization Factors'!$A:$C, 3, )</f>
        <v>1.6539639722019019</v>
      </c>
      <c r="N7">
        <f>H7/VLOOKUP(A7, 'Normalization Factors'!$A:$C, 3, )</f>
        <v>2.1569129480614486</v>
      </c>
      <c r="O7">
        <f>I7/VLOOKUP(A7, 'Normalization Factors'!$A:$C, 3, )</f>
        <v>960.78079279444034</v>
      </c>
      <c r="P7" s="13">
        <f>J7/VLOOKUP(A7, 'Normalization Factors'!$A:$C, 3, )</f>
        <v>3.0404169714703731E-3</v>
      </c>
      <c r="Q7" s="12">
        <f t="shared" si="1"/>
        <v>-0.20625717182021183</v>
      </c>
      <c r="R7">
        <f t="shared" si="2"/>
        <v>-0.28912833936755661</v>
      </c>
      <c r="S7">
        <f t="shared" si="3"/>
        <v>-0.23852723544860063</v>
      </c>
      <c r="T7">
        <f t="shared" si="4"/>
        <v>1.5746054167681336</v>
      </c>
      <c r="U7">
        <f t="shared" si="5"/>
        <v>-0.27646527712163443</v>
      </c>
      <c r="V7">
        <f t="shared" si="6"/>
        <v>-0.40738662948184312</v>
      </c>
      <c r="W7">
        <f t="shared" si="7"/>
        <v>1.1499296508512256</v>
      </c>
      <c r="X7" s="13">
        <f t="shared" si="8"/>
        <v>1.0876136745997866</v>
      </c>
      <c r="Y7" s="20">
        <v>1130.1099999999999</v>
      </c>
      <c r="Z7" s="15">
        <v>1136.8399999999999</v>
      </c>
      <c r="AA7" s="4">
        <f t="shared" si="9"/>
        <v>5.9551725053313556E-3</v>
      </c>
      <c r="AB7" t="str">
        <f t="shared" si="10"/>
        <v>UP</v>
      </c>
      <c r="AC7">
        <f t="shared" si="11"/>
        <v>0.77934210718923425</v>
      </c>
    </row>
    <row r="8" spans="1:29" x14ac:dyDescent="0.2">
      <c r="A8" t="s">
        <v>44</v>
      </c>
      <c r="B8" s="1">
        <v>43049</v>
      </c>
      <c r="C8">
        <v>5362</v>
      </c>
      <c r="D8">
        <v>0.31853855320705399</v>
      </c>
      <c r="E8">
        <v>0.1168600012172</v>
      </c>
      <c r="F8" s="2">
        <v>43049.734456018516</v>
      </c>
      <c r="G8">
        <v>141265</v>
      </c>
      <c r="H8">
        <v>216748</v>
      </c>
      <c r="I8">
        <v>30306395</v>
      </c>
      <c r="J8" s="13">
        <v>112</v>
      </c>
      <c r="K8" s="16">
        <f t="shared" si="0"/>
        <v>0.73445601851562969</v>
      </c>
      <c r="L8">
        <f>C8/VLOOKUP(A8, 'Normalization Factors'!$A:$C, 3, )</f>
        <v>0.12257681053401609</v>
      </c>
      <c r="M8">
        <f>G8/VLOOKUP(A8, 'Normalization Factors'!$A:$C, 3, )</f>
        <v>3.2293571689831748</v>
      </c>
      <c r="N8">
        <f>H8/VLOOKUP(A8, 'Normalization Factors'!$A:$C, 3, )</f>
        <v>4.9549195318215071</v>
      </c>
      <c r="O8">
        <f>I8/VLOOKUP(A8, 'Normalization Factors'!$A:$C, 3, )</f>
        <v>692.81261430138989</v>
      </c>
      <c r="P8" s="13">
        <f>J8/VLOOKUP(A8, 'Normalization Factors'!$A:$C, 3, )</f>
        <v>2.5603511338697879E-3</v>
      </c>
      <c r="Q8" s="12">
        <f t="shared" si="1"/>
        <v>-0.23355300239743301</v>
      </c>
      <c r="R8">
        <f t="shared" si="2"/>
        <v>-0.4672677507361217</v>
      </c>
      <c r="S8">
        <f t="shared" si="3"/>
        <v>-0.19241894163712289</v>
      </c>
      <c r="T8">
        <f t="shared" si="4"/>
        <v>2.2687747184523803</v>
      </c>
      <c r="U8">
        <f t="shared" si="5"/>
        <v>-0.23170078819716963</v>
      </c>
      <c r="V8">
        <f t="shared" si="6"/>
        <v>-0.36290332418760018</v>
      </c>
      <c r="W8">
        <f t="shared" si="7"/>
        <v>0.5245803324389896</v>
      </c>
      <c r="X8" s="13">
        <f t="shared" si="8"/>
        <v>0.65059779548590768</v>
      </c>
      <c r="Y8" s="12">
        <v>1126.0999999999999</v>
      </c>
      <c r="Z8" s="12">
        <v>1125.3499999999999</v>
      </c>
      <c r="AA8" s="4">
        <f t="shared" si="9"/>
        <v>-6.6601545155847621E-4</v>
      </c>
      <c r="AB8" t="str">
        <f t="shared" si="10"/>
        <v>DOWN</v>
      </c>
      <c r="AC8">
        <f t="shared" si="11"/>
        <v>-7.5997174968350067E-2</v>
      </c>
    </row>
    <row r="9" spans="1:29" x14ac:dyDescent="0.2">
      <c r="A9" t="s">
        <v>44</v>
      </c>
      <c r="B9" s="1">
        <v>43048</v>
      </c>
      <c r="C9">
        <v>5968</v>
      </c>
      <c r="D9">
        <v>0.314107680250442</v>
      </c>
      <c r="E9">
        <v>0.1321134774488</v>
      </c>
      <c r="F9" s="2">
        <v>43048.783402777779</v>
      </c>
      <c r="G9">
        <v>156657</v>
      </c>
      <c r="H9">
        <v>154143</v>
      </c>
      <c r="I9">
        <v>59429920</v>
      </c>
      <c r="J9" s="13">
        <v>130</v>
      </c>
      <c r="K9" s="16">
        <f t="shared" si="0"/>
        <v>0.78340277777897427</v>
      </c>
      <c r="L9">
        <f>C9/VLOOKUP(A9, 'Normalization Factors'!$A:$C, 3, )</f>
        <v>0.13643013899049011</v>
      </c>
      <c r="M9">
        <f>G9/VLOOKUP(A9, 'Normalization Factors'!$A:$C, 3, )</f>
        <v>3.5812225676664227</v>
      </c>
      <c r="N9">
        <f>H9/VLOOKUP(A9, 'Normalization Factors'!$A:$C, 3, )</f>
        <v>3.5237518288222387</v>
      </c>
      <c r="O9">
        <f>I9/VLOOKUP(A9, 'Normalization Factors'!$A:$C, 3, )</f>
        <v>1358.5844915874177</v>
      </c>
      <c r="P9" s="13">
        <f>J9/VLOOKUP(A9, 'Normalization Factors'!$A:$C, 3, )</f>
        <v>2.9718361375274324E-3</v>
      </c>
      <c r="Q9" s="12">
        <f t="shared" si="1"/>
        <v>-0.3069469695519072</v>
      </c>
      <c r="R9">
        <f t="shared" si="2"/>
        <v>-0.25999880503762524</v>
      </c>
      <c r="S9">
        <f t="shared" si="3"/>
        <v>1.8178075991569214</v>
      </c>
      <c r="T9">
        <f t="shared" si="4"/>
        <v>2.7006706084119836</v>
      </c>
      <c r="U9">
        <f t="shared" si="5"/>
        <v>-0.22170260185585491</v>
      </c>
      <c r="V9">
        <f t="shared" si="6"/>
        <v>-0.3856563335011895</v>
      </c>
      <c r="W9">
        <f t="shared" si="7"/>
        <v>2.0782722372770479</v>
      </c>
      <c r="X9" s="13">
        <f t="shared" si="8"/>
        <v>1.0251828347263754</v>
      </c>
      <c r="Y9" s="12">
        <v>1125.96</v>
      </c>
      <c r="Z9" s="12">
        <v>1129.1300000000001</v>
      </c>
      <c r="AA9" s="4">
        <f t="shared" si="9"/>
        <v>2.8153753241678858E-3</v>
      </c>
      <c r="AB9" t="str">
        <f t="shared" si="10"/>
        <v>UP</v>
      </c>
      <c r="AC9">
        <f t="shared" si="11"/>
        <v>0.37373636324381226</v>
      </c>
    </row>
    <row r="10" spans="1:29" x14ac:dyDescent="0.2">
      <c r="A10" t="s">
        <v>44</v>
      </c>
      <c r="B10" s="1">
        <v>43047</v>
      </c>
      <c r="C10">
        <v>4781</v>
      </c>
      <c r="D10">
        <v>0.31869544740779898</v>
      </c>
      <c r="E10">
        <v>0.17925095963628099</v>
      </c>
      <c r="F10" s="2">
        <v>43047.745983796296</v>
      </c>
      <c r="G10">
        <v>260921</v>
      </c>
      <c r="H10">
        <v>235314</v>
      </c>
      <c r="I10">
        <v>47905740</v>
      </c>
      <c r="J10" s="13">
        <v>147</v>
      </c>
      <c r="K10" s="16">
        <f t="shared" si="0"/>
        <v>0.74598379629605915</v>
      </c>
      <c r="L10">
        <f>C10/VLOOKUP(A10, 'Normalization Factors'!$A:$C, 3, )</f>
        <v>0.10929498902706657</v>
      </c>
      <c r="M10">
        <f>G10/VLOOKUP(A10, 'Normalization Factors'!$A:$C, 3, )</f>
        <v>5.9647265910753475</v>
      </c>
      <c r="N10">
        <f>H10/VLOOKUP(A10, 'Normalization Factors'!$A:$C, 3, )</f>
        <v>5.3793434528163866</v>
      </c>
      <c r="O10">
        <f>I10/VLOOKUP(A10, 'Normalization Factors'!$A:$C, 3, )</f>
        <v>1095.1385332845648</v>
      </c>
      <c r="P10" s="13">
        <f>J10/VLOOKUP(A10, 'Normalization Factors'!$A:$C, 3, )</f>
        <v>3.3604608632040968E-3</v>
      </c>
      <c r="Q10" s="12">
        <f t="shared" si="1"/>
        <v>-0.23095417188954806</v>
      </c>
      <c r="R10">
        <f t="shared" si="2"/>
        <v>0.38051986018574524</v>
      </c>
      <c r="S10">
        <f t="shared" si="3"/>
        <v>0.2810229204873298</v>
      </c>
      <c r="T10">
        <f t="shared" si="4"/>
        <v>1.8546963157023317</v>
      </c>
      <c r="U10">
        <f t="shared" si="5"/>
        <v>-0.15397580217479739</v>
      </c>
      <c r="V10">
        <f t="shared" si="6"/>
        <v>-0.3561557421906974</v>
      </c>
      <c r="W10">
        <f t="shared" si="7"/>
        <v>1.4634762887819173</v>
      </c>
      <c r="X10" s="13">
        <f t="shared" si="8"/>
        <v>1.3789575940090393</v>
      </c>
      <c r="Y10" s="12">
        <v>1122.82</v>
      </c>
      <c r="Z10" s="12">
        <v>1132.8800000000001</v>
      </c>
      <c r="AA10" s="4">
        <f t="shared" si="9"/>
        <v>8.9595839048112556E-3</v>
      </c>
      <c r="AB10" t="str">
        <f t="shared" si="10"/>
        <v>UP</v>
      </c>
      <c r="AC10">
        <f t="shared" si="11"/>
        <v>1.1674584250568074</v>
      </c>
    </row>
    <row r="11" spans="1:29" x14ac:dyDescent="0.2">
      <c r="A11" t="s">
        <v>44</v>
      </c>
      <c r="B11" s="1">
        <v>43046</v>
      </c>
      <c r="C11">
        <v>5355</v>
      </c>
      <c r="D11">
        <v>0.32476669543756798</v>
      </c>
      <c r="E11">
        <v>0.17833191148730601</v>
      </c>
      <c r="F11" s="2">
        <v>43046.741655092592</v>
      </c>
      <c r="G11">
        <v>240456</v>
      </c>
      <c r="H11">
        <v>135246</v>
      </c>
      <c r="I11">
        <v>41610277</v>
      </c>
      <c r="J11" s="13">
        <v>142</v>
      </c>
      <c r="K11" s="16">
        <f t="shared" si="0"/>
        <v>0.74165509259182727</v>
      </c>
      <c r="L11">
        <f>C11/VLOOKUP(A11, 'Normalization Factors'!$A:$C, 3, )</f>
        <v>0.12241678858814924</v>
      </c>
      <c r="M11">
        <f>G11/VLOOKUP(A11, 'Normalization Factors'!$A:$C, 3, )</f>
        <v>5.4968910021945865</v>
      </c>
      <c r="N11">
        <f>H11/VLOOKUP(A11, 'Normalization Factors'!$A:$C, 3, )</f>
        <v>3.0917611558156546</v>
      </c>
      <c r="O11">
        <f>I11/VLOOKUP(A11, 'Normalization Factors'!$A:$C, 3, )</f>
        <v>951.22249908558888</v>
      </c>
      <c r="P11" s="13">
        <f>J11/VLOOKUP(A11, 'Normalization Factors'!$A:$C, 3, )</f>
        <v>3.2461594732991952E-3</v>
      </c>
      <c r="Q11" s="12">
        <f t="shared" si="1"/>
        <v>-0.13038866643568622</v>
      </c>
      <c r="R11">
        <f t="shared" si="2"/>
        <v>0.36803155011190336</v>
      </c>
      <c r="S11">
        <f t="shared" si="3"/>
        <v>0.10324455059232902</v>
      </c>
      <c r="T11">
        <f t="shared" si="4"/>
        <v>2.2637858220337055</v>
      </c>
      <c r="U11">
        <f t="shared" si="5"/>
        <v>-0.16726925874152074</v>
      </c>
      <c r="V11">
        <f t="shared" si="6"/>
        <v>-0.392524213335051</v>
      </c>
      <c r="W11">
        <f t="shared" si="7"/>
        <v>1.1276237468829706</v>
      </c>
      <c r="X11" s="13">
        <f t="shared" si="8"/>
        <v>1.2749061942200202</v>
      </c>
      <c r="Y11" s="12">
        <v>1124.74</v>
      </c>
      <c r="Z11" s="12">
        <v>1130.5999999999999</v>
      </c>
      <c r="AA11" s="4">
        <f t="shared" si="9"/>
        <v>5.2100929992708539E-3</v>
      </c>
      <c r="AB11" t="str">
        <f t="shared" si="10"/>
        <v>UP</v>
      </c>
      <c r="AC11">
        <f t="shared" si="11"/>
        <v>0.68309113621340445</v>
      </c>
    </row>
    <row r="12" spans="1:29" x14ac:dyDescent="0.2">
      <c r="A12" t="s">
        <v>40</v>
      </c>
      <c r="B12" s="1">
        <v>43056</v>
      </c>
      <c r="C12">
        <v>2728</v>
      </c>
      <c r="D12">
        <v>0.35717126801900601</v>
      </c>
      <c r="E12">
        <v>8.89594560725432E-2</v>
      </c>
      <c r="F12" s="2">
        <v>43056.763726851852</v>
      </c>
      <c r="G12">
        <v>410595</v>
      </c>
      <c r="H12">
        <v>1037153</v>
      </c>
      <c r="I12">
        <v>14672469</v>
      </c>
      <c r="J12" s="13">
        <v>101</v>
      </c>
      <c r="K12" s="16">
        <f t="shared" si="0"/>
        <v>0.76372685185197042</v>
      </c>
      <c r="L12">
        <f>C12/VLOOKUP(A12, 'Normalization Factors'!$A:$C, 3, )</f>
        <v>5.1883831948116167E-2</v>
      </c>
      <c r="M12">
        <f>G12/VLOOKUP(A12, 'Normalization Factors'!$A:$C, 3, )</f>
        <v>7.809106297190894</v>
      </c>
      <c r="N12">
        <f>H12/VLOOKUP(A12, 'Normalization Factors'!$A:$C, 3, )</f>
        <v>19.725612887274387</v>
      </c>
      <c r="O12">
        <f>I12/VLOOKUP(A12, 'Normalization Factors'!$A:$C, 3, )</f>
        <v>279.05568763194429</v>
      </c>
      <c r="P12" s="13">
        <f>J12/VLOOKUP(A12, 'Normalization Factors'!$A:$C, 3, )</f>
        <v>1.9209189980790809E-3</v>
      </c>
      <c r="Q12" s="12">
        <f t="shared" si="1"/>
        <v>0.40636789575547538</v>
      </c>
      <c r="R12">
        <f t="shared" si="2"/>
        <v>-0.84638897456351969</v>
      </c>
      <c r="S12">
        <f t="shared" si="3"/>
        <v>1.0097240996885217</v>
      </c>
      <c r="T12">
        <f t="shared" si="4"/>
        <v>6.4827342471122512E-2</v>
      </c>
      <c r="U12">
        <f t="shared" si="5"/>
        <v>-0.10156811430639535</v>
      </c>
      <c r="V12">
        <f t="shared" si="6"/>
        <v>-0.12807569163239335</v>
      </c>
      <c r="W12">
        <f t="shared" si="7"/>
        <v>-0.44099182443481477</v>
      </c>
      <c r="X12" s="13">
        <f t="shared" si="8"/>
        <v>6.8506809064298027E-2</v>
      </c>
      <c r="Y12" s="12">
        <v>171.04</v>
      </c>
      <c r="Z12">
        <v>170.15</v>
      </c>
      <c r="AA12" s="4">
        <f t="shared" si="9"/>
        <v>-5.2034611786715762E-3</v>
      </c>
      <c r="AB12" t="str">
        <f t="shared" si="10"/>
        <v>DOWN</v>
      </c>
      <c r="AC12">
        <f t="shared" si="11"/>
        <v>-0.66215416013887274</v>
      </c>
    </row>
    <row r="13" spans="1:29" x14ac:dyDescent="0.2">
      <c r="A13" t="s">
        <v>40</v>
      </c>
      <c r="B13" s="1">
        <v>43055</v>
      </c>
      <c r="C13">
        <v>2557</v>
      </c>
      <c r="D13">
        <v>0.35831746555201699</v>
      </c>
      <c r="E13">
        <v>8.9284885993644897E-2</v>
      </c>
      <c r="F13" s="2">
        <v>43055.732118055559</v>
      </c>
      <c r="G13">
        <v>408291</v>
      </c>
      <c r="H13">
        <v>866191</v>
      </c>
      <c r="I13">
        <v>15599546</v>
      </c>
      <c r="J13" s="13">
        <v>64</v>
      </c>
      <c r="K13" s="16">
        <f t="shared" si="0"/>
        <v>0.73211805555911269</v>
      </c>
      <c r="L13">
        <f>C13/VLOOKUP(A13, 'Normalization Factors'!$A:$C, 3, )</f>
        <v>4.8631582951368414E-2</v>
      </c>
      <c r="M13">
        <f>G13/VLOOKUP(A13, 'Normalization Factors'!$A:$C, 3, )</f>
        <v>7.7652865212347137</v>
      </c>
      <c r="N13">
        <f>H13/VLOOKUP(A13, 'Normalization Factors'!$A:$C, 3, )</f>
        <v>16.474086612525912</v>
      </c>
      <c r="O13">
        <f>I13/VLOOKUP(A13, 'Normalization Factors'!$A:$C, 3, )</f>
        <v>296.68776507731224</v>
      </c>
      <c r="P13" s="13">
        <f>J13/VLOOKUP(A13, 'Normalization Factors'!$A:$C, 3, )</f>
        <v>1.2172159987827839E-3</v>
      </c>
      <c r="Q13" s="12">
        <f t="shared" si="1"/>
        <v>0.4253537671433727</v>
      </c>
      <c r="R13">
        <f t="shared" si="2"/>
        <v>-0.84196693229450847</v>
      </c>
      <c r="S13">
        <f t="shared" si="3"/>
        <v>-0.28843827483337436</v>
      </c>
      <c r="T13">
        <f t="shared" si="4"/>
        <v>-3.6565833849920792E-2</v>
      </c>
      <c r="U13">
        <f t="shared" si="5"/>
        <v>-0.10281324465193112</v>
      </c>
      <c r="V13">
        <f t="shared" si="6"/>
        <v>-0.17976914967905688</v>
      </c>
      <c r="W13">
        <f t="shared" si="7"/>
        <v>-0.39984437299240944</v>
      </c>
      <c r="X13" s="13">
        <f t="shared" si="8"/>
        <v>-0.57209154388163463</v>
      </c>
      <c r="Y13" s="12">
        <v>171.18</v>
      </c>
      <c r="Z13">
        <v>171.1</v>
      </c>
      <c r="AA13" s="4">
        <f t="shared" si="9"/>
        <v>-4.6734431592483058E-4</v>
      </c>
      <c r="AB13" t="str">
        <f t="shared" si="10"/>
        <v>DOWN</v>
      </c>
      <c r="AC13">
        <f t="shared" si="11"/>
        <v>-5.0332410934353929E-2</v>
      </c>
    </row>
    <row r="14" spans="1:29" x14ac:dyDescent="0.2">
      <c r="A14" t="s">
        <v>40</v>
      </c>
      <c r="B14" s="1">
        <v>43054</v>
      </c>
      <c r="C14">
        <v>4137</v>
      </c>
      <c r="D14">
        <v>0.43461034836882301</v>
      </c>
      <c r="E14">
        <v>4.3181578706188897E-2</v>
      </c>
      <c r="F14" s="2">
        <v>43054.726840277777</v>
      </c>
      <c r="G14">
        <v>8286839</v>
      </c>
      <c r="H14">
        <v>12393491</v>
      </c>
      <c r="I14">
        <v>21339523</v>
      </c>
      <c r="J14" s="13">
        <v>71</v>
      </c>
      <c r="K14" s="16">
        <f t="shared" si="0"/>
        <v>0.72684027777722804</v>
      </c>
      <c r="L14">
        <f>C14/VLOOKUP(A14, 'Normalization Factors'!$A:$C, 3, )</f>
        <v>7.86816029213184E-2</v>
      </c>
      <c r="M14">
        <f>G14/VLOOKUP(A14, 'Normalization Factors'!$A:$C, 3, )</f>
        <v>157.60739078339262</v>
      </c>
      <c r="N14">
        <f>H14/VLOOKUP(A14, 'Normalization Factors'!$A:$C, 3, )</f>
        <v>235.71180509328821</v>
      </c>
      <c r="O14">
        <f>I14/VLOOKUP(A14, 'Normalization Factors'!$A:$C, 3, )</f>
        <v>405.85638753114364</v>
      </c>
      <c r="P14" s="13">
        <f>J14/VLOOKUP(A14, 'Normalization Factors'!$A:$C, 3, )</f>
        <v>1.350348998649651E-3</v>
      </c>
      <c r="Q14" s="12">
        <f t="shared" si="1"/>
        <v>1.6890860813865578</v>
      </c>
      <c r="R14">
        <f t="shared" si="2"/>
        <v>-1.4684329095966848</v>
      </c>
      <c r="S14">
        <f t="shared" si="3"/>
        <v>-0.50519479014169122</v>
      </c>
      <c r="T14">
        <f t="shared" si="4"/>
        <v>0.90028339765445553</v>
      </c>
      <c r="U14">
        <f t="shared" si="5"/>
        <v>4.1549207803307535</v>
      </c>
      <c r="V14">
        <f t="shared" si="6"/>
        <v>3.3057188473103585</v>
      </c>
      <c r="W14">
        <f t="shared" si="7"/>
        <v>-0.1450808259644675</v>
      </c>
      <c r="X14" s="13">
        <f t="shared" si="8"/>
        <v>-0.4508972608918636</v>
      </c>
      <c r="Y14" s="12">
        <v>169.97</v>
      </c>
      <c r="Z14">
        <v>169.08</v>
      </c>
      <c r="AA14" s="4">
        <f t="shared" si="9"/>
        <v>-5.236218156145122E-3</v>
      </c>
      <c r="AB14" t="str">
        <f t="shared" si="10"/>
        <v>DOWN</v>
      </c>
      <c r="AC14">
        <f t="shared" si="11"/>
        <v>-0.66638577684878963</v>
      </c>
    </row>
    <row r="15" spans="1:29" x14ac:dyDescent="0.2">
      <c r="A15" t="s">
        <v>40</v>
      </c>
      <c r="B15" s="1">
        <v>43053</v>
      </c>
      <c r="C15">
        <v>5034</v>
      </c>
      <c r="D15">
        <v>0.46817756258038701</v>
      </c>
      <c r="E15">
        <v>1.6061838332765501E-2</v>
      </c>
      <c r="F15" s="2">
        <v>43053.743194444447</v>
      </c>
      <c r="G15">
        <v>14856364</v>
      </c>
      <c r="H15">
        <v>22530685</v>
      </c>
      <c r="I15">
        <v>10196381</v>
      </c>
      <c r="J15" s="13">
        <v>74</v>
      </c>
      <c r="K15" s="16">
        <f t="shared" si="0"/>
        <v>0.74319444444699911</v>
      </c>
      <c r="L15">
        <f>C15/VLOOKUP(A15, 'Normalization Factors'!$A:$C, 3, )</f>
        <v>9.5741645904258349E-2</v>
      </c>
      <c r="M15">
        <f>G15/VLOOKUP(A15, 'Normalization Factors'!$A:$C, 3, )</f>
        <v>282.55318663344678</v>
      </c>
      <c r="N15">
        <f>H15/VLOOKUP(A15, 'Normalization Factors'!$A:$C, 3, )</f>
        <v>428.51109758648892</v>
      </c>
      <c r="O15">
        <f>I15/VLOOKUP(A15, 'Normalization Factors'!$A:$C, 3, )</f>
        <v>193.92497004507504</v>
      </c>
      <c r="P15" s="13">
        <f>J15/VLOOKUP(A15, 'Normalization Factors'!$A:$C, 3, )</f>
        <v>1.4074059985925941E-3</v>
      </c>
      <c r="Q15" s="12">
        <f t="shared" si="1"/>
        <v>2.2451008986550973</v>
      </c>
      <c r="R15">
        <f t="shared" si="2"/>
        <v>-1.8369443170600834</v>
      </c>
      <c r="S15">
        <f t="shared" si="3"/>
        <v>0.16646520097774425</v>
      </c>
      <c r="T15">
        <f t="shared" si="4"/>
        <v>1.4321528664262435</v>
      </c>
      <c r="U15">
        <f t="shared" si="5"/>
        <v>7.7052310812230456</v>
      </c>
      <c r="V15">
        <f t="shared" si="6"/>
        <v>6.3708831104208103</v>
      </c>
      <c r="W15">
        <f t="shared" si="7"/>
        <v>-0.63965883227982978</v>
      </c>
      <c r="X15" s="13">
        <f t="shared" si="8"/>
        <v>-0.39895685389624735</v>
      </c>
      <c r="Y15" s="12">
        <v>173.04</v>
      </c>
      <c r="Z15">
        <v>171.34</v>
      </c>
      <c r="AA15" s="4">
        <f t="shared" si="9"/>
        <v>-9.8243180767451956E-3</v>
      </c>
      <c r="AB15" t="str">
        <f t="shared" si="10"/>
        <v>DOWN</v>
      </c>
      <c r="AC15">
        <f t="shared" si="11"/>
        <v>-1.2590863795359144</v>
      </c>
    </row>
    <row r="16" spans="1:29" x14ac:dyDescent="0.2">
      <c r="A16" t="s">
        <v>40</v>
      </c>
      <c r="B16" s="1">
        <v>43052</v>
      </c>
      <c r="C16">
        <v>2719</v>
      </c>
      <c r="D16">
        <v>0.35862885567193198</v>
      </c>
      <c r="E16">
        <v>8.5777491000965794E-2</v>
      </c>
      <c r="F16" s="2">
        <v>43052.740428240744</v>
      </c>
      <c r="G16">
        <v>305248</v>
      </c>
      <c r="H16">
        <v>749550</v>
      </c>
      <c r="I16">
        <v>12309559</v>
      </c>
      <c r="J16" s="13">
        <v>51</v>
      </c>
      <c r="K16" s="16">
        <f t="shared" si="0"/>
        <v>0.74042824074422242</v>
      </c>
      <c r="L16">
        <f>C16/VLOOKUP(A16, 'Normalization Factors'!$A:$C, 3, )</f>
        <v>5.1712660948287338E-2</v>
      </c>
      <c r="M16">
        <f>G16/VLOOKUP(A16, 'Normalization Factors'!$A:$C, 3, )</f>
        <v>5.8055117061944879</v>
      </c>
      <c r="N16">
        <f>H16/VLOOKUP(A16, 'Normalization Factors'!$A:$C, 3, )</f>
        <v>14.255691435744309</v>
      </c>
      <c r="O16">
        <f>I16/VLOOKUP(A16, 'Normalization Factors'!$A:$C, 3, )</f>
        <v>234.11550238688449</v>
      </c>
      <c r="P16" s="13">
        <f>J16/VLOOKUP(A16, 'Normalization Factors'!$A:$C, 3, )</f>
        <v>9.6996899903003099E-4</v>
      </c>
      <c r="Q16" s="12">
        <f t="shared" si="1"/>
        <v>0.43051170248863335</v>
      </c>
      <c r="R16">
        <f t="shared" si="2"/>
        <v>-0.88962649862829546</v>
      </c>
      <c r="S16">
        <f t="shared" si="3"/>
        <v>5.2858167861482716E-2</v>
      </c>
      <c r="T16">
        <f t="shared" si="4"/>
        <v>5.949085950685707E-2</v>
      </c>
      <c r="U16">
        <f t="shared" si="5"/>
        <v>-0.15849986192408469</v>
      </c>
      <c r="V16">
        <f t="shared" si="6"/>
        <v>-0.21503766923323195</v>
      </c>
      <c r="W16">
        <f t="shared" si="7"/>
        <v>-0.54586738977380378</v>
      </c>
      <c r="X16" s="13">
        <f t="shared" si="8"/>
        <v>-0.797166640862638</v>
      </c>
      <c r="Y16" s="12">
        <v>173.5</v>
      </c>
      <c r="Z16">
        <v>173.97</v>
      </c>
      <c r="AA16" s="4">
        <f t="shared" si="9"/>
        <v>2.708933717579244E-3</v>
      </c>
      <c r="AB16" t="str">
        <f t="shared" si="10"/>
        <v>UP</v>
      </c>
      <c r="AC16">
        <f t="shared" si="11"/>
        <v>0.3599860078749556</v>
      </c>
    </row>
    <row r="17" spans="1:29" x14ac:dyDescent="0.2">
      <c r="A17" t="s">
        <v>15</v>
      </c>
      <c r="B17" s="1">
        <v>43056</v>
      </c>
      <c r="C17">
        <v>299</v>
      </c>
      <c r="D17">
        <v>0.35142081348603099</v>
      </c>
      <c r="E17">
        <v>0.179707743946874</v>
      </c>
      <c r="F17" s="2">
        <v>43056.729641203703</v>
      </c>
      <c r="G17">
        <v>1623</v>
      </c>
      <c r="H17">
        <v>3688</v>
      </c>
      <c r="I17">
        <v>2477109</v>
      </c>
      <c r="J17" s="13">
        <v>13</v>
      </c>
      <c r="K17" s="16">
        <f t="shared" si="0"/>
        <v>0.72964120370306773</v>
      </c>
      <c r="L17">
        <f>C17/VLOOKUP(A17, 'Normalization Factors'!$A:$C, 3, )</f>
        <v>2.463744232036915E-2</v>
      </c>
      <c r="M17">
        <f>G17/VLOOKUP(A17, 'Normalization Factors'!$A:$C, 3, )</f>
        <v>0.13373434410019777</v>
      </c>
      <c r="N17">
        <f>H17/VLOOKUP(A17, 'Normalization Factors'!$A:$C, 3, )</f>
        <v>0.3038892551087673</v>
      </c>
      <c r="O17">
        <f>I17/VLOOKUP(A17, 'Normalization Factors'!$A:$C, 3, )</f>
        <v>204.11247528015821</v>
      </c>
      <c r="P17" s="13">
        <f>J17/VLOOKUP(A17, 'Normalization Factors'!$A:$C, 3, )</f>
        <v>1.0711931443638761E-3</v>
      </c>
      <c r="Q17" s="12">
        <f t="shared" si="1"/>
        <v>0.31111608527721246</v>
      </c>
      <c r="R17">
        <f t="shared" si="2"/>
        <v>0.38672678646475889</v>
      </c>
      <c r="S17">
        <f t="shared" si="3"/>
        <v>-0.39016172728603316</v>
      </c>
      <c r="T17">
        <f t="shared" si="4"/>
        <v>-0.78461499432430581</v>
      </c>
      <c r="U17">
        <f t="shared" si="5"/>
        <v>-0.3196623040536038</v>
      </c>
      <c r="V17">
        <f t="shared" si="6"/>
        <v>-0.43684639527707197</v>
      </c>
      <c r="W17">
        <f t="shared" si="7"/>
        <v>-0.61588455620381588</v>
      </c>
      <c r="X17" s="13">
        <f t="shared" si="8"/>
        <v>-0.70501978225316075</v>
      </c>
      <c r="Y17" s="12">
        <v>35.9</v>
      </c>
      <c r="Z17">
        <v>35.9</v>
      </c>
      <c r="AA17" s="4">
        <f t="shared" si="9"/>
        <v>0</v>
      </c>
      <c r="AB17" t="str">
        <f t="shared" si="10"/>
        <v>DOWN</v>
      </c>
      <c r="AC17">
        <f t="shared" si="11"/>
        <v>1.0040131622396059E-2</v>
      </c>
    </row>
    <row r="18" spans="1:29" x14ac:dyDescent="0.2">
      <c r="A18" t="s">
        <v>15</v>
      </c>
      <c r="B18" s="1">
        <v>43055</v>
      </c>
      <c r="C18">
        <v>367</v>
      </c>
      <c r="D18">
        <v>0.35762754048857598</v>
      </c>
      <c r="E18">
        <v>0.18192706551698301</v>
      </c>
      <c r="F18" s="2">
        <v>43055.706921296296</v>
      </c>
      <c r="G18">
        <v>2756</v>
      </c>
      <c r="H18">
        <v>5985</v>
      </c>
      <c r="I18">
        <v>2446737</v>
      </c>
      <c r="J18" s="13">
        <v>18</v>
      </c>
      <c r="K18" s="16">
        <f t="shared" si="0"/>
        <v>0.70692129629605915</v>
      </c>
      <c r="L18">
        <f>C18/VLOOKUP(A18, 'Normalization Factors'!$A:$C, 3, )</f>
        <v>3.0240606460118655E-2</v>
      </c>
      <c r="M18">
        <f>G18/VLOOKUP(A18, 'Normalization Factors'!$A:$C, 3, )</f>
        <v>0.22709294660514173</v>
      </c>
      <c r="N18">
        <f>H18/VLOOKUP(A18, 'Normalization Factors'!$A:$C, 3, )</f>
        <v>0.49316084377059988</v>
      </c>
      <c r="O18">
        <f>I18/VLOOKUP(A18, 'Normalization Factors'!$A:$C, 3, )</f>
        <v>201.60983849703362</v>
      </c>
      <c r="P18" s="13">
        <f>J18/VLOOKUP(A18, 'Normalization Factors'!$A:$C, 3, )</f>
        <v>1.4831905075807514E-3</v>
      </c>
      <c r="Q18" s="12">
        <f t="shared" si="1"/>
        <v>0.41392569463010515</v>
      </c>
      <c r="R18">
        <f t="shared" si="2"/>
        <v>0.41688361334265256</v>
      </c>
      <c r="S18">
        <f t="shared" si="3"/>
        <v>-1.3232604974870454</v>
      </c>
      <c r="T18">
        <f t="shared" si="4"/>
        <v>-0.60992892011981203</v>
      </c>
      <c r="U18">
        <f t="shared" si="5"/>
        <v>-0.31700953766082351</v>
      </c>
      <c r="V18">
        <f t="shared" si="6"/>
        <v>-0.43383731520169333</v>
      </c>
      <c r="W18">
        <f t="shared" si="7"/>
        <v>-0.621724884765817</v>
      </c>
      <c r="X18" s="13">
        <f t="shared" si="8"/>
        <v>-0.32996832935510245</v>
      </c>
      <c r="Y18" s="12">
        <v>36.04</v>
      </c>
      <c r="Z18">
        <v>35.880000000000003</v>
      </c>
      <c r="AA18" s="4">
        <f t="shared" si="9"/>
        <v>-4.4395116537179966E-3</v>
      </c>
      <c r="AB18" t="str">
        <f t="shared" si="10"/>
        <v>DOWN</v>
      </c>
      <c r="AC18">
        <f t="shared" si="11"/>
        <v>-0.56346551959084634</v>
      </c>
    </row>
    <row r="19" spans="1:29" x14ac:dyDescent="0.2">
      <c r="A19" t="s">
        <v>15</v>
      </c>
      <c r="B19" s="1">
        <v>43054</v>
      </c>
      <c r="C19">
        <v>362</v>
      </c>
      <c r="D19">
        <v>0.33900413966021598</v>
      </c>
      <c r="E19">
        <v>0.201432724542185</v>
      </c>
      <c r="F19" s="2">
        <v>43054.729351851849</v>
      </c>
      <c r="G19">
        <v>2867</v>
      </c>
      <c r="H19">
        <v>6509</v>
      </c>
      <c r="I19">
        <v>3860212</v>
      </c>
      <c r="J19" s="13">
        <v>21</v>
      </c>
      <c r="K19" s="16">
        <f t="shared" si="0"/>
        <v>0.72935185184906004</v>
      </c>
      <c r="L19">
        <f>C19/VLOOKUP(A19, 'Normalization Factors'!$A:$C, 3, )</f>
        <v>2.9828609096901781E-2</v>
      </c>
      <c r="M19">
        <f>G19/VLOOKUP(A19, 'Normalization Factors'!$A:$C, 3, )</f>
        <v>0.23623928806855637</v>
      </c>
      <c r="N19">
        <f>H19/VLOOKUP(A19, 'Normalization Factors'!$A:$C, 3, )</f>
        <v>0.53633816743572837</v>
      </c>
      <c r="O19">
        <f>I19/VLOOKUP(A19, 'Normalization Factors'!$A:$C, 3, )</f>
        <v>318.07943309162823</v>
      </c>
      <c r="P19" s="13">
        <f>J19/VLOOKUP(A19, 'Normalization Factors'!$A:$C, 3, )</f>
        <v>1.7303889255108767E-3</v>
      </c>
      <c r="Q19" s="12">
        <f t="shared" si="1"/>
        <v>0.10544353274334153</v>
      </c>
      <c r="R19">
        <f t="shared" si="2"/>
        <v>0.68193253202339443</v>
      </c>
      <c r="S19">
        <f t="shared" si="3"/>
        <v>-0.40204530824845697</v>
      </c>
      <c r="T19">
        <f t="shared" si="4"/>
        <v>-0.62277348439955416</v>
      </c>
      <c r="U19">
        <f t="shared" si="5"/>
        <v>-0.31674964616073648</v>
      </c>
      <c r="V19">
        <f t="shared" si="6"/>
        <v>-0.43315087290326126</v>
      </c>
      <c r="W19">
        <f t="shared" si="7"/>
        <v>-0.349923277556071</v>
      </c>
      <c r="X19" s="13">
        <f t="shared" si="8"/>
        <v>-0.10493745761626735</v>
      </c>
      <c r="Y19" s="12">
        <v>33.97</v>
      </c>
      <c r="Z19">
        <v>34.11</v>
      </c>
      <c r="AA19" s="4">
        <f t="shared" si="9"/>
        <v>4.1212834854283363E-3</v>
      </c>
      <c r="AB19" t="str">
        <f t="shared" si="10"/>
        <v>UP</v>
      </c>
      <c r="AC19">
        <f t="shared" si="11"/>
        <v>0.54243638452230947</v>
      </c>
    </row>
    <row r="20" spans="1:29" x14ac:dyDescent="0.2">
      <c r="A20" t="s">
        <v>15</v>
      </c>
      <c r="B20" s="1">
        <v>43053</v>
      </c>
      <c r="C20">
        <v>322</v>
      </c>
      <c r="D20">
        <v>0.326441488980308</v>
      </c>
      <c r="E20">
        <v>0.17534386679573</v>
      </c>
      <c r="F20" s="2">
        <v>43053.726354166669</v>
      </c>
      <c r="G20">
        <v>1315</v>
      </c>
      <c r="H20">
        <v>2392</v>
      </c>
      <c r="I20">
        <v>5578478</v>
      </c>
      <c r="J20" s="13">
        <v>29</v>
      </c>
      <c r="K20" s="16">
        <f t="shared" si="0"/>
        <v>0.72635416666889796</v>
      </c>
      <c r="L20">
        <f>C20/VLOOKUP(A20, 'Normalization Factors'!$A:$C, 3, )</f>
        <v>2.6532630191166775E-2</v>
      </c>
      <c r="M20">
        <f>G20/VLOOKUP(A20, 'Normalization Factors'!$A:$C, 3, )</f>
        <v>0.10835530652603824</v>
      </c>
      <c r="N20">
        <f>H20/VLOOKUP(A20, 'Normalization Factors'!$A:$C, 3, )</f>
        <v>0.1970995385629532</v>
      </c>
      <c r="O20">
        <f>I20/VLOOKUP(A20, 'Normalization Factors'!$A:$C, 3, )</f>
        <v>459.66364535266973</v>
      </c>
      <c r="P20" s="13">
        <f>J20/VLOOKUP(A20, 'Normalization Factors'!$A:$C, 3, )</f>
        <v>2.3895847066578773E-3</v>
      </c>
      <c r="Q20" s="12">
        <f t="shared" si="1"/>
        <v>-0.10264701293533939</v>
      </c>
      <c r="R20">
        <f t="shared" si="2"/>
        <v>0.32742907605815874</v>
      </c>
      <c r="S20">
        <f t="shared" si="3"/>
        <v>-0.52515920589560072</v>
      </c>
      <c r="T20">
        <f t="shared" si="4"/>
        <v>-0.72552999863749179</v>
      </c>
      <c r="U20">
        <f t="shared" si="5"/>
        <v>-0.32038344443222372</v>
      </c>
      <c r="V20">
        <f t="shared" si="6"/>
        <v>-0.43854416096174359</v>
      </c>
      <c r="W20">
        <f t="shared" si="7"/>
        <v>-1.9512438727042444E-2</v>
      </c>
      <c r="X20" s="13">
        <f t="shared" si="8"/>
        <v>0.4951448670206261</v>
      </c>
      <c r="Y20" s="12">
        <v>33.86</v>
      </c>
      <c r="Z20">
        <v>34.04</v>
      </c>
      <c r="AA20" s="4">
        <f t="shared" si="9"/>
        <v>5.3160070880094419E-3</v>
      </c>
      <c r="AB20" t="str">
        <f t="shared" si="10"/>
        <v>UP</v>
      </c>
      <c r="AC20">
        <f t="shared" si="11"/>
        <v>0.69677334569331661</v>
      </c>
    </row>
    <row r="21" spans="1:29" x14ac:dyDescent="0.2">
      <c r="A21" t="s">
        <v>15</v>
      </c>
      <c r="B21" s="1">
        <v>43052</v>
      </c>
      <c r="C21">
        <v>196</v>
      </c>
      <c r="D21">
        <v>0.26493727361074298</v>
      </c>
      <c r="E21">
        <v>0.17343312406131201</v>
      </c>
      <c r="F21" s="2">
        <v>43052.761678240742</v>
      </c>
      <c r="G21">
        <v>840</v>
      </c>
      <c r="H21">
        <v>1515</v>
      </c>
      <c r="I21">
        <v>1126647</v>
      </c>
      <c r="J21" s="13">
        <v>18</v>
      </c>
      <c r="K21" s="16">
        <f t="shared" si="0"/>
        <v>0.76167824074218515</v>
      </c>
      <c r="L21">
        <f>C21/VLOOKUP(A21, 'Normalization Factors'!$A:$C, 3, )</f>
        <v>1.6150296638101518E-2</v>
      </c>
      <c r="M21">
        <f>G21/VLOOKUP(A21, 'Normalization Factors'!$A:$C, 3, )</f>
        <v>6.9215557020435067E-2</v>
      </c>
      <c r="N21">
        <f>H21/VLOOKUP(A21, 'Normalization Factors'!$A:$C, 3, )</f>
        <v>0.12483520105471325</v>
      </c>
      <c r="O21">
        <f>I21/VLOOKUP(A21, 'Normalization Factors'!$A:$C, 3, )</f>
        <v>92.835118655240606</v>
      </c>
      <c r="P21" s="13">
        <f>J21/VLOOKUP(A21, 'Normalization Factors'!$A:$C, 3, )</f>
        <v>1.4831905075807514E-3</v>
      </c>
      <c r="Q21" s="12">
        <f t="shared" si="1"/>
        <v>-1.1214165436571515</v>
      </c>
      <c r="R21">
        <f t="shared" si="2"/>
        <v>0.30146531369667001</v>
      </c>
      <c r="S21">
        <f t="shared" si="3"/>
        <v>0.92558834715587301</v>
      </c>
      <c r="T21">
        <f t="shared" si="4"/>
        <v>-1.049213018486995</v>
      </c>
      <c r="U21">
        <f t="shared" si="5"/>
        <v>-0.321495592743407</v>
      </c>
      <c r="V21">
        <f t="shared" si="6"/>
        <v>-0.43969303480854688</v>
      </c>
      <c r="W21">
        <f t="shared" si="7"/>
        <v>-0.87556919305674075</v>
      </c>
      <c r="X21" s="13">
        <f t="shared" si="8"/>
        <v>-0.32996832935510245</v>
      </c>
      <c r="Y21" s="12">
        <v>33.86</v>
      </c>
      <c r="Z21">
        <v>33.950000000000003</v>
      </c>
      <c r="AA21" s="4">
        <f t="shared" si="9"/>
        <v>2.6580035440048259E-3</v>
      </c>
      <c r="AB21" t="str">
        <f t="shared" si="10"/>
        <v>UP</v>
      </c>
      <c r="AC21">
        <f t="shared" si="11"/>
        <v>0.35340673865786992</v>
      </c>
    </row>
    <row r="22" spans="1:29" x14ac:dyDescent="0.2">
      <c r="A22" t="s">
        <v>15</v>
      </c>
      <c r="B22" s="1">
        <v>43049</v>
      </c>
      <c r="C22">
        <v>318</v>
      </c>
      <c r="D22">
        <v>0.30267656300000001</v>
      </c>
      <c r="E22">
        <v>2.2111716999999999E-2</v>
      </c>
      <c r="F22" s="2">
        <v>43049.743750000001</v>
      </c>
      <c r="G22">
        <v>5095</v>
      </c>
      <c r="H22">
        <v>5580</v>
      </c>
      <c r="I22">
        <v>4078743</v>
      </c>
      <c r="J22" s="13">
        <v>17</v>
      </c>
      <c r="K22" s="16">
        <f t="shared" si="0"/>
        <v>0.74375000000145519</v>
      </c>
      <c r="L22">
        <f>C22/VLOOKUP(A22, 'Normalization Factors'!$A:$C, 3, )</f>
        <v>2.6203032300593277E-2</v>
      </c>
      <c r="M22">
        <f>G22/VLOOKUP(A22, 'Normalization Factors'!$A:$C, 3, )</f>
        <v>0.41982531311799604</v>
      </c>
      <c r="N22">
        <f>H22/VLOOKUP(A22, 'Normalization Factors'!$A:$C, 3, )</f>
        <v>0.45978905735003295</v>
      </c>
      <c r="O22">
        <f>I22/VLOOKUP(A22, 'Normalization Factors'!$A:$C, 3, )</f>
        <v>336.08627224785761</v>
      </c>
      <c r="P22" s="13">
        <f>J22/VLOOKUP(A22, 'Normalization Factors'!$A:$C, 3, )</f>
        <v>1.4007910349373763E-3</v>
      </c>
      <c r="Q22" s="12">
        <f t="shared" si="1"/>
        <v>-0.4962945433219742</v>
      </c>
      <c r="R22">
        <f t="shared" si="2"/>
        <v>-1.7547366973724638</v>
      </c>
      <c r="S22">
        <f t="shared" si="3"/>
        <v>0.18928167621044684</v>
      </c>
      <c r="T22">
        <f t="shared" si="4"/>
        <v>-0.7358056500612854</v>
      </c>
      <c r="U22">
        <f t="shared" si="5"/>
        <v>-0.31153308524007056</v>
      </c>
      <c r="V22">
        <f t="shared" si="6"/>
        <v>-0.43436786697815322</v>
      </c>
      <c r="W22">
        <f t="shared" si="7"/>
        <v>-0.30790125592487633</v>
      </c>
      <c r="X22" s="13">
        <f t="shared" si="8"/>
        <v>-0.40497861993471418</v>
      </c>
      <c r="Y22" s="12">
        <v>34.06</v>
      </c>
      <c r="Z22">
        <v>33.99</v>
      </c>
      <c r="AA22" s="4">
        <f t="shared" si="9"/>
        <v>-2.0551967116852693E-3</v>
      </c>
      <c r="AB22" t="str">
        <f t="shared" si="10"/>
        <v>DOWN</v>
      </c>
      <c r="AC22">
        <f t="shared" si="11"/>
        <v>-0.25545459402367049</v>
      </c>
    </row>
    <row r="23" spans="1:29" x14ac:dyDescent="0.2">
      <c r="A23" t="s">
        <v>15</v>
      </c>
      <c r="B23" s="1">
        <v>43048</v>
      </c>
      <c r="C23">
        <v>295</v>
      </c>
      <c r="D23">
        <v>0.33827825500000003</v>
      </c>
      <c r="E23">
        <v>0.20487648899999999</v>
      </c>
      <c r="F23" s="2">
        <v>43048.71875</v>
      </c>
      <c r="G23">
        <v>1423</v>
      </c>
      <c r="H23">
        <v>4078</v>
      </c>
      <c r="I23">
        <v>1407384</v>
      </c>
      <c r="J23" s="13">
        <v>11</v>
      </c>
      <c r="K23" s="16">
        <f t="shared" si="0"/>
        <v>0.71875</v>
      </c>
      <c r="L23">
        <f>C23/VLOOKUP(A23, 'Normalization Factors'!$A:$C, 3, )</f>
        <v>2.4307844429795649E-2</v>
      </c>
      <c r="M23">
        <f>G23/VLOOKUP(A23, 'Normalization Factors'!$A:$C, 3, )</f>
        <v>0.11725444957152274</v>
      </c>
      <c r="N23">
        <f>H23/VLOOKUP(A23, 'Normalization Factors'!$A:$C, 3, )</f>
        <v>0.33602504943968359</v>
      </c>
      <c r="O23">
        <f>I23/VLOOKUP(A23, 'Normalization Factors'!$A:$C, 3, )</f>
        <v>115.9676994067238</v>
      </c>
      <c r="P23" s="13">
        <f>J23/VLOOKUP(A23, 'Normalization Factors'!$A:$C, 3, )</f>
        <v>9.0639419907712591E-4</v>
      </c>
      <c r="Q23" s="12">
        <f t="shared" si="1"/>
        <v>9.3419817454839474E-2</v>
      </c>
      <c r="R23">
        <f t="shared" si="2"/>
        <v>0.7287274669987116</v>
      </c>
      <c r="S23">
        <f t="shared" si="3"/>
        <v>-0.83745971135291752</v>
      </c>
      <c r="T23">
        <f t="shared" si="4"/>
        <v>-0.79489064574809953</v>
      </c>
      <c r="U23">
        <f t="shared" si="5"/>
        <v>-0.32013057702673364</v>
      </c>
      <c r="V23">
        <f t="shared" si="6"/>
        <v>-0.43633549356640688</v>
      </c>
      <c r="W23">
        <f t="shared" si="7"/>
        <v>-0.82158538166761641</v>
      </c>
      <c r="X23" s="13">
        <f t="shared" si="8"/>
        <v>-0.85504036341238421</v>
      </c>
      <c r="Y23" s="12">
        <v>34.29</v>
      </c>
      <c r="Z23">
        <v>34.049999999999997</v>
      </c>
      <c r="AA23" s="4">
        <f t="shared" si="9"/>
        <v>-6.9991251093613881E-3</v>
      </c>
      <c r="AB23" t="str">
        <f t="shared" si="10"/>
        <v>DOWN</v>
      </c>
      <c r="AC23">
        <f t="shared" si="11"/>
        <v>-0.89412188367619838</v>
      </c>
    </row>
    <row r="24" spans="1:29" x14ac:dyDescent="0.2">
      <c r="A24" t="s">
        <v>15</v>
      </c>
      <c r="B24" s="1">
        <v>43047</v>
      </c>
      <c r="C24">
        <v>365</v>
      </c>
      <c r="D24">
        <v>0.29435063900000003</v>
      </c>
      <c r="E24">
        <v>0.14133755000000001</v>
      </c>
      <c r="F24" s="2">
        <v>43047.739583333336</v>
      </c>
      <c r="G24">
        <v>3305</v>
      </c>
      <c r="H24">
        <v>7341</v>
      </c>
      <c r="I24">
        <v>1959983</v>
      </c>
      <c r="J24" s="13">
        <v>19</v>
      </c>
      <c r="K24" s="16">
        <f t="shared" si="0"/>
        <v>0.73958333333575865</v>
      </c>
      <c r="L24">
        <f>C24/VLOOKUP(A24, 'Normalization Factors'!$A:$C, 3, )</f>
        <v>3.0075807514831906E-2</v>
      </c>
      <c r="M24">
        <f>G24/VLOOKUP(A24, 'Normalization Factors'!$A:$C, 3, )</f>
        <v>0.27233025708635467</v>
      </c>
      <c r="N24">
        <f>H24/VLOOKUP(A24, 'Normalization Factors'!$A:$C, 3, )</f>
        <v>0.60489452867501647</v>
      </c>
      <c r="O24">
        <f>I24/VLOOKUP(A24, 'Normalization Factors'!$A:$C, 3, )</f>
        <v>161.50156558998023</v>
      </c>
      <c r="P24" s="13">
        <f>J24/VLOOKUP(A24, 'Normalization Factors'!$A:$C, 3, )</f>
        <v>1.5655899802241265E-3</v>
      </c>
      <c r="Q24" s="12">
        <f t="shared" si="1"/>
        <v>-0.63420700404255792</v>
      </c>
      <c r="R24">
        <f t="shared" si="2"/>
        <v>-0.13465925858244177</v>
      </c>
      <c r="S24">
        <f t="shared" si="3"/>
        <v>1.8158111666356284E-2</v>
      </c>
      <c r="T24">
        <f t="shared" si="4"/>
        <v>-0.61506674583170884</v>
      </c>
      <c r="U24">
        <f t="shared" si="5"/>
        <v>-0.31572412834958224</v>
      </c>
      <c r="V24">
        <f t="shared" si="6"/>
        <v>-0.43206094925384247</v>
      </c>
      <c r="W24">
        <f t="shared" si="7"/>
        <v>-0.71532436089080853</v>
      </c>
      <c r="X24" s="13">
        <f t="shared" si="8"/>
        <v>-0.25495803877549078</v>
      </c>
      <c r="Y24" s="12">
        <v>34.31</v>
      </c>
      <c r="Z24">
        <v>34.5</v>
      </c>
      <c r="AA24" s="4">
        <f t="shared" si="9"/>
        <v>5.5377440979305663E-3</v>
      </c>
      <c r="AB24" t="str">
        <f t="shared" si="10"/>
        <v>UP</v>
      </c>
      <c r="AC24">
        <f t="shared" si="11"/>
        <v>0.72541780891178609</v>
      </c>
    </row>
    <row r="25" spans="1:29" x14ac:dyDescent="0.2">
      <c r="A25" t="s">
        <v>15</v>
      </c>
      <c r="B25" s="1">
        <v>43046</v>
      </c>
      <c r="C25">
        <v>464</v>
      </c>
      <c r="D25">
        <v>0.25981911600000002</v>
      </c>
      <c r="E25">
        <v>0.15519593400000001</v>
      </c>
      <c r="F25" s="2">
        <v>43046.740972222222</v>
      </c>
      <c r="G25">
        <v>4224</v>
      </c>
      <c r="H25">
        <v>5594</v>
      </c>
      <c r="I25">
        <v>1855143</v>
      </c>
      <c r="J25" s="13">
        <v>22</v>
      </c>
      <c r="K25" s="16">
        <f t="shared" si="0"/>
        <v>0.74097222222189885</v>
      </c>
      <c r="L25">
        <f>C25/VLOOKUP(A25, 'Normalization Factors'!$A:$C, 3, )</f>
        <v>3.8233355306526037E-2</v>
      </c>
      <c r="M25">
        <f>G25/VLOOKUP(A25, 'Normalization Factors'!$A:$C, 3, )</f>
        <v>0.34805537244561635</v>
      </c>
      <c r="N25">
        <f>H25/VLOOKUP(A25, 'Normalization Factors'!$A:$C, 3, )</f>
        <v>0.46094264996704021</v>
      </c>
      <c r="O25">
        <f>I25/VLOOKUP(A25, 'Normalization Factors'!$A:$C, 3, )</f>
        <v>152.86280487804879</v>
      </c>
      <c r="P25" s="13">
        <f>J25/VLOOKUP(A25, 'Normalization Factors'!$A:$C, 3, )</f>
        <v>1.8127883981542518E-3</v>
      </c>
      <c r="Q25" s="12">
        <f t="shared" si="1"/>
        <v>-1.2061948469966184</v>
      </c>
      <c r="R25">
        <f t="shared" si="2"/>
        <v>5.3652743032918067E-2</v>
      </c>
      <c r="S25">
        <f t="shared" si="3"/>
        <v>7.5199299748112777E-2</v>
      </c>
      <c r="T25">
        <f t="shared" si="4"/>
        <v>-0.36074437309281349</v>
      </c>
      <c r="U25">
        <f t="shared" si="5"/>
        <v>-0.31357241403805081</v>
      </c>
      <c r="V25">
        <f t="shared" si="6"/>
        <v>-0.43434952691674472</v>
      </c>
      <c r="W25">
        <f t="shared" si="7"/>
        <v>-0.73548437822388479</v>
      </c>
      <c r="X25" s="13">
        <f t="shared" si="8"/>
        <v>-2.9927167036655655E-2</v>
      </c>
      <c r="Y25" s="12">
        <v>34.32</v>
      </c>
      <c r="Z25">
        <v>34.4</v>
      </c>
      <c r="AA25" s="4">
        <f t="shared" si="9"/>
        <v>2.3310023310022811E-3</v>
      </c>
      <c r="AB25" t="str">
        <f t="shared" si="10"/>
        <v>UP</v>
      </c>
      <c r="AC25">
        <f t="shared" si="11"/>
        <v>0.31116401958459383</v>
      </c>
    </row>
    <row r="26" spans="1:29" x14ac:dyDescent="0.2">
      <c r="A26" t="s">
        <v>12</v>
      </c>
      <c r="B26" s="1">
        <v>43056</v>
      </c>
      <c r="C26">
        <v>2338</v>
      </c>
      <c r="D26">
        <v>0.320166052543993</v>
      </c>
      <c r="E26">
        <v>0.149665980509125</v>
      </c>
      <c r="F26" s="2">
        <v>43056.747604166667</v>
      </c>
      <c r="G26">
        <v>542242</v>
      </c>
      <c r="H26">
        <v>1984419</v>
      </c>
      <c r="I26">
        <v>36394247</v>
      </c>
      <c r="J26" s="13">
        <v>64</v>
      </c>
      <c r="K26" s="16">
        <f t="shared" si="0"/>
        <v>0.74760416666686069</v>
      </c>
      <c r="L26">
        <f>C26/VLOOKUP(A26, 'Normalization Factors'!$A:$C, 3, )</f>
        <v>8.4185510586201925E-2</v>
      </c>
      <c r="M26">
        <f>G26/VLOOKUP(A26, 'Normalization Factors'!$A:$C, 3, )</f>
        <v>19.524773152815786</v>
      </c>
      <c r="N26">
        <f>H26/VLOOKUP(A26, 'Normalization Factors'!$A:$C, 3, )</f>
        <v>71.453946420855544</v>
      </c>
      <c r="O26">
        <f>I26/VLOOKUP(A26, 'Normalization Factors'!$A:$C, 3, )</f>
        <v>1310.465468817514</v>
      </c>
      <c r="P26" s="13">
        <f>J26/VLOOKUP(A26, 'Normalization Factors'!$A:$C, 3, )</f>
        <v>2.3044793317009938E-3</v>
      </c>
      <c r="Q26" s="12">
        <f t="shared" si="1"/>
        <v>-0.20659474066235381</v>
      </c>
      <c r="R26">
        <f t="shared" si="2"/>
        <v>-2.1489972792139156E-2</v>
      </c>
      <c r="S26">
        <f t="shared" si="3"/>
        <v>0.34757097339878956</v>
      </c>
      <c r="T26">
        <f t="shared" si="4"/>
        <v>1.0718750195992497</v>
      </c>
      <c r="U26">
        <f t="shared" si="5"/>
        <v>0.23133026323696901</v>
      </c>
      <c r="V26">
        <f t="shared" si="6"/>
        <v>0.69431238504056769</v>
      </c>
      <c r="W26">
        <f t="shared" si="7"/>
        <v>1.9659783139424061</v>
      </c>
      <c r="X26" s="13">
        <f t="shared" si="8"/>
        <v>0.41767132622465963</v>
      </c>
      <c r="Y26" s="12">
        <v>1049.8</v>
      </c>
      <c r="Z26">
        <v>1035.8900000000001</v>
      </c>
      <c r="AA26" s="4">
        <f t="shared" si="9"/>
        <v>-1.3250142884358787E-2</v>
      </c>
      <c r="AB26" t="str">
        <f t="shared" si="10"/>
        <v>DOWN</v>
      </c>
      <c r="AC26">
        <f t="shared" si="11"/>
        <v>-1.7016417866351377</v>
      </c>
    </row>
    <row r="27" spans="1:29" x14ac:dyDescent="0.2">
      <c r="A27" t="s">
        <v>12</v>
      </c>
      <c r="B27" s="1">
        <v>43055</v>
      </c>
      <c r="C27">
        <v>3422</v>
      </c>
      <c r="D27">
        <v>0.46226826826279399</v>
      </c>
      <c r="E27">
        <v>0.22726889730466199</v>
      </c>
      <c r="F27" s="2">
        <v>43055.726273148146</v>
      </c>
      <c r="G27">
        <v>1004648</v>
      </c>
      <c r="H27">
        <v>2782590</v>
      </c>
      <c r="I27">
        <v>57323472</v>
      </c>
      <c r="J27" s="13">
        <v>134</v>
      </c>
      <c r="K27" s="16">
        <f t="shared" si="0"/>
        <v>0.72627314814599231</v>
      </c>
      <c r="L27">
        <f>C27/VLOOKUP(A27, 'Normalization Factors'!$A:$C, 3, )</f>
        <v>0.12321762926688751</v>
      </c>
      <c r="M27">
        <f>G27/VLOOKUP(A27, 'Normalization Factors'!$A:$C, 3, )</f>
        <v>36.174852369292815</v>
      </c>
      <c r="N27">
        <f>H27/VLOOKUP(A27, 'Normalization Factors'!$A:$C, 3, )</f>
        <v>100.1940803687167</v>
      </c>
      <c r="O27">
        <f>I27/VLOOKUP(A27, 'Normalization Factors'!$A:$C, 3, )</f>
        <v>2064.0743194584475</v>
      </c>
      <c r="P27" s="13">
        <f>J27/VLOOKUP(A27, 'Normalization Factors'!$A:$C, 3, )</f>
        <v>4.8250036007489554E-3</v>
      </c>
      <c r="Q27" s="12">
        <f t="shared" si="1"/>
        <v>2.1472180305840682</v>
      </c>
      <c r="R27">
        <f t="shared" si="2"/>
        <v>1.0330024263907522</v>
      </c>
      <c r="S27">
        <f t="shared" si="3"/>
        <v>-0.52848660872046638</v>
      </c>
      <c r="T27">
        <f t="shared" si="4"/>
        <v>2.288753092444296</v>
      </c>
      <c r="U27">
        <f t="shared" si="5"/>
        <v>0.70443900091608014</v>
      </c>
      <c r="V27">
        <f t="shared" si="6"/>
        <v>1.151229162871058</v>
      </c>
      <c r="W27">
        <f t="shared" si="7"/>
        <v>3.7246527347186715</v>
      </c>
      <c r="X27" s="13">
        <f t="shared" si="8"/>
        <v>2.7121672953011289</v>
      </c>
      <c r="Y27" s="12">
        <v>1038.75</v>
      </c>
      <c r="Z27">
        <v>1048.47</v>
      </c>
      <c r="AA27" s="4">
        <f t="shared" si="9"/>
        <v>9.3574007220216873E-3</v>
      </c>
      <c r="AB27" t="str">
        <f t="shared" si="10"/>
        <v>UP</v>
      </c>
      <c r="AC27">
        <f t="shared" si="11"/>
        <v>1.2188492559890287</v>
      </c>
    </row>
    <row r="28" spans="1:29" x14ac:dyDescent="0.2">
      <c r="A28" t="s">
        <v>12</v>
      </c>
      <c r="B28" s="1">
        <v>43054</v>
      </c>
      <c r="C28">
        <v>2535</v>
      </c>
      <c r="D28">
        <v>0.31786948088254802</v>
      </c>
      <c r="E28">
        <v>0.10910790078931</v>
      </c>
      <c r="F28" s="2">
        <v>43054.760821759257</v>
      </c>
      <c r="G28">
        <v>224632</v>
      </c>
      <c r="H28">
        <v>793045</v>
      </c>
      <c r="I28">
        <v>17800991</v>
      </c>
      <c r="J28" s="13">
        <v>99</v>
      </c>
      <c r="K28" s="16">
        <f t="shared" si="0"/>
        <v>0.76082175925694173</v>
      </c>
      <c r="L28">
        <f>C28/VLOOKUP(A28, 'Normalization Factors'!$A:$C, 3, )</f>
        <v>9.1278986029094053E-2</v>
      </c>
      <c r="M28">
        <f>G28/VLOOKUP(A28, 'Normalization Factors'!$A:$C, 3, )</f>
        <v>8.0884343943540262</v>
      </c>
      <c r="N28">
        <f>H28/VLOOKUP(A28, 'Normalization Factors'!$A:$C, 3, )</f>
        <v>28.555559556387728</v>
      </c>
      <c r="O28">
        <f>I28/VLOOKUP(A28, 'Normalization Factors'!$A:$C, 3, )</f>
        <v>640.9689975514907</v>
      </c>
      <c r="P28" s="13">
        <f>J28/VLOOKUP(A28, 'Normalization Factors'!$A:$C, 3, )</f>
        <v>3.5647414662249746E-3</v>
      </c>
      <c r="Q28" s="12">
        <f t="shared" si="1"/>
        <v>-0.24463566549556598</v>
      </c>
      <c r="R28">
        <f t="shared" si="2"/>
        <v>-0.57260568539713652</v>
      </c>
      <c r="S28">
        <f t="shared" si="3"/>
        <v>0.89041294761467404</v>
      </c>
      <c r="T28">
        <f t="shared" si="4"/>
        <v>1.293023525457621</v>
      </c>
      <c r="U28">
        <f t="shared" si="5"/>
        <v>-9.3631061171153898E-2</v>
      </c>
      <c r="V28">
        <f t="shared" si="6"/>
        <v>1.23046833437849E-2</v>
      </c>
      <c r="W28">
        <f t="shared" si="7"/>
        <v>0.4035944356026776</v>
      </c>
      <c r="X28" s="13">
        <f t="shared" si="8"/>
        <v>1.5649193107628943</v>
      </c>
      <c r="Y28" s="12">
        <v>1035</v>
      </c>
      <c r="Z28">
        <v>1036.4100000000001</v>
      </c>
      <c r="AA28" s="4">
        <f t="shared" si="9"/>
        <v>1.3623188405797893E-3</v>
      </c>
      <c r="AB28" t="str">
        <f t="shared" si="10"/>
        <v>UP</v>
      </c>
      <c r="AC28">
        <f t="shared" si="11"/>
        <v>0.1860274056218823</v>
      </c>
    </row>
    <row r="29" spans="1:29" x14ac:dyDescent="0.2">
      <c r="A29" t="s">
        <v>12</v>
      </c>
      <c r="B29" s="1">
        <v>43053</v>
      </c>
      <c r="C29">
        <v>2433</v>
      </c>
      <c r="D29">
        <v>0.315011099687938</v>
      </c>
      <c r="E29">
        <v>0.13579592643674401</v>
      </c>
      <c r="F29" s="2">
        <v>43053.737245370372</v>
      </c>
      <c r="G29">
        <v>634111</v>
      </c>
      <c r="H29">
        <v>2807416</v>
      </c>
      <c r="I29">
        <v>16674638</v>
      </c>
      <c r="J29" s="13">
        <v>112</v>
      </c>
      <c r="K29" s="16">
        <f t="shared" si="0"/>
        <v>0.73724537037196569</v>
      </c>
      <c r="L29">
        <f>C29/VLOOKUP(A29, 'Normalization Factors'!$A:$C, 3, )</f>
        <v>8.7606222094195593E-2</v>
      </c>
      <c r="M29">
        <f>G29/VLOOKUP(A29, 'Normalization Factors'!$A:$C, 3, )</f>
        <v>22.832745211003889</v>
      </c>
      <c r="N29">
        <f>H29/VLOOKUP(A29, 'Normalization Factors'!$A:$C, 3, )</f>
        <v>101.08800230447933</v>
      </c>
      <c r="O29">
        <f>I29/VLOOKUP(A29, 'Normalization Factors'!$A:$C, 3, )</f>
        <v>600.41185366556249</v>
      </c>
      <c r="P29" s="13">
        <f>J29/VLOOKUP(A29, 'Normalization Factors'!$A:$C, 3, )</f>
        <v>4.032838830476739E-3</v>
      </c>
      <c r="Q29" s="12">
        <f t="shared" si="1"/>
        <v>-0.29198252864566315</v>
      </c>
      <c r="R29">
        <f t="shared" si="2"/>
        <v>-0.20996055095502855</v>
      </c>
      <c r="S29">
        <f t="shared" si="3"/>
        <v>-7.7861221828716284E-2</v>
      </c>
      <c r="T29">
        <f t="shared" si="4"/>
        <v>1.1785202381603934</v>
      </c>
      <c r="U29">
        <f t="shared" si="5"/>
        <v>0.32532564093933936</v>
      </c>
      <c r="V29">
        <f t="shared" si="6"/>
        <v>1.1654409244189214</v>
      </c>
      <c r="W29">
        <f t="shared" si="7"/>
        <v>0.30894744270807184</v>
      </c>
      <c r="X29" s="13">
        <f t="shared" si="8"/>
        <v>1.9910399907342387</v>
      </c>
      <c r="Y29" s="12">
        <v>1037.72</v>
      </c>
      <c r="Z29">
        <v>1041.6400000000001</v>
      </c>
      <c r="AA29" s="4">
        <f t="shared" si="9"/>
        <v>3.7775122383688015E-3</v>
      </c>
      <c r="AB29" t="str">
        <f t="shared" si="10"/>
        <v>UP</v>
      </c>
      <c r="AC29">
        <f t="shared" si="11"/>
        <v>0.49802727642859518</v>
      </c>
    </row>
    <row r="30" spans="1:29" x14ac:dyDescent="0.2">
      <c r="A30" t="s">
        <v>12</v>
      </c>
      <c r="B30" s="1">
        <v>43052</v>
      </c>
      <c r="C30">
        <v>2148</v>
      </c>
      <c r="D30">
        <v>0.32583183183893299</v>
      </c>
      <c r="E30">
        <v>8.6303538426966794E-2</v>
      </c>
      <c r="F30" s="2">
        <v>43052.73878472222</v>
      </c>
      <c r="G30">
        <v>1090579</v>
      </c>
      <c r="H30">
        <v>2927869</v>
      </c>
      <c r="I30">
        <v>20977216</v>
      </c>
      <c r="J30" s="13">
        <v>83</v>
      </c>
      <c r="K30" s="16">
        <f t="shared" si="0"/>
        <v>0.73878472221986158</v>
      </c>
      <c r="L30">
        <f>C30/VLOOKUP(A30, 'Normalization Factors'!$A:$C, 3, )</f>
        <v>7.7344087570214604E-2</v>
      </c>
      <c r="M30">
        <f>G30/VLOOKUP(A30, 'Normalization Factors'!$A:$C, 3, )</f>
        <v>39.26901195448653</v>
      </c>
      <c r="N30">
        <f>H30/VLOOKUP(A30, 'Normalization Factors'!$A:$C, 3, )</f>
        <v>105.42521244418839</v>
      </c>
      <c r="O30">
        <f>I30/VLOOKUP(A30, 'Normalization Factors'!$A:$C, 3, )</f>
        <v>755.33688607230306</v>
      </c>
      <c r="P30" s="13">
        <f>J30/VLOOKUP(A30, 'Normalization Factors'!$A:$C, 3, )</f>
        <v>2.9886216332997264E-3</v>
      </c>
      <c r="Q30" s="12">
        <f t="shared" si="1"/>
        <v>-0.11274550969832982</v>
      </c>
      <c r="R30">
        <f t="shared" si="2"/>
        <v>-0.88247840374689679</v>
      </c>
      <c r="S30">
        <f t="shared" si="3"/>
        <v>-1.464057174212214E-2</v>
      </c>
      <c r="T30">
        <f t="shared" si="4"/>
        <v>0.85858458247696312</v>
      </c>
      <c r="U30">
        <f t="shared" si="5"/>
        <v>0.79235893910352506</v>
      </c>
      <c r="V30">
        <f t="shared" si="6"/>
        <v>1.2343948160536915</v>
      </c>
      <c r="W30">
        <f t="shared" si="7"/>
        <v>0.67049135424778239</v>
      </c>
      <c r="X30" s="13">
        <f t="shared" si="8"/>
        <v>1.0404630892597015</v>
      </c>
      <c r="Y30" s="12">
        <v>1040.8</v>
      </c>
      <c r="Z30">
        <v>1041.2</v>
      </c>
      <c r="AA30" s="4">
        <f t="shared" si="9"/>
        <v>3.8431975403544481E-4</v>
      </c>
      <c r="AB30" t="str">
        <f t="shared" si="10"/>
        <v>UP</v>
      </c>
      <c r="AC30">
        <f t="shared" si="11"/>
        <v>5.968738294284763E-2</v>
      </c>
    </row>
    <row r="31" spans="1:29" x14ac:dyDescent="0.2">
      <c r="A31" t="s">
        <v>12</v>
      </c>
      <c r="B31" s="1">
        <v>43049</v>
      </c>
      <c r="C31">
        <v>2410</v>
      </c>
      <c r="D31">
        <v>0.32025905700000001</v>
      </c>
      <c r="E31">
        <v>0.20481043299999999</v>
      </c>
      <c r="F31" s="2">
        <v>43049.708333333336</v>
      </c>
      <c r="G31">
        <v>728970</v>
      </c>
      <c r="H31">
        <v>1882366</v>
      </c>
      <c r="I31">
        <v>14133192</v>
      </c>
      <c r="J31" s="13">
        <v>99</v>
      </c>
      <c r="K31" s="16">
        <f t="shared" si="0"/>
        <v>0.70833333333575865</v>
      </c>
      <c r="L31">
        <f>C31/VLOOKUP(A31, 'Normalization Factors'!$A:$C, 3, )</f>
        <v>8.6778049834365545E-2</v>
      </c>
      <c r="M31">
        <f>G31/VLOOKUP(A31, 'Normalization Factors'!$A:$C, 3, )</f>
        <v>26.248379662969899</v>
      </c>
      <c r="N31">
        <f>H31/VLOOKUP(A31, 'Normalization Factors'!$A:$C, 3, )</f>
        <v>67.779274089010514</v>
      </c>
      <c r="O31">
        <f>I31/VLOOKUP(A31, 'Normalization Factors'!$A:$C, 3, )</f>
        <v>508.90076335877865</v>
      </c>
      <c r="P31" s="13">
        <f>J31/VLOOKUP(A31, 'Normalization Factors'!$A:$C, 3, )</f>
        <v>3.5647414662249746E-3</v>
      </c>
      <c r="Q31" s="12">
        <f t="shared" si="1"/>
        <v>-0.20505419412530795</v>
      </c>
      <c r="R31">
        <f t="shared" si="2"/>
        <v>0.72782987767092955</v>
      </c>
      <c r="S31">
        <f t="shared" si="3"/>
        <v>-1.265268622713144</v>
      </c>
      <c r="T31">
        <f t="shared" si="4"/>
        <v>1.1527008694561163</v>
      </c>
      <c r="U31">
        <f t="shared" si="5"/>
        <v>0.42238022446010426</v>
      </c>
      <c r="V31">
        <f t="shared" si="6"/>
        <v>0.63589166074973891</v>
      </c>
      <c r="W31">
        <f t="shared" si="7"/>
        <v>9.5390749998038094E-2</v>
      </c>
      <c r="X31" s="13">
        <f t="shared" si="8"/>
        <v>1.5649193107628943</v>
      </c>
      <c r="Y31" s="12">
        <v>1043.8699999999999</v>
      </c>
      <c r="Z31">
        <v>1044.1500000000001</v>
      </c>
      <c r="AA31" s="4">
        <f t="shared" si="9"/>
        <v>2.6823263433205295E-4</v>
      </c>
      <c r="AB31" t="str">
        <f t="shared" si="10"/>
        <v>UP</v>
      </c>
      <c r="AC31">
        <f t="shared" si="11"/>
        <v>4.4690999471884811E-2</v>
      </c>
    </row>
    <row r="32" spans="1:29" x14ac:dyDescent="0.2">
      <c r="A32" t="s">
        <v>12</v>
      </c>
      <c r="B32" s="1">
        <v>43048</v>
      </c>
      <c r="C32">
        <v>2731</v>
      </c>
      <c r="D32">
        <v>0.27931995100000001</v>
      </c>
      <c r="E32">
        <v>0.118267686</v>
      </c>
      <c r="F32" s="2">
        <v>43048.746527777781</v>
      </c>
      <c r="G32">
        <v>528803</v>
      </c>
      <c r="H32">
        <v>1260719</v>
      </c>
      <c r="I32">
        <v>22383865</v>
      </c>
      <c r="J32" s="13">
        <v>107</v>
      </c>
      <c r="K32" s="16">
        <f t="shared" si="0"/>
        <v>0.74652777778101154</v>
      </c>
      <c r="L32">
        <f>C32/VLOOKUP(A32, 'Normalization Factors'!$A:$C, 3, )</f>
        <v>9.8336453982428351E-2</v>
      </c>
      <c r="M32">
        <f>G32/VLOOKUP(A32, 'Normalization Factors'!$A:$C, 3, )</f>
        <v>19.040868500648134</v>
      </c>
      <c r="N32">
        <f>H32/VLOOKUP(A32, 'Normalization Factors'!$A:$C, 3, )</f>
        <v>45.395326227855392</v>
      </c>
      <c r="O32">
        <f>I32/VLOOKUP(A32, 'Normalization Factors'!$A:$C, 3, )</f>
        <v>805.98678525133232</v>
      </c>
      <c r="P32" s="13">
        <f>J32/VLOOKUP(A32, 'Normalization Factors'!$A:$C, 3, )</f>
        <v>3.8528013826875989E-3</v>
      </c>
      <c r="Q32" s="12">
        <f t="shared" si="1"/>
        <v>-0.88317866993854199</v>
      </c>
      <c r="R32">
        <f t="shared" si="2"/>
        <v>-0.44813969517837771</v>
      </c>
      <c r="S32">
        <f t="shared" si="3"/>
        <v>0.30336405267278088</v>
      </c>
      <c r="T32">
        <f t="shared" si="4"/>
        <v>1.5130494500679801</v>
      </c>
      <c r="U32">
        <f t="shared" si="5"/>
        <v>0.21758020738633216</v>
      </c>
      <c r="V32">
        <f t="shared" si="6"/>
        <v>0.2800268846704389</v>
      </c>
      <c r="W32">
        <f t="shared" si="7"/>
        <v>0.78869150811446942</v>
      </c>
      <c r="X32" s="13">
        <f t="shared" si="8"/>
        <v>1.8271474215144907</v>
      </c>
      <c r="Y32" s="12">
        <v>1048</v>
      </c>
      <c r="Z32">
        <v>1047.72</v>
      </c>
      <c r="AA32" s="4">
        <f t="shared" si="9"/>
        <v>-2.6717557251905791E-4</v>
      </c>
      <c r="AB32" t="str">
        <f t="shared" si="10"/>
        <v>DOWN</v>
      </c>
      <c r="AC32">
        <f t="shared" si="11"/>
        <v>-2.447418271158909E-2</v>
      </c>
    </row>
    <row r="33" spans="1:29" x14ac:dyDescent="0.2">
      <c r="A33" t="s">
        <v>12</v>
      </c>
      <c r="B33" s="1">
        <v>43047</v>
      </c>
      <c r="C33">
        <v>2420</v>
      </c>
      <c r="D33">
        <v>0.35751104500000003</v>
      </c>
      <c r="E33">
        <v>0.190866551</v>
      </c>
      <c r="F33" s="2">
        <v>43047.742361111108</v>
      </c>
      <c r="G33">
        <v>741334</v>
      </c>
      <c r="H33">
        <v>1855603</v>
      </c>
      <c r="I33">
        <v>17160497</v>
      </c>
      <c r="J33" s="13">
        <v>81</v>
      </c>
      <c r="K33" s="16">
        <f t="shared" si="0"/>
        <v>0.74236111110803904</v>
      </c>
      <c r="L33">
        <f>C33/VLOOKUP(A33, 'Normalization Factors'!$A:$C, 3, )</f>
        <v>8.7138124729943825E-2</v>
      </c>
      <c r="M33">
        <f>G33/VLOOKUP(A33, 'Normalization Factors'!$A:$C, 3, )</f>
        <v>26.693576263862884</v>
      </c>
      <c r="N33">
        <f>H33/VLOOKUP(A33, 'Normalization Factors'!$A:$C, 3, )</f>
        <v>66.815605645974358</v>
      </c>
      <c r="O33">
        <f>I33/VLOOKUP(A33, 'Normalization Factors'!$A:$C, 3, )</f>
        <v>617.90641653463922</v>
      </c>
      <c r="P33" s="13">
        <f>J33/VLOOKUP(A33, 'Normalization Factors'!$A:$C, 3, )</f>
        <v>2.9166066541840702E-3</v>
      </c>
      <c r="Q33" s="12">
        <f t="shared" si="1"/>
        <v>0.41199603739418078</v>
      </c>
      <c r="R33">
        <f t="shared" si="2"/>
        <v>0.53835610282760116</v>
      </c>
      <c r="S33">
        <f t="shared" si="3"/>
        <v>0.13224048782986927</v>
      </c>
      <c r="T33">
        <f t="shared" si="4"/>
        <v>1.1639266819362368</v>
      </c>
      <c r="U33">
        <f t="shared" si="5"/>
        <v>0.43503039862018111</v>
      </c>
      <c r="V33">
        <f t="shared" si="6"/>
        <v>0.62057105435702675</v>
      </c>
      <c r="W33">
        <f t="shared" si="7"/>
        <v>0.34977398049931513</v>
      </c>
      <c r="X33" s="13">
        <f t="shared" si="8"/>
        <v>0.97490606157180215</v>
      </c>
      <c r="Y33" s="12">
        <v>1050.05</v>
      </c>
      <c r="Z33">
        <v>1058.29</v>
      </c>
      <c r="AA33" s="4">
        <f t="shared" si="9"/>
        <v>7.8472453692681396E-3</v>
      </c>
      <c r="AB33" t="str">
        <f t="shared" si="10"/>
        <v>UP</v>
      </c>
      <c r="AC33">
        <f t="shared" si="11"/>
        <v>1.0237641438036014</v>
      </c>
    </row>
    <row r="34" spans="1:29" x14ac:dyDescent="0.2">
      <c r="A34" t="s">
        <v>12</v>
      </c>
      <c r="B34" s="1">
        <v>43046</v>
      </c>
      <c r="C34">
        <v>2662</v>
      </c>
      <c r="D34">
        <v>0.36730168600000002</v>
      </c>
      <c r="E34">
        <v>0.18164086300000001</v>
      </c>
      <c r="F34" s="2">
        <v>43046.752083333333</v>
      </c>
      <c r="G34">
        <v>889832</v>
      </c>
      <c r="H34">
        <v>2736449</v>
      </c>
      <c r="I34">
        <v>34626861</v>
      </c>
      <c r="J34" s="13">
        <v>119</v>
      </c>
      <c r="K34" s="16">
        <f t="shared" si="0"/>
        <v>0.75208333333284827</v>
      </c>
      <c r="L34">
        <f>C34/VLOOKUP(A34, 'Normalization Factors'!$A:$C, 3, )</f>
        <v>9.5851937202938206E-2</v>
      </c>
      <c r="M34">
        <f>G34/VLOOKUP(A34, 'Normalization Factors'!$A:$C, 3, )</f>
        <v>32.040616448221229</v>
      </c>
      <c r="N34">
        <f>H34/VLOOKUP(A34, 'Normalization Factors'!$A:$C, 3, )</f>
        <v>98.532658793028943</v>
      </c>
      <c r="O34">
        <f>I34/VLOOKUP(A34, 'Normalization Factors'!$A:$C, 3, )</f>
        <v>1246.8263358778627</v>
      </c>
      <c r="P34" s="13">
        <f>J34/VLOOKUP(A34, 'Normalization Factors'!$A:$C, 3, )</f>
        <v>4.2848912573815352E-3</v>
      </c>
      <c r="Q34" s="12">
        <f t="shared" si="1"/>
        <v>0.5741703969417622</v>
      </c>
      <c r="R34">
        <f t="shared" si="2"/>
        <v>0.41299460515523168</v>
      </c>
      <c r="S34">
        <f t="shared" si="3"/>
        <v>0.531528805298628</v>
      </c>
      <c r="T34">
        <f t="shared" si="4"/>
        <v>1.4355913439551493</v>
      </c>
      <c r="U34">
        <f t="shared" si="5"/>
        <v>0.58696549748973004</v>
      </c>
      <c r="V34">
        <f t="shared" si="6"/>
        <v>1.1248155283918841</v>
      </c>
      <c r="W34">
        <f t="shared" si="7"/>
        <v>1.8174655739896333</v>
      </c>
      <c r="X34" s="13">
        <f t="shared" si="8"/>
        <v>2.2204895876418855</v>
      </c>
      <c r="Y34" s="12">
        <v>1049.6500000000001</v>
      </c>
      <c r="Z34">
        <v>1052.3900000000001</v>
      </c>
      <c r="AA34" s="4">
        <f t="shared" si="9"/>
        <v>2.6103939408374304E-3</v>
      </c>
      <c r="AB34" t="str">
        <f t="shared" si="10"/>
        <v>UP</v>
      </c>
      <c r="AC34">
        <f t="shared" si="11"/>
        <v>0.34725642785833538</v>
      </c>
    </row>
    <row r="35" spans="1:29" x14ac:dyDescent="0.2">
      <c r="A35" t="s">
        <v>12</v>
      </c>
      <c r="B35" s="1">
        <v>43045</v>
      </c>
      <c r="C35">
        <v>3190</v>
      </c>
      <c r="D35">
        <v>0.42111298200000002</v>
      </c>
      <c r="E35">
        <v>0.176021184</v>
      </c>
      <c r="F35" s="2">
        <v>43045.75277777778</v>
      </c>
      <c r="G35">
        <v>1322624</v>
      </c>
      <c r="H35">
        <v>3717511</v>
      </c>
      <c r="I35">
        <v>15641992</v>
      </c>
      <c r="J35" s="13">
        <v>87</v>
      </c>
      <c r="K35" s="16">
        <f t="shared" si="0"/>
        <v>0.75277777777955635</v>
      </c>
      <c r="L35">
        <f>C35/VLOOKUP(A35, 'Normalization Factors'!$A:$C, 3, )</f>
        <v>0.11486389168947141</v>
      </c>
      <c r="M35">
        <f>G35/VLOOKUP(A35, 'Normalization Factors'!$A:$C, 3, )</f>
        <v>47.624369868932739</v>
      </c>
      <c r="N35">
        <f>H35/VLOOKUP(A35, 'Normalization Factors'!$A:$C, 3, )</f>
        <v>133.85823851361084</v>
      </c>
      <c r="O35">
        <f>I35/VLOOKUP(A35, 'Normalization Factors'!$A:$C, 3, )</f>
        <v>563.22886360362952</v>
      </c>
      <c r="P35" s="13">
        <f>J35/VLOOKUP(A35, 'Normalization Factors'!$A:$C, 3, )</f>
        <v>3.1326515915310383E-3</v>
      </c>
      <c r="Q35" s="12">
        <f t="shared" si="1"/>
        <v>1.4655126967181857</v>
      </c>
      <c r="R35">
        <f t="shared" si="2"/>
        <v>0.33663267140265224</v>
      </c>
      <c r="S35">
        <f t="shared" si="3"/>
        <v>0.56004939948891674</v>
      </c>
      <c r="T35">
        <f t="shared" si="4"/>
        <v>2.0283142429055041</v>
      </c>
      <c r="U35">
        <f t="shared" si="5"/>
        <v>1.0297747966718727</v>
      </c>
      <c r="V35">
        <f t="shared" si="6"/>
        <v>1.6864291273474172</v>
      </c>
      <c r="W35">
        <f t="shared" si="7"/>
        <v>0.22217461161103264</v>
      </c>
      <c r="X35" s="13">
        <f t="shared" si="8"/>
        <v>1.1715771446354997</v>
      </c>
      <c r="Y35" s="12">
        <v>1049.0999999999999</v>
      </c>
      <c r="Z35">
        <v>1042.68</v>
      </c>
      <c r="AA35" s="4">
        <f t="shared" si="9"/>
        <v>-6.1195310265940769E-3</v>
      </c>
      <c r="AB35" t="str">
        <f t="shared" si="10"/>
        <v>DOWN</v>
      </c>
      <c r="AC35">
        <f t="shared" si="11"/>
        <v>-0.78049403075270984</v>
      </c>
    </row>
    <row r="36" spans="1:29" x14ac:dyDescent="0.2">
      <c r="A36" t="s">
        <v>41</v>
      </c>
      <c r="B36" s="1">
        <v>43056</v>
      </c>
      <c r="C36">
        <v>214</v>
      </c>
      <c r="D36">
        <v>0.40578389030491802</v>
      </c>
      <c r="E36">
        <v>0.25743090956291798</v>
      </c>
      <c r="F36" s="2">
        <v>43056.736562500002</v>
      </c>
      <c r="G36">
        <v>4319</v>
      </c>
      <c r="H36">
        <v>29574</v>
      </c>
      <c r="I36">
        <v>1169765</v>
      </c>
      <c r="J36" s="13">
        <v>12</v>
      </c>
      <c r="K36" s="16">
        <f t="shared" ref="K36:K67" si="12">MOD(F36, 1)</f>
        <v>0.73656250000203727</v>
      </c>
      <c r="L36">
        <f>C36/VLOOKUP(A36, 'Normalization Factors'!$A:$C, 3, )</f>
        <v>1.6385911179173047E-2</v>
      </c>
      <c r="M36">
        <f>G36/VLOOKUP(A36, 'Normalization Factors'!$A:$C, 3, )</f>
        <v>0.33070444104134761</v>
      </c>
      <c r="N36">
        <f>H36/VLOOKUP(A36, 'Normalization Factors'!$A:$C, 3, )</f>
        <v>2.2644716692189895</v>
      </c>
      <c r="O36">
        <f>I36/VLOOKUP(A36, 'Normalization Factors'!$A:$C, 3, )</f>
        <v>89.568529862174586</v>
      </c>
      <c r="P36" s="13">
        <f>J36/VLOOKUP(A36, 'Normalization Factors'!$A:$C, 3, )</f>
        <v>9.1883614088820824E-4</v>
      </c>
      <c r="Q36" s="12">
        <f t="shared" ref="Q36:Q67" si="13">STANDARDIZE(D36, D$1, D$2)</f>
        <v>1.2115982055121373</v>
      </c>
      <c r="R36">
        <f t="shared" ref="R36:R67" si="14">STANDARDIZE(E36, E$1, E$2)</f>
        <v>1.44285316375661</v>
      </c>
      <c r="S36">
        <f t="shared" ref="S36:S67" si="15">STANDARDIZE(K36, K$1, K$2)</f>
        <v>-0.10590647267293253</v>
      </c>
      <c r="T36">
        <f t="shared" ref="T36:T67" si="16">STANDARDIZE(L36, L$1, L$2)</f>
        <v>-1.0418674226452997</v>
      </c>
      <c r="U36">
        <f t="shared" ref="U36:U67" si="17">STANDARDIZE(M36, M$1, M$2)</f>
        <v>-0.31406543735328563</v>
      </c>
      <c r="V36">
        <f t="shared" ref="V36:V67" si="18">STANDARDIZE(N36, N$1, N$2)</f>
        <v>-0.40567663799787762</v>
      </c>
      <c r="W36">
        <f t="shared" ref="W36:W67" si="19">STANDARDIZE(O36, O$1, O$2)</f>
        <v>-0.88319233356082805</v>
      </c>
      <c r="X36" s="13">
        <f t="shared" ref="X36:X67" si="20">STANDARDIZE(P36, P$1, P$2)</f>
        <v>-0.84371415414569251</v>
      </c>
      <c r="Y36" s="12">
        <v>21.51</v>
      </c>
      <c r="Z36">
        <v>21.75</v>
      </c>
      <c r="AA36" s="4">
        <f t="shared" ref="AA36:AA67" si="21">IFERROR((Z36-Y36)/Y36, "N/A")</f>
        <v>1.1157601115760038E-2</v>
      </c>
      <c r="AB36" t="str">
        <f t="shared" ref="AB36:AB67" si="22">IF(AA36="N/A", "N/A", IF(AA36&gt;0, "UP", "DOWN"))</f>
        <v>UP</v>
      </c>
      <c r="AC36">
        <f t="shared" ref="AC36:AC67" si="23">IFERROR(STANDARDIZE(AA36, $AA$1, $AA$2), "N/A")</f>
        <v>1.4514030095669959</v>
      </c>
    </row>
    <row r="37" spans="1:29" x14ac:dyDescent="0.2">
      <c r="A37" t="s">
        <v>41</v>
      </c>
      <c r="B37" s="1">
        <v>43055</v>
      </c>
      <c r="C37">
        <v>288</v>
      </c>
      <c r="D37">
        <v>0.44602469803858702</v>
      </c>
      <c r="E37">
        <v>0.243771851489509</v>
      </c>
      <c r="F37" s="2">
        <v>43055.759837962964</v>
      </c>
      <c r="G37">
        <v>6622</v>
      </c>
      <c r="H37">
        <v>45587</v>
      </c>
      <c r="I37">
        <v>3736873</v>
      </c>
      <c r="J37" s="13">
        <v>13</v>
      </c>
      <c r="K37" s="16">
        <f t="shared" si="12"/>
        <v>0.75983796296350192</v>
      </c>
      <c r="L37">
        <f>C37/VLOOKUP(A37, 'Normalization Factors'!$A:$C, 3, )</f>
        <v>2.2052067381316997E-2</v>
      </c>
      <c r="M37">
        <f>G37/VLOOKUP(A37, 'Normalization Factors'!$A:$C, 3, )</f>
        <v>0.50704441041347625</v>
      </c>
      <c r="N37">
        <f>H37/VLOOKUP(A37, 'Normalization Factors'!$A:$C, 3, )</f>
        <v>3.490581929555896</v>
      </c>
      <c r="O37">
        <f>I37/VLOOKUP(A37, 'Normalization Factors'!$A:$C, 3, )</f>
        <v>286.13116385911178</v>
      </c>
      <c r="P37" s="13">
        <f>J37/VLOOKUP(A37, 'Normalization Factors'!$A:$C, 3, )</f>
        <v>9.954058192955589E-4</v>
      </c>
      <c r="Q37" s="12">
        <f t="shared" si="13"/>
        <v>1.8781559132133123</v>
      </c>
      <c r="R37">
        <f t="shared" si="14"/>
        <v>1.2572496643887121</v>
      </c>
      <c r="S37">
        <f t="shared" si="15"/>
        <v>0.85000877276078246</v>
      </c>
      <c r="T37">
        <f t="shared" si="16"/>
        <v>-0.86521748734174098</v>
      </c>
      <c r="U37">
        <f t="shared" si="17"/>
        <v>-0.3090547716845326</v>
      </c>
      <c r="V37">
        <f t="shared" si="18"/>
        <v>-0.38618367563262262</v>
      </c>
      <c r="W37">
        <f t="shared" si="19"/>
        <v>-0.42447999731793973</v>
      </c>
      <c r="X37" s="13">
        <f t="shared" si="20"/>
        <v>-0.77401087034215754</v>
      </c>
      <c r="Y37" s="12">
        <v>21.43</v>
      </c>
      <c r="Z37">
        <v>21.57</v>
      </c>
      <c r="AA37" s="4">
        <f t="shared" si="21"/>
        <v>6.5328978068129057E-3</v>
      </c>
      <c r="AB37" t="str">
        <f t="shared" si="22"/>
        <v>UP</v>
      </c>
      <c r="AC37">
        <f t="shared" si="23"/>
        <v>0.85397390255147021</v>
      </c>
    </row>
    <row r="38" spans="1:29" x14ac:dyDescent="0.2">
      <c r="A38" t="s">
        <v>41</v>
      </c>
      <c r="B38" s="1">
        <v>43054</v>
      </c>
      <c r="C38">
        <v>426</v>
      </c>
      <c r="D38">
        <v>0.34212611527752401</v>
      </c>
      <c r="E38">
        <v>0.34384883321392901</v>
      </c>
      <c r="F38" s="2">
        <v>43054.753252314818</v>
      </c>
      <c r="G38">
        <v>38938</v>
      </c>
      <c r="H38">
        <v>237253</v>
      </c>
      <c r="I38">
        <v>3061210</v>
      </c>
      <c r="J38" s="13">
        <v>20</v>
      </c>
      <c r="K38" s="16">
        <f t="shared" si="12"/>
        <v>0.75325231481838273</v>
      </c>
      <c r="L38">
        <f>C38/VLOOKUP(A38, 'Normalization Factors'!$A:$C, 3, )</f>
        <v>3.2618683001531396E-2</v>
      </c>
      <c r="M38">
        <f>G38/VLOOKUP(A38, 'Normalization Factors'!$A:$C, 3, )</f>
        <v>2.9814701378254211</v>
      </c>
      <c r="N38">
        <f>H38/VLOOKUP(A38, 'Normalization Factors'!$A:$C, 3, )</f>
        <v>18.166385911179173</v>
      </c>
      <c r="O38">
        <f>I38/VLOOKUP(A38, 'Normalization Factors'!$A:$C, 3, )</f>
        <v>234.395865237366</v>
      </c>
      <c r="P38" s="13">
        <f>J38/VLOOKUP(A38, 'Normalization Factors'!$A:$C, 3, )</f>
        <v>1.5313935681470138E-3</v>
      </c>
      <c r="Q38" s="12">
        <f t="shared" si="13"/>
        <v>0.1571566326578514</v>
      </c>
      <c r="R38">
        <f t="shared" si="14"/>
        <v>2.6171265983912133</v>
      </c>
      <c r="S38">
        <f t="shared" si="15"/>
        <v>0.57953847219557475</v>
      </c>
      <c r="T38">
        <f t="shared" si="16"/>
        <v>-0.53578922961348252</v>
      </c>
      <c r="U38">
        <f t="shared" si="17"/>
        <v>-0.23874444960401797</v>
      </c>
      <c r="V38">
        <f t="shared" si="18"/>
        <v>-0.15286461457604664</v>
      </c>
      <c r="W38">
        <f t="shared" si="19"/>
        <v>-0.54521311538031914</v>
      </c>
      <c r="X38" s="13">
        <f t="shared" si="20"/>
        <v>-0.28608788371741223</v>
      </c>
      <c r="Y38" s="12">
        <v>21.31</v>
      </c>
      <c r="Z38">
        <v>21.36</v>
      </c>
      <c r="AA38" s="4">
        <f t="shared" si="21"/>
        <v>2.3463162834350404E-3</v>
      </c>
      <c r="AB38" t="str">
        <f t="shared" si="22"/>
        <v>UP</v>
      </c>
      <c r="AC38">
        <f t="shared" si="23"/>
        <v>0.31314230885324412</v>
      </c>
    </row>
    <row r="39" spans="1:29" x14ac:dyDescent="0.2">
      <c r="A39" t="s">
        <v>41</v>
      </c>
      <c r="B39" s="1">
        <v>43053</v>
      </c>
      <c r="C39">
        <v>197</v>
      </c>
      <c r="D39">
        <v>0.37370244321386398</v>
      </c>
      <c r="E39">
        <v>0.20890202789314399</v>
      </c>
      <c r="F39" s="2">
        <v>43053.709513888891</v>
      </c>
      <c r="G39">
        <v>4483</v>
      </c>
      <c r="H39">
        <v>15135</v>
      </c>
      <c r="I39">
        <v>1241254</v>
      </c>
      <c r="J39" s="13">
        <v>11</v>
      </c>
      <c r="K39" s="16">
        <f t="shared" si="12"/>
        <v>0.70951388889079681</v>
      </c>
      <c r="L39">
        <f>C39/VLOOKUP(A39, 'Normalization Factors'!$A:$C, 3, )</f>
        <v>1.5084226646248085E-2</v>
      </c>
      <c r="M39">
        <f>G39/VLOOKUP(A39, 'Normalization Factors'!$A:$C, 3, )</f>
        <v>0.34326186830015315</v>
      </c>
      <c r="N39">
        <f>H39/VLOOKUP(A39, 'Normalization Factors'!$A:$C, 3, )</f>
        <v>1.1588820826952526</v>
      </c>
      <c r="O39">
        <f>I39/VLOOKUP(A39, 'Normalization Factors'!$A:$C, 3, )</f>
        <v>95.042419601837679</v>
      </c>
      <c r="P39" s="13">
        <f>J39/VLOOKUP(A39, 'Normalization Factors'!$A:$C, 3, )</f>
        <v>8.4226646248085758E-4</v>
      </c>
      <c r="Q39" s="12">
        <f t="shared" si="13"/>
        <v>0.68019396595812698</v>
      </c>
      <c r="R39">
        <f t="shared" si="14"/>
        <v>0.78342773266810184</v>
      </c>
      <c r="S39">
        <f t="shared" si="15"/>
        <v>-1.2167836127689458</v>
      </c>
      <c r="T39">
        <f t="shared" si="16"/>
        <v>-1.0824491645393608</v>
      </c>
      <c r="U39">
        <f t="shared" si="17"/>
        <v>-0.31370862051886295</v>
      </c>
      <c r="V39">
        <f t="shared" si="18"/>
        <v>-0.42325353699193963</v>
      </c>
      <c r="W39">
        <f t="shared" si="19"/>
        <v>-0.87041808089764927</v>
      </c>
      <c r="X39" s="13">
        <f t="shared" si="20"/>
        <v>-0.91341743794922747</v>
      </c>
      <c r="Y39" s="12">
        <v>21.1</v>
      </c>
      <c r="Z39">
        <v>21.36</v>
      </c>
      <c r="AA39" s="4">
        <f t="shared" si="21"/>
        <v>1.2322274881516493E-2</v>
      </c>
      <c r="AB39" t="str">
        <f t="shared" si="22"/>
        <v>UP</v>
      </c>
      <c r="AC39">
        <f t="shared" si="23"/>
        <v>1.6018580682718746</v>
      </c>
    </row>
    <row r="40" spans="1:29" x14ac:dyDescent="0.2">
      <c r="A40" t="s">
        <v>41</v>
      </c>
      <c r="B40" s="1">
        <v>43052</v>
      </c>
      <c r="C40">
        <v>254</v>
      </c>
      <c r="D40">
        <v>0.40687138894569902</v>
      </c>
      <c r="E40">
        <v>0.22447224281623801</v>
      </c>
      <c r="F40" s="2">
        <v>43052.745057870372</v>
      </c>
      <c r="G40">
        <v>11191</v>
      </c>
      <c r="H40">
        <v>72188</v>
      </c>
      <c r="I40">
        <v>2380535</v>
      </c>
      <c r="J40" s="13">
        <v>11</v>
      </c>
      <c r="K40" s="16">
        <f t="shared" si="12"/>
        <v>0.74505787037196569</v>
      </c>
      <c r="L40">
        <f>C40/VLOOKUP(A40, 'Normalization Factors'!$A:$C, 3, )</f>
        <v>1.9448698315467076E-2</v>
      </c>
      <c r="M40">
        <f>G40/VLOOKUP(A40, 'Normalization Factors'!$A:$C, 3, )</f>
        <v>0.85689127105666152</v>
      </c>
      <c r="N40">
        <f>H40/VLOOKUP(A40, 'Normalization Factors'!$A:$C, 3, )</f>
        <v>5.5274119448698311</v>
      </c>
      <c r="O40">
        <f>I40/VLOOKUP(A40, 'Normalization Factors'!$A:$C, 3, )</f>
        <v>182.27679938744257</v>
      </c>
      <c r="P40" s="13">
        <f>J40/VLOOKUP(A40, 'Normalization Factors'!$A:$C, 3, )</f>
        <v>8.4226646248085758E-4</v>
      </c>
      <c r="Q40" s="12">
        <f t="shared" si="13"/>
        <v>1.2296117753670146</v>
      </c>
      <c r="R40">
        <f t="shared" si="14"/>
        <v>0.99500062152362645</v>
      </c>
      <c r="S40">
        <f t="shared" si="15"/>
        <v>0.24299546176615877</v>
      </c>
      <c r="T40">
        <f t="shared" si="16"/>
        <v>-0.94638097112986252</v>
      </c>
      <c r="U40">
        <f t="shared" si="17"/>
        <v>-0.29911394170601202</v>
      </c>
      <c r="V40">
        <f t="shared" si="18"/>
        <v>-0.35380171773103358</v>
      </c>
      <c r="W40">
        <f t="shared" si="19"/>
        <v>-0.66684181953773214</v>
      </c>
      <c r="X40" s="13">
        <f t="shared" si="20"/>
        <v>-0.91341743794922747</v>
      </c>
      <c r="Y40" s="12">
        <v>21.23</v>
      </c>
      <c r="Z40">
        <v>21.17</v>
      </c>
      <c r="AA40" s="4">
        <f t="shared" si="21"/>
        <v>-2.8261893546867038E-3</v>
      </c>
      <c r="AB40" t="str">
        <f t="shared" si="22"/>
        <v>DOWN</v>
      </c>
      <c r="AC40">
        <f t="shared" si="23"/>
        <v>-0.35505307968928412</v>
      </c>
    </row>
    <row r="41" spans="1:29" x14ac:dyDescent="0.2">
      <c r="A41" t="s">
        <v>43</v>
      </c>
      <c r="B41" s="1">
        <v>43056</v>
      </c>
      <c r="C41">
        <v>583</v>
      </c>
      <c r="D41">
        <v>0.25294275454867199</v>
      </c>
      <c r="E41">
        <v>9.4732494016370405E-2</v>
      </c>
      <c r="F41" s="2">
        <v>43056.729398148149</v>
      </c>
      <c r="G41">
        <v>29610</v>
      </c>
      <c r="H41">
        <v>38617</v>
      </c>
      <c r="I41">
        <v>3553195</v>
      </c>
      <c r="J41" s="13">
        <v>25</v>
      </c>
      <c r="K41" s="16">
        <f t="shared" si="12"/>
        <v>0.72939814814890269</v>
      </c>
      <c r="L41">
        <f>C41/VLOOKUP(A41, 'Normalization Factors'!$A:$C, 3, )</f>
        <v>3.0439095703023025E-2</v>
      </c>
      <c r="M41">
        <f>G41/VLOOKUP(A41, 'Normalization Factors'!$A:$C, 3, )</f>
        <v>1.5459719104056806</v>
      </c>
      <c r="N41">
        <f>H41/VLOOKUP(A41, 'Normalization Factors'!$A:$C, 3, )</f>
        <v>2.0162376651177363</v>
      </c>
      <c r="O41">
        <f>I41/VLOOKUP(A41, 'Normalization Factors'!$A:$C, 3, )</f>
        <v>185.51636819297238</v>
      </c>
      <c r="P41" s="13">
        <f>J41/VLOOKUP(A41, 'Normalization Factors'!$A:$C, 3, )</f>
        <v>1.3052785464418106E-3</v>
      </c>
      <c r="Q41" s="12">
        <f t="shared" si="13"/>
        <v>-1.3200964305994491</v>
      </c>
      <c r="R41">
        <f t="shared" si="14"/>
        <v>-0.76794315212105291</v>
      </c>
      <c r="S41">
        <f t="shared" si="15"/>
        <v>-0.40014393516298791</v>
      </c>
      <c r="T41">
        <f t="shared" si="16"/>
        <v>-0.60374075469220834</v>
      </c>
      <c r="U41">
        <f t="shared" si="17"/>
        <v>-0.27953385039215761</v>
      </c>
      <c r="V41">
        <f t="shared" si="18"/>
        <v>-0.40962311512660882</v>
      </c>
      <c r="W41">
        <f t="shared" si="19"/>
        <v>-0.65928173476990526</v>
      </c>
      <c r="X41" s="13">
        <f t="shared" si="20"/>
        <v>-0.49192601518130524</v>
      </c>
      <c r="Y41">
        <v>149.34</v>
      </c>
      <c r="Z41">
        <v>148.83000000000001</v>
      </c>
      <c r="AA41" s="4">
        <f t="shared" si="21"/>
        <v>-3.4150261149055237E-3</v>
      </c>
      <c r="AB41" t="str">
        <f t="shared" si="22"/>
        <v>DOWN</v>
      </c>
      <c r="AC41">
        <f t="shared" si="23"/>
        <v>-0.43112027715790047</v>
      </c>
    </row>
    <row r="42" spans="1:29" x14ac:dyDescent="0.2">
      <c r="A42" t="s">
        <v>43</v>
      </c>
      <c r="B42" s="1">
        <v>43055</v>
      </c>
      <c r="C42">
        <v>842</v>
      </c>
      <c r="D42">
        <v>0.31953576027210201</v>
      </c>
      <c r="E42">
        <v>0.13884565739969501</v>
      </c>
      <c r="F42" s="2">
        <v>43055.703946759262</v>
      </c>
      <c r="G42">
        <v>22132</v>
      </c>
      <c r="H42">
        <v>63415</v>
      </c>
      <c r="I42">
        <v>5736899</v>
      </c>
      <c r="J42" s="13">
        <v>40</v>
      </c>
      <c r="K42" s="16">
        <f t="shared" si="12"/>
        <v>0.70394675926218042</v>
      </c>
      <c r="L42">
        <f>C42/VLOOKUP(A42, 'Normalization Factors'!$A:$C, 3, )</f>
        <v>4.3961781444160186E-2</v>
      </c>
      <c r="M42">
        <f>G42/VLOOKUP(A42, 'Normalization Factors'!$A:$C, 3, )</f>
        <v>1.1555369915940061</v>
      </c>
      <c r="N42">
        <f>H42/VLOOKUP(A42, 'Normalization Factors'!$A:$C, 3, )</f>
        <v>3.3109695609042968</v>
      </c>
      <c r="O42">
        <f>I42/VLOOKUP(A42, 'Normalization Factors'!$A:$C, 3, )</f>
        <v>299.53004751213911</v>
      </c>
      <c r="P42" s="13">
        <f>J42/VLOOKUP(A42, 'Normalization Factors'!$A:$C, 3, )</f>
        <v>2.0884456743068972E-3</v>
      </c>
      <c r="Q42" s="12">
        <f t="shared" si="13"/>
        <v>-0.21703504232612753</v>
      </c>
      <c r="R42">
        <f t="shared" si="14"/>
        <v>-0.16851986479554262</v>
      </c>
      <c r="S42">
        <f t="shared" si="15"/>
        <v>-1.4454237087408652</v>
      </c>
      <c r="T42">
        <f t="shared" si="16"/>
        <v>-0.18215308995427298</v>
      </c>
      <c r="U42">
        <f t="shared" si="17"/>
        <v>-0.29062798208866264</v>
      </c>
      <c r="V42">
        <f t="shared" si="18"/>
        <v>-0.38903919136862003</v>
      </c>
      <c r="W42">
        <f t="shared" si="19"/>
        <v>-0.39321142353792726</v>
      </c>
      <c r="X42" s="13">
        <f t="shared" si="20"/>
        <v>0.22101051158277946</v>
      </c>
      <c r="Y42">
        <v>147.72999999999999</v>
      </c>
      <c r="Z42">
        <v>147.5</v>
      </c>
      <c r="AA42" s="4">
        <f t="shared" si="21"/>
        <v>-1.5568943342583754E-3</v>
      </c>
      <c r="AB42" t="str">
        <f t="shared" si="22"/>
        <v>DOWN</v>
      </c>
      <c r="AC42">
        <f t="shared" si="23"/>
        <v>-0.19108282258615583</v>
      </c>
    </row>
    <row r="43" spans="1:29" x14ac:dyDescent="0.2">
      <c r="A43" t="s">
        <v>43</v>
      </c>
      <c r="B43" s="1">
        <v>43054</v>
      </c>
      <c r="C43">
        <v>776</v>
      </c>
      <c r="D43">
        <v>0.33620311508842399</v>
      </c>
      <c r="E43">
        <v>0.14503842005422601</v>
      </c>
      <c r="F43" s="2">
        <v>43054.712233796294</v>
      </c>
      <c r="G43">
        <v>30481</v>
      </c>
      <c r="H43">
        <v>102526</v>
      </c>
      <c r="I43">
        <v>9061562</v>
      </c>
      <c r="J43" s="13">
        <v>64</v>
      </c>
      <c r="K43" s="16">
        <f t="shared" si="12"/>
        <v>0.71223379629373085</v>
      </c>
      <c r="L43">
        <f>C43/VLOOKUP(A43, 'Normalization Factors'!$A:$C, 3, )</f>
        <v>4.0515846081553807E-2</v>
      </c>
      <c r="M43">
        <f>G43/VLOOKUP(A43, 'Normalization Factors'!$A:$C, 3, )</f>
        <v>1.5914478149637132</v>
      </c>
      <c r="N43">
        <f>H43/VLOOKUP(A43, 'Normalization Factors'!$A:$C, 3, )</f>
        <v>5.3529995300997228</v>
      </c>
      <c r="O43">
        <f>I43/VLOOKUP(A43, 'Normalization Factors'!$A:$C, 3, )</f>
        <v>473.11449903409385</v>
      </c>
      <c r="P43" s="13">
        <f>J43/VLOOKUP(A43, 'Normalization Factors'!$A:$C, 3, )</f>
        <v>3.3415130788910351E-3</v>
      </c>
      <c r="Q43" s="12">
        <f t="shared" si="13"/>
        <v>5.904673747657558E-2</v>
      </c>
      <c r="R43">
        <f t="shared" si="14"/>
        <v>-8.4370693362308985E-2</v>
      </c>
      <c r="S43">
        <f t="shared" si="15"/>
        <v>-1.1050779527381533</v>
      </c>
      <c r="T43">
        <f t="shared" si="16"/>
        <v>-0.28958469564038775</v>
      </c>
      <c r="U43">
        <f t="shared" si="17"/>
        <v>-0.27824166147698565</v>
      </c>
      <c r="V43">
        <f t="shared" si="18"/>
        <v>-0.35657456349142441</v>
      </c>
      <c r="W43">
        <f t="shared" si="19"/>
        <v>1.1877415952883425E-2</v>
      </c>
      <c r="X43" s="13">
        <f t="shared" si="20"/>
        <v>1.3617089544053145</v>
      </c>
      <c r="Y43">
        <v>148</v>
      </c>
      <c r="Z43">
        <v>146.21</v>
      </c>
      <c r="AA43" s="4">
        <f t="shared" si="21"/>
        <v>-1.209459459459454E-2</v>
      </c>
      <c r="AB43" t="str">
        <f t="shared" si="22"/>
        <v>DOWN</v>
      </c>
      <c r="AC43">
        <f t="shared" si="23"/>
        <v>-1.5523655765198687</v>
      </c>
    </row>
    <row r="44" spans="1:29" x14ac:dyDescent="0.2">
      <c r="A44" t="s">
        <v>43</v>
      </c>
      <c r="B44" s="1">
        <v>43053</v>
      </c>
      <c r="C44">
        <v>873</v>
      </c>
      <c r="D44">
        <v>0.32986882612741603</v>
      </c>
      <c r="E44">
        <v>0.16821274539702299</v>
      </c>
      <c r="F44" s="2">
        <v>43053.768171296295</v>
      </c>
      <c r="G44">
        <v>54434</v>
      </c>
      <c r="H44">
        <v>192187</v>
      </c>
      <c r="I44">
        <v>8192859</v>
      </c>
      <c r="J44" s="13">
        <v>39</v>
      </c>
      <c r="K44" s="16">
        <f t="shared" si="12"/>
        <v>0.768171296294895</v>
      </c>
      <c r="L44">
        <f>C44/VLOOKUP(A44, 'Normalization Factors'!$A:$C, 3, )</f>
        <v>4.558032684174803E-2</v>
      </c>
      <c r="M44">
        <f>G44/VLOOKUP(A44, 'Normalization Factors'!$A:$C, 3, )</f>
        <v>2.8420612958805411</v>
      </c>
      <c r="N44">
        <f>H44/VLOOKUP(A44, 'Normalization Factors'!$A:$C, 3, )</f>
        <v>10.034302720200492</v>
      </c>
      <c r="O44">
        <f>I44/VLOOKUP(A44, 'Normalization Factors'!$A:$C, 3, )</f>
        <v>427.75852346890827</v>
      </c>
      <c r="P44" s="13">
        <f>J44/VLOOKUP(A44, 'Normalization Factors'!$A:$C, 3, )</f>
        <v>2.0362345324492245E-3</v>
      </c>
      <c r="Q44" s="12">
        <f t="shared" si="13"/>
        <v>-4.5875836585815469E-2</v>
      </c>
      <c r="R44">
        <f t="shared" si="14"/>
        <v>0.2305291962198861</v>
      </c>
      <c r="S44">
        <f t="shared" si="15"/>
        <v>1.1922559018489636</v>
      </c>
      <c r="T44">
        <f t="shared" si="16"/>
        <v>-0.13169279031382519</v>
      </c>
      <c r="U44">
        <f t="shared" si="17"/>
        <v>-0.24270572452507538</v>
      </c>
      <c r="V44">
        <f t="shared" si="18"/>
        <v>-0.28215020716974415</v>
      </c>
      <c r="W44">
        <f t="shared" si="19"/>
        <v>-9.3968466812433135E-2</v>
      </c>
      <c r="X44" s="13">
        <f t="shared" si="20"/>
        <v>0.17348140979850693</v>
      </c>
      <c r="Y44">
        <v>147.94999999999999</v>
      </c>
      <c r="Z44">
        <v>147.49</v>
      </c>
      <c r="AA44" s="4">
        <f t="shared" si="21"/>
        <v>-3.1091584994929339E-3</v>
      </c>
      <c r="AB44" t="str">
        <f t="shared" si="22"/>
        <v>DOWN</v>
      </c>
      <c r="AC44">
        <f t="shared" si="23"/>
        <v>-0.3916076416149053</v>
      </c>
    </row>
    <row r="45" spans="1:29" x14ac:dyDescent="0.2">
      <c r="A45" t="s">
        <v>43</v>
      </c>
      <c r="B45" s="1">
        <v>43052</v>
      </c>
      <c r="C45">
        <v>737</v>
      </c>
      <c r="D45">
        <v>0.26978012852894101</v>
      </c>
      <c r="E45">
        <v>0.124953725934475</v>
      </c>
      <c r="F45" s="2">
        <v>43052.699652777781</v>
      </c>
      <c r="G45">
        <v>38104</v>
      </c>
      <c r="H45">
        <v>108406</v>
      </c>
      <c r="I45">
        <v>7342441</v>
      </c>
      <c r="J45" s="13">
        <v>31</v>
      </c>
      <c r="K45" s="16">
        <f t="shared" si="12"/>
        <v>0.69965277778101154</v>
      </c>
      <c r="L45">
        <f>C45/VLOOKUP(A45, 'Normalization Factors'!$A:$C, 3, )</f>
        <v>3.8479611549104578E-2</v>
      </c>
      <c r="M45">
        <f>G45/VLOOKUP(A45, 'Normalization Factors'!$A:$C, 3, )</f>
        <v>1.9894533493447502</v>
      </c>
      <c r="N45">
        <f>H45/VLOOKUP(A45, 'Normalization Factors'!$A:$C, 3, )</f>
        <v>5.6600010442228372</v>
      </c>
      <c r="O45">
        <f>I45/VLOOKUP(A45, 'Normalization Factors'!$A:$C, 3, )</f>
        <v>383.35722863259019</v>
      </c>
      <c r="P45" s="13">
        <f>J45/VLOOKUP(A45, 'Normalization Factors'!$A:$C, 3, )</f>
        <v>1.6185453975878453E-3</v>
      </c>
      <c r="Q45" s="12">
        <f t="shared" si="13"/>
        <v>-1.0411984154732441</v>
      </c>
      <c r="R45">
        <f t="shared" si="14"/>
        <v>-0.35728771972862711</v>
      </c>
      <c r="S45">
        <f t="shared" si="15"/>
        <v>-1.6217760488964694</v>
      </c>
      <c r="T45">
        <f t="shared" si="16"/>
        <v>-0.35306700809127389</v>
      </c>
      <c r="U45">
        <f t="shared" si="17"/>
        <v>-0.26693241222284581</v>
      </c>
      <c r="V45">
        <f t="shared" si="18"/>
        <v>-0.35169378795722916</v>
      </c>
      <c r="W45">
        <f t="shared" si="19"/>
        <v>-0.19758643973242423</v>
      </c>
      <c r="X45" s="13">
        <f t="shared" si="20"/>
        <v>-0.20675140447567128</v>
      </c>
      <c r="Y45">
        <v>148.88</v>
      </c>
      <c r="Z45">
        <v>147.91999999999999</v>
      </c>
      <c r="AA45" s="4">
        <f t="shared" si="21"/>
        <v>-6.4481461579796347E-3</v>
      </c>
      <c r="AB45" t="str">
        <f t="shared" si="22"/>
        <v>DOWN</v>
      </c>
      <c r="AC45">
        <f t="shared" si="23"/>
        <v>-0.82294523926929664</v>
      </c>
    </row>
    <row r="46" spans="1:29" x14ac:dyDescent="0.2">
      <c r="A46" t="s">
        <v>43</v>
      </c>
      <c r="B46" s="1">
        <v>43049</v>
      </c>
      <c r="C46">
        <v>876</v>
      </c>
      <c r="D46">
        <v>0.359802261992616</v>
      </c>
      <c r="E46">
        <v>0.128572656811098</v>
      </c>
      <c r="F46" s="2">
        <v>43049.723194444443</v>
      </c>
      <c r="G46">
        <v>34389</v>
      </c>
      <c r="H46">
        <v>76109</v>
      </c>
      <c r="I46">
        <v>4745671</v>
      </c>
      <c r="J46" s="13">
        <v>29</v>
      </c>
      <c r="K46" s="16">
        <f t="shared" si="12"/>
        <v>0.72319444444292458</v>
      </c>
      <c r="L46">
        <f>C46/VLOOKUP(A46, 'Normalization Factors'!$A:$C, 3, )</f>
        <v>4.5736960267321047E-2</v>
      </c>
      <c r="M46">
        <f>G46/VLOOKUP(A46, 'Normalization Factors'!$A:$C, 3, )</f>
        <v>1.7954889573434971</v>
      </c>
      <c r="N46">
        <f>H46/VLOOKUP(A46, 'Normalization Factors'!$A:$C, 3, )</f>
        <v>3.9737377956455906</v>
      </c>
      <c r="O46">
        <f>I46/VLOOKUP(A46, 'Normalization Factors'!$A:$C, 3, )</f>
        <v>247.77690179084217</v>
      </c>
      <c r="P46" s="13">
        <f>J46/VLOOKUP(A46, 'Normalization Factors'!$A:$C, 3, )</f>
        <v>1.5141231138725004E-3</v>
      </c>
      <c r="Q46" s="12">
        <f t="shared" si="13"/>
        <v>0.44994826629952328</v>
      </c>
      <c r="R46">
        <f t="shared" si="14"/>
        <v>-0.30811256935867731</v>
      </c>
      <c r="S46">
        <f t="shared" si="15"/>
        <v>-0.65492790919247568</v>
      </c>
      <c r="T46">
        <f t="shared" si="16"/>
        <v>-0.12680953550991086</v>
      </c>
      <c r="U46">
        <f t="shared" si="17"/>
        <v>-0.27244387240638634</v>
      </c>
      <c r="V46">
        <f t="shared" si="18"/>
        <v>-0.37850236064904957</v>
      </c>
      <c r="W46">
        <f t="shared" si="19"/>
        <v>-0.51398619084240216</v>
      </c>
      <c r="X46" s="13">
        <f t="shared" si="20"/>
        <v>-0.30180960804421592</v>
      </c>
      <c r="Y46">
        <v>150.65</v>
      </c>
      <c r="Z46">
        <v>149.13999999999999</v>
      </c>
      <c r="AA46" s="4">
        <f t="shared" si="21"/>
        <v>-1.0023232658480048E-2</v>
      </c>
      <c r="AB46" t="str">
        <f t="shared" si="22"/>
        <v>DOWN</v>
      </c>
      <c r="AC46">
        <f t="shared" si="23"/>
        <v>-1.284782592460171</v>
      </c>
    </row>
    <row r="47" spans="1:29" x14ac:dyDescent="0.2">
      <c r="A47" t="s">
        <v>43</v>
      </c>
      <c r="B47" s="1">
        <v>43048</v>
      </c>
      <c r="C47">
        <v>541</v>
      </c>
      <c r="D47">
        <v>0.28567040886819101</v>
      </c>
      <c r="E47">
        <v>0.11711642434378</v>
      </c>
      <c r="F47" s="2">
        <v>43048.768541666665</v>
      </c>
      <c r="G47">
        <v>24076</v>
      </c>
      <c r="H47">
        <v>45933</v>
      </c>
      <c r="I47">
        <v>4434956</v>
      </c>
      <c r="J47" s="13">
        <v>9</v>
      </c>
      <c r="K47" s="16">
        <f t="shared" si="12"/>
        <v>0.76854166666453239</v>
      </c>
      <c r="L47">
        <f>C47/VLOOKUP(A47, 'Normalization Factors'!$A:$C, 3, )</f>
        <v>2.8246227745000782E-2</v>
      </c>
      <c r="M47">
        <f>G47/VLOOKUP(A47, 'Normalization Factors'!$A:$C, 3, )</f>
        <v>1.2570354513653215</v>
      </c>
      <c r="N47">
        <f>H47/VLOOKUP(A47, 'Normalization Factors'!$A:$C, 3, )</f>
        <v>2.3982143789484676</v>
      </c>
      <c r="O47">
        <f>I47/VLOOKUP(A47, 'Normalization Factors'!$A:$C, 3, )</f>
        <v>231.55411684853547</v>
      </c>
      <c r="P47" s="13">
        <f>J47/VLOOKUP(A47, 'Normalization Factors'!$A:$C, 3, )</f>
        <v>4.6990027671905184E-4</v>
      </c>
      <c r="Q47" s="12">
        <f t="shared" si="13"/>
        <v>-0.77798827049403418</v>
      </c>
      <c r="R47">
        <f t="shared" si="14"/>
        <v>-0.46378339410213404</v>
      </c>
      <c r="S47">
        <f t="shared" si="15"/>
        <v>1.207466885337432</v>
      </c>
      <c r="T47">
        <f t="shared" si="16"/>
        <v>-0.6721063219470087</v>
      </c>
      <c r="U47">
        <f t="shared" si="17"/>
        <v>-0.28774392324699294</v>
      </c>
      <c r="V47">
        <f t="shared" si="18"/>
        <v>-0.403550367880321</v>
      </c>
      <c r="W47">
        <f t="shared" si="19"/>
        <v>-0.55184481854764245</v>
      </c>
      <c r="X47" s="13">
        <f t="shared" si="20"/>
        <v>-1.2523916437296621</v>
      </c>
      <c r="Y47">
        <v>149.93</v>
      </c>
      <c r="Z47">
        <v>149.86000000000001</v>
      </c>
      <c r="AA47" s="4">
        <f t="shared" si="21"/>
        <v>-4.6688454612147789E-4</v>
      </c>
      <c r="AB47" t="str">
        <f t="shared" si="22"/>
        <v>DOWN</v>
      </c>
      <c r="AC47">
        <f t="shared" si="23"/>
        <v>-5.0273016883600814E-2</v>
      </c>
    </row>
    <row r="48" spans="1:29" x14ac:dyDescent="0.2">
      <c r="A48" t="s">
        <v>43</v>
      </c>
      <c r="B48" s="1">
        <v>43047</v>
      </c>
      <c r="C48">
        <v>746</v>
      </c>
      <c r="D48">
        <v>0.28359333410606902</v>
      </c>
      <c r="E48">
        <v>0.17067057556124199</v>
      </c>
      <c r="F48" s="2">
        <v>43047.748159722221</v>
      </c>
      <c r="G48">
        <v>68578</v>
      </c>
      <c r="H48">
        <v>164477</v>
      </c>
      <c r="I48">
        <v>6822925</v>
      </c>
      <c r="J48" s="13">
        <v>58</v>
      </c>
      <c r="K48" s="16">
        <f t="shared" si="12"/>
        <v>0.74815972222131677</v>
      </c>
      <c r="L48">
        <f>C48/VLOOKUP(A48, 'Normalization Factors'!$A:$C, 3, )</f>
        <v>3.8949511825823631E-2</v>
      </c>
      <c r="M48">
        <f>G48/VLOOKUP(A48, 'Normalization Factors'!$A:$C, 3, )</f>
        <v>3.5805356863154598</v>
      </c>
      <c r="N48">
        <f>H48/VLOOKUP(A48, 'Normalization Factors'!$A:$C, 3, )</f>
        <v>8.5875319793243872</v>
      </c>
      <c r="O48">
        <f>I48/VLOOKUP(A48, 'Normalization Factors'!$A:$C, 3, )</f>
        <v>356.23270505925967</v>
      </c>
      <c r="P48" s="13">
        <f>J48/VLOOKUP(A48, 'Normalization Factors'!$A:$C, 3, )</f>
        <v>3.0282462277450009E-3</v>
      </c>
      <c r="Q48" s="12">
        <f t="shared" si="13"/>
        <v>-0.81239339976795799</v>
      </c>
      <c r="R48">
        <f t="shared" si="14"/>
        <v>0.26392695153209911</v>
      </c>
      <c r="S48">
        <f t="shared" si="15"/>
        <v>0.37038744863149214</v>
      </c>
      <c r="T48">
        <f t="shared" si="16"/>
        <v>-0.33841724367953091</v>
      </c>
      <c r="U48">
        <f t="shared" si="17"/>
        <v>-0.22172211945482032</v>
      </c>
      <c r="V48">
        <f t="shared" si="18"/>
        <v>-0.30515127690657246</v>
      </c>
      <c r="W48">
        <f t="shared" si="19"/>
        <v>-0.26088612861424709</v>
      </c>
      <c r="X48" s="13">
        <f t="shared" si="20"/>
        <v>1.0765343436996808</v>
      </c>
      <c r="Y48">
        <v>151.6</v>
      </c>
      <c r="Z48">
        <v>150.28</v>
      </c>
      <c r="AA48" s="4">
        <f t="shared" si="21"/>
        <v>-8.7071240105540456E-3</v>
      </c>
      <c r="AB48" t="str">
        <f t="shared" si="22"/>
        <v>DOWN</v>
      </c>
      <c r="AC48">
        <f t="shared" si="23"/>
        <v>-1.1147648504042276</v>
      </c>
    </row>
    <row r="49" spans="1:29" x14ac:dyDescent="0.2">
      <c r="A49" t="s">
        <v>43</v>
      </c>
      <c r="B49" s="1">
        <v>43046</v>
      </c>
      <c r="C49">
        <v>685</v>
      </c>
      <c r="D49">
        <v>0.25448582628509597</v>
      </c>
      <c r="E49">
        <v>0.121506406610421</v>
      </c>
      <c r="F49" s="2">
        <v>43046.725451388891</v>
      </c>
      <c r="G49">
        <v>23090</v>
      </c>
      <c r="H49">
        <v>81799</v>
      </c>
      <c r="I49">
        <v>4028826</v>
      </c>
      <c r="J49" s="13">
        <v>36</v>
      </c>
      <c r="K49" s="16">
        <f t="shared" si="12"/>
        <v>0.72545138889108784</v>
      </c>
      <c r="L49">
        <f>C49/VLOOKUP(A49, 'Normalization Factors'!$A:$C, 3, )</f>
        <v>3.5764632172505612E-2</v>
      </c>
      <c r="M49">
        <f>G49/VLOOKUP(A49, 'Normalization Factors'!$A:$C, 3, )</f>
        <v>1.2055552654936563</v>
      </c>
      <c r="N49">
        <f>H49/VLOOKUP(A49, 'Normalization Factors'!$A:$C, 3, )</f>
        <v>4.2708191928157468</v>
      </c>
      <c r="O49">
        <f>I49/VLOOKUP(A49, 'Normalization Factors'!$A:$C, 3, )</f>
        <v>210.34960580587898</v>
      </c>
      <c r="P49" s="13">
        <f>J49/VLOOKUP(A49, 'Normalization Factors'!$A:$C, 3, )</f>
        <v>1.8796011068762074E-3</v>
      </c>
      <c r="Q49" s="12">
        <f t="shared" si="13"/>
        <v>-1.2945366464555372</v>
      </c>
      <c r="R49">
        <f t="shared" si="14"/>
        <v>-0.40413095932423343</v>
      </c>
      <c r="S49">
        <f t="shared" si="15"/>
        <v>-0.56223597822344773</v>
      </c>
      <c r="T49">
        <f t="shared" si="16"/>
        <v>-0.43771009135912187</v>
      </c>
      <c r="U49">
        <f t="shared" si="17"/>
        <v>-0.28920672263890979</v>
      </c>
      <c r="V49">
        <f t="shared" si="18"/>
        <v>-0.37377929724946268</v>
      </c>
      <c r="W49">
        <f t="shared" si="19"/>
        <v>-0.60132915136044274</v>
      </c>
      <c r="X49" s="13">
        <f t="shared" si="20"/>
        <v>3.0894104445690143E-2</v>
      </c>
      <c r="Y49">
        <v>151.37</v>
      </c>
      <c r="Z49">
        <v>150.5</v>
      </c>
      <c r="AA49" s="4">
        <f t="shared" si="21"/>
        <v>-5.747506110854228E-3</v>
      </c>
      <c r="AB49" t="str">
        <f t="shared" si="22"/>
        <v>DOWN</v>
      </c>
      <c r="AC49">
        <f t="shared" si="23"/>
        <v>-0.73243505305180656</v>
      </c>
    </row>
    <row r="50" spans="1:29" x14ac:dyDescent="0.2">
      <c r="A50" t="s">
        <v>13</v>
      </c>
      <c r="B50" s="1">
        <v>43056</v>
      </c>
      <c r="C50">
        <v>421</v>
      </c>
      <c r="D50">
        <v>0.33495790960161498</v>
      </c>
      <c r="E50">
        <v>0.134256053065435</v>
      </c>
      <c r="F50" s="2">
        <v>43056.742685185185</v>
      </c>
      <c r="G50">
        <v>153945</v>
      </c>
      <c r="H50">
        <v>1052019</v>
      </c>
      <c r="I50">
        <v>1930630</v>
      </c>
      <c r="J50" s="13">
        <v>10</v>
      </c>
      <c r="K50" s="16">
        <f t="shared" si="12"/>
        <v>0.74268518518510973</v>
      </c>
      <c r="L50">
        <f>C50/VLOOKUP(A50, 'Normalization Factors'!$A:$C, 3, )</f>
        <v>2.6069725679608646E-2</v>
      </c>
      <c r="M50">
        <f>G50/VLOOKUP(A50, 'Normalization Factors'!$A:$C, 3, )</f>
        <v>9.5327884079509566</v>
      </c>
      <c r="N50">
        <f>H50/VLOOKUP(A50, 'Normalization Factors'!$A:$C, 3, )</f>
        <v>65.144529073007618</v>
      </c>
      <c r="O50">
        <f>I50/VLOOKUP(A50, 'Normalization Factors'!$A:$C, 3, )</f>
        <v>119.55105579292835</v>
      </c>
      <c r="P50" s="13">
        <f>J50/VLOOKUP(A50, 'Normalization Factors'!$A:$C, 3, )</f>
        <v>6.1923338906433832E-4</v>
      </c>
      <c r="Q50" s="12">
        <f t="shared" si="13"/>
        <v>3.8420876276232759E-2</v>
      </c>
      <c r="R50">
        <f t="shared" si="14"/>
        <v>-0.23088482587664938</v>
      </c>
      <c r="S50">
        <f t="shared" si="15"/>
        <v>0.14555009853168965</v>
      </c>
      <c r="T50">
        <f t="shared" si="16"/>
        <v>-0.73996166079102155</v>
      </c>
      <c r="U50">
        <f t="shared" si="17"/>
        <v>-5.2590024954439249E-2</v>
      </c>
      <c r="V50">
        <f t="shared" si="18"/>
        <v>0.59400392267235325</v>
      </c>
      <c r="W50">
        <f t="shared" si="19"/>
        <v>-0.8132230101116249</v>
      </c>
      <c r="X50" s="13">
        <f t="shared" si="20"/>
        <v>-1.116449995187105</v>
      </c>
      <c r="Y50" s="12">
        <v>45.5</v>
      </c>
      <c r="Z50">
        <v>44.63</v>
      </c>
      <c r="AA50" s="4">
        <f t="shared" si="21"/>
        <v>-1.9120879120879064E-2</v>
      </c>
      <c r="AB50" t="str">
        <f t="shared" si="22"/>
        <v>DOWN</v>
      </c>
      <c r="AC50">
        <f t="shared" si="23"/>
        <v>-2.4600361036332772</v>
      </c>
    </row>
    <row r="51" spans="1:29" x14ac:dyDescent="0.2">
      <c r="A51" t="s">
        <v>13</v>
      </c>
      <c r="B51" s="1">
        <v>43055</v>
      </c>
      <c r="C51">
        <v>446</v>
      </c>
      <c r="D51">
        <v>0.34287173194684401</v>
      </c>
      <c r="E51">
        <v>0.13379202552969299</v>
      </c>
      <c r="F51" s="2">
        <v>43055.7190162037</v>
      </c>
      <c r="G51">
        <v>143948</v>
      </c>
      <c r="H51">
        <v>945268</v>
      </c>
      <c r="I51">
        <v>8676720</v>
      </c>
      <c r="J51" s="13">
        <v>12</v>
      </c>
      <c r="K51" s="16">
        <f t="shared" si="12"/>
        <v>0.71901620370044839</v>
      </c>
      <c r="L51">
        <f>C51/VLOOKUP(A51, 'Normalization Factors'!$A:$C, 3, )</f>
        <v>2.7617809152269489E-2</v>
      </c>
      <c r="M51">
        <f>G51/VLOOKUP(A51, 'Normalization Factors'!$A:$C, 3, )</f>
        <v>8.913740788903338</v>
      </c>
      <c r="N51">
        <f>H51/VLOOKUP(A51, 'Normalization Factors'!$A:$C, 3, )</f>
        <v>58.534150721406895</v>
      </c>
      <c r="O51">
        <f>I51/VLOOKUP(A51, 'Normalization Factors'!$A:$C, 3, )</f>
        <v>537.29147315623254</v>
      </c>
      <c r="P51" s="13">
        <f>J51/VLOOKUP(A51, 'Normalization Factors'!$A:$C, 3, )</f>
        <v>7.4308006687720605E-4</v>
      </c>
      <c r="Q51" s="12">
        <f t="shared" si="13"/>
        <v>0.16950719334279232</v>
      </c>
      <c r="R51">
        <f t="shared" si="14"/>
        <v>-0.2371901753358808</v>
      </c>
      <c r="S51">
        <f t="shared" si="15"/>
        <v>-0.82652681708263886</v>
      </c>
      <c r="T51">
        <f t="shared" si="16"/>
        <v>-0.69169810512226471</v>
      </c>
      <c r="U51">
        <f t="shared" si="17"/>
        <v>-7.0180141722234884E-2</v>
      </c>
      <c r="V51">
        <f t="shared" si="18"/>
        <v>0.48891071809184328</v>
      </c>
      <c r="W51">
        <f t="shared" si="19"/>
        <v>0.16164529977674558</v>
      </c>
      <c r="X51" s="13">
        <f t="shared" si="20"/>
        <v>-1.0037092822669036</v>
      </c>
      <c r="Y51" s="12">
        <v>45.63</v>
      </c>
      <c r="Z51">
        <v>45.65</v>
      </c>
      <c r="AA51" s="4">
        <f t="shared" si="21"/>
        <v>4.3830813061573572E-4</v>
      </c>
      <c r="AB51" t="str">
        <f t="shared" si="22"/>
        <v>UP</v>
      </c>
      <c r="AC51">
        <f t="shared" si="23"/>
        <v>6.6661717393055667E-2</v>
      </c>
    </row>
    <row r="52" spans="1:29" x14ac:dyDescent="0.2">
      <c r="A52" t="s">
        <v>13</v>
      </c>
      <c r="B52" s="1">
        <v>43054</v>
      </c>
      <c r="C52">
        <v>610</v>
      </c>
      <c r="D52">
        <v>0.27855584533863198</v>
      </c>
      <c r="E52">
        <v>0.131670244600572</v>
      </c>
      <c r="F52" s="2">
        <v>43054.754745370374</v>
      </c>
      <c r="G52">
        <v>188118</v>
      </c>
      <c r="H52">
        <v>1258555</v>
      </c>
      <c r="I52">
        <v>8185081</v>
      </c>
      <c r="J52" s="13">
        <v>25</v>
      </c>
      <c r="K52" s="16">
        <f t="shared" si="12"/>
        <v>0.75474537037371192</v>
      </c>
      <c r="L52">
        <f>C52/VLOOKUP(A52, 'Normalization Factors'!$A:$C, 3, )</f>
        <v>3.7773236732924639E-2</v>
      </c>
      <c r="M52">
        <f>G52/VLOOKUP(A52, 'Normalization Factors'!$A:$C, 3, )</f>
        <v>11.648894668400521</v>
      </c>
      <c r="N52">
        <f>H52/VLOOKUP(A52, 'Normalization Factors'!$A:$C, 3, )</f>
        <v>77.933927797386829</v>
      </c>
      <c r="O52">
        <f>I52/VLOOKUP(A52, 'Normalization Factors'!$A:$C, 3, )</f>
        <v>506.84754473961237</v>
      </c>
      <c r="P52" s="13">
        <f>J52/VLOOKUP(A52, 'Normalization Factors'!$A:$C, 3, )</f>
        <v>1.5480834726608458E-3</v>
      </c>
      <c r="Q52" s="12">
        <f t="shared" si="13"/>
        <v>-0.89583548640837696</v>
      </c>
      <c r="R52">
        <f t="shared" si="14"/>
        <v>-0.26602158986098501</v>
      </c>
      <c r="S52">
        <f t="shared" si="15"/>
        <v>0.64085774949552088</v>
      </c>
      <c r="T52">
        <f t="shared" si="16"/>
        <v>-0.37508917993521895</v>
      </c>
      <c r="U52">
        <f t="shared" si="17"/>
        <v>7.5387196995450236E-3</v>
      </c>
      <c r="V52">
        <f t="shared" si="18"/>
        <v>0.7973325107065653</v>
      </c>
      <c r="W52">
        <f t="shared" si="19"/>
        <v>9.0599215155104343E-2</v>
      </c>
      <c r="X52" s="13">
        <f t="shared" si="20"/>
        <v>-0.27089464828559345</v>
      </c>
      <c r="Y52" s="12">
        <v>45.39</v>
      </c>
      <c r="Z52">
        <v>45.46</v>
      </c>
      <c r="AA52" s="4">
        <f t="shared" si="21"/>
        <v>1.5421899096717401E-3</v>
      </c>
      <c r="AB52" t="str">
        <f t="shared" si="22"/>
        <v>UP</v>
      </c>
      <c r="AC52">
        <f t="shared" si="23"/>
        <v>0.20926353667868661</v>
      </c>
    </row>
    <row r="53" spans="1:29" x14ac:dyDescent="0.2">
      <c r="A53" t="s">
        <v>13</v>
      </c>
      <c r="B53" s="1">
        <v>43053</v>
      </c>
      <c r="C53">
        <v>413</v>
      </c>
      <c r="D53">
        <v>0.31788697536881499</v>
      </c>
      <c r="E53">
        <v>0.146377659478446</v>
      </c>
      <c r="F53" s="2">
        <v>43053.745844907404</v>
      </c>
      <c r="G53">
        <v>140431</v>
      </c>
      <c r="H53">
        <v>602175</v>
      </c>
      <c r="I53">
        <v>2336647</v>
      </c>
      <c r="J53" s="13">
        <v>11</v>
      </c>
      <c r="K53" s="16">
        <f t="shared" si="12"/>
        <v>0.74584490740380716</v>
      </c>
      <c r="L53">
        <f>C53/VLOOKUP(A53, 'Normalization Factors'!$A:$C, 3, )</f>
        <v>2.5574338968357174E-2</v>
      </c>
      <c r="M53">
        <f>G53/VLOOKUP(A53, 'Normalization Factors'!$A:$C, 3, )</f>
        <v>8.6959564059694099</v>
      </c>
      <c r="N53">
        <f>H53/VLOOKUP(A53, 'Normalization Factors'!$A:$C, 3, )</f>
        <v>37.288686605981795</v>
      </c>
      <c r="O53">
        <f>I53/VLOOKUP(A53, 'Normalization Factors'!$A:$C, 3, )</f>
        <v>144.69298408570191</v>
      </c>
      <c r="P53" s="13">
        <f>J53/VLOOKUP(A53, 'Normalization Factors'!$A:$C, 3, )</f>
        <v>6.8115672797077213E-4</v>
      </c>
      <c r="Q53" s="12">
        <f t="shared" si="13"/>
        <v>-0.2443458829260732</v>
      </c>
      <c r="R53">
        <f t="shared" si="14"/>
        <v>-6.6172694474627175E-2</v>
      </c>
      <c r="S53">
        <f t="shared" si="15"/>
        <v>0.27531880152974358</v>
      </c>
      <c r="T53">
        <f t="shared" si="16"/>
        <v>-0.75540599860502378</v>
      </c>
      <c r="U53">
        <f t="shared" si="17"/>
        <v>-7.6368442279635837E-2</v>
      </c>
      <c r="V53">
        <f t="shared" si="18"/>
        <v>0.15114579936376707</v>
      </c>
      <c r="W53">
        <f t="shared" si="19"/>
        <v>-0.75455004450103458</v>
      </c>
      <c r="X53" s="13">
        <f t="shared" si="20"/>
        <v>-1.0600796387270044</v>
      </c>
      <c r="Y53" s="12">
        <v>45.7</v>
      </c>
      <c r="Z53">
        <v>45.86</v>
      </c>
      <c r="AA53" s="4">
        <f t="shared" si="21"/>
        <v>3.501094091903645E-3</v>
      </c>
      <c r="AB53" t="str">
        <f t="shared" si="22"/>
        <v>UP</v>
      </c>
      <c r="AC53">
        <f t="shared" si="23"/>
        <v>0.46231898653979769</v>
      </c>
    </row>
    <row r="54" spans="1:29" x14ac:dyDescent="0.2">
      <c r="A54" t="s">
        <v>13</v>
      </c>
      <c r="B54" s="1">
        <v>43052</v>
      </c>
      <c r="C54">
        <v>339</v>
      </c>
      <c r="D54">
        <v>0.41337372886045498</v>
      </c>
      <c r="E54">
        <v>0.267777362755238</v>
      </c>
      <c r="F54" s="2">
        <v>43052.757037037038</v>
      </c>
      <c r="G54">
        <v>36275</v>
      </c>
      <c r="H54">
        <v>144295</v>
      </c>
      <c r="I54">
        <v>2048015</v>
      </c>
      <c r="J54" s="13">
        <v>10</v>
      </c>
      <c r="K54" s="16">
        <f t="shared" si="12"/>
        <v>0.75703703703766223</v>
      </c>
      <c r="L54">
        <f>C54/VLOOKUP(A54, 'Normalization Factors'!$A:$C, 3, )</f>
        <v>2.099201188928107E-2</v>
      </c>
      <c r="M54">
        <f>G54/VLOOKUP(A54, 'Normalization Factors'!$A:$C, 3, )</f>
        <v>2.2462691188308872</v>
      </c>
      <c r="N54">
        <f>H54/VLOOKUP(A54, 'Normalization Factors'!$A:$C, 3, )</f>
        <v>8.9352281875038706</v>
      </c>
      <c r="O54">
        <f>I54/VLOOKUP(A54, 'Normalization Factors'!$A:$C, 3, )</f>
        <v>126.81992693046008</v>
      </c>
      <c r="P54" s="13">
        <f>J54/VLOOKUP(A54, 'Normalization Factors'!$A:$C, 3, )</f>
        <v>6.1923338906433832E-4</v>
      </c>
      <c r="Q54" s="12">
        <f t="shared" si="13"/>
        <v>1.3373179828805188</v>
      </c>
      <c r="R54">
        <f t="shared" si="14"/>
        <v>1.5834439649831753</v>
      </c>
      <c r="S54">
        <f t="shared" si="15"/>
        <v>0.7349757099051244</v>
      </c>
      <c r="T54">
        <f t="shared" si="16"/>
        <v>-0.89826612338454448</v>
      </c>
      <c r="U54">
        <f t="shared" si="17"/>
        <v>-0.25963504246634411</v>
      </c>
      <c r="V54">
        <f t="shared" si="18"/>
        <v>-0.29962352844884221</v>
      </c>
      <c r="W54">
        <f t="shared" si="19"/>
        <v>-0.79625986308034502</v>
      </c>
      <c r="X54" s="13">
        <f t="shared" si="20"/>
        <v>-1.116449995187105</v>
      </c>
      <c r="Y54" s="12">
        <v>45.26</v>
      </c>
      <c r="Z54">
        <v>45.75</v>
      </c>
      <c r="AA54" s="4">
        <f t="shared" si="21"/>
        <v>1.0826336721166637E-2</v>
      </c>
      <c r="AB54" t="str">
        <f t="shared" si="22"/>
        <v>UP</v>
      </c>
      <c r="AC54">
        <f t="shared" si="23"/>
        <v>1.4086095635387728</v>
      </c>
    </row>
    <row r="55" spans="1:29" x14ac:dyDescent="0.2">
      <c r="A55" t="s">
        <v>13</v>
      </c>
      <c r="B55" s="1">
        <v>43049</v>
      </c>
      <c r="C55">
        <v>330</v>
      </c>
      <c r="D55">
        <v>0.31613144100000001</v>
      </c>
      <c r="E55">
        <v>0.15310684999999999</v>
      </c>
      <c r="F55" s="2">
        <v>43049.739583333336</v>
      </c>
      <c r="G55">
        <v>19854</v>
      </c>
      <c r="H55">
        <v>73869</v>
      </c>
      <c r="I55">
        <v>4077966</v>
      </c>
      <c r="J55" s="13">
        <v>14</v>
      </c>
      <c r="K55" s="16">
        <f t="shared" si="12"/>
        <v>0.73958333333575865</v>
      </c>
      <c r="L55">
        <f>C55/VLOOKUP(A55, 'Normalization Factors'!$A:$C, 3, )</f>
        <v>2.0434701839123166E-2</v>
      </c>
      <c r="M55">
        <f>G55/VLOOKUP(A55, 'Normalization Factors'!$A:$C, 3, )</f>
        <v>1.2294259706483373</v>
      </c>
      <c r="N55">
        <f>H55/VLOOKUP(A55, 'Normalization Factors'!$A:$C, 3, )</f>
        <v>4.5742151216793605</v>
      </c>
      <c r="O55">
        <f>I55/VLOOKUP(A55, 'Normalization Factors'!$A:$C, 3, )</f>
        <v>252.52127066691435</v>
      </c>
      <c r="P55" s="13">
        <f>J55/VLOOKUP(A55, 'Normalization Factors'!$A:$C, 3, )</f>
        <v>8.6692674469007367E-4</v>
      </c>
      <c r="Q55" s="12">
        <f t="shared" si="13"/>
        <v>-0.27342494546409679</v>
      </c>
      <c r="R55">
        <f t="shared" si="14"/>
        <v>2.5265624478357458E-2</v>
      </c>
      <c r="S55">
        <f t="shared" si="15"/>
        <v>1.8158111666356284E-2</v>
      </c>
      <c r="T55">
        <f t="shared" si="16"/>
        <v>-0.91564100342529697</v>
      </c>
      <c r="U55">
        <f t="shared" si="17"/>
        <v>-0.28852844123037058</v>
      </c>
      <c r="V55">
        <f t="shared" si="18"/>
        <v>-0.36895584407855048</v>
      </c>
      <c r="W55">
        <f t="shared" si="19"/>
        <v>-0.50291439918552494</v>
      </c>
      <c r="X55" s="13">
        <f t="shared" si="20"/>
        <v>-0.89096856934670188</v>
      </c>
      <c r="Y55" s="12">
        <v>46.04</v>
      </c>
      <c r="Z55">
        <v>45.58</v>
      </c>
      <c r="AA55" s="4">
        <f t="shared" si="21"/>
        <v>-9.9913119026933291E-3</v>
      </c>
      <c r="AB55" t="str">
        <f t="shared" si="22"/>
        <v>DOWN</v>
      </c>
      <c r="AC55">
        <f t="shared" si="23"/>
        <v>-1.2806590006639091</v>
      </c>
    </row>
    <row r="56" spans="1:29" x14ac:dyDescent="0.2">
      <c r="A56" t="s">
        <v>13</v>
      </c>
      <c r="B56" s="1">
        <v>43048</v>
      </c>
      <c r="C56">
        <v>459</v>
      </c>
      <c r="D56">
        <v>0.40097507799999998</v>
      </c>
      <c r="E56">
        <v>0.16450478199999999</v>
      </c>
      <c r="F56" s="2">
        <v>43048.753472222219</v>
      </c>
      <c r="G56">
        <v>33208</v>
      </c>
      <c r="H56">
        <v>125272</v>
      </c>
      <c r="I56">
        <v>11336102</v>
      </c>
      <c r="J56" s="13">
        <v>45</v>
      </c>
      <c r="K56" s="16">
        <f t="shared" si="12"/>
        <v>0.75347222221898846</v>
      </c>
      <c r="L56">
        <f>C56/VLOOKUP(A56, 'Normalization Factors'!$A:$C, 3, )</f>
        <v>2.842281255805313E-2</v>
      </c>
      <c r="M56">
        <f>G56/VLOOKUP(A56, 'Normalization Factors'!$A:$C, 3, )</f>
        <v>2.0563502384048546</v>
      </c>
      <c r="N56">
        <f>H56/VLOOKUP(A56, 'Normalization Factors'!$A:$C, 3, )</f>
        <v>7.7572605114867796</v>
      </c>
      <c r="O56">
        <f>I56/VLOOKUP(A56, 'Normalization Factors'!$A:$C, 3, )</f>
        <v>701.96928602390244</v>
      </c>
      <c r="P56" s="13">
        <f>J56/VLOOKUP(A56, 'Normalization Factors'!$A:$C, 3, )</f>
        <v>2.7865502507895224E-3</v>
      </c>
      <c r="Q56" s="12">
        <f t="shared" si="13"/>
        <v>1.1319439667616191</v>
      </c>
      <c r="R56">
        <f t="shared" si="14"/>
        <v>0.18014424446722205</v>
      </c>
      <c r="S56">
        <f t="shared" si="15"/>
        <v>0.5885699933803844</v>
      </c>
      <c r="T56">
        <f t="shared" si="16"/>
        <v>-0.66660105617451104</v>
      </c>
      <c r="U56">
        <f t="shared" si="17"/>
        <v>-0.26503155023135655</v>
      </c>
      <c r="V56">
        <f t="shared" si="18"/>
        <v>-0.3183511097430225</v>
      </c>
      <c r="W56">
        <f t="shared" si="19"/>
        <v>0.54594898319744645</v>
      </c>
      <c r="X56" s="13">
        <f t="shared" si="20"/>
        <v>0.85651248091642207</v>
      </c>
      <c r="Y56" s="12">
        <v>46.05</v>
      </c>
      <c r="Z56">
        <v>46.3</v>
      </c>
      <c r="AA56" s="4">
        <f t="shared" si="21"/>
        <v>5.4288816503800224E-3</v>
      </c>
      <c r="AB56" t="str">
        <f t="shared" si="22"/>
        <v>UP</v>
      </c>
      <c r="AC56">
        <f t="shared" si="23"/>
        <v>0.71135472410765999</v>
      </c>
    </row>
    <row r="57" spans="1:29" x14ac:dyDescent="0.2">
      <c r="A57" t="s">
        <v>13</v>
      </c>
      <c r="B57" s="1">
        <v>43047</v>
      </c>
      <c r="C57">
        <v>504</v>
      </c>
      <c r="D57">
        <v>0.47423859499999999</v>
      </c>
      <c r="E57">
        <v>0.24211280900000001</v>
      </c>
      <c r="F57" s="2">
        <v>43047.759722222225</v>
      </c>
      <c r="G57">
        <v>61916</v>
      </c>
      <c r="H57">
        <v>90765</v>
      </c>
      <c r="I57">
        <v>10820240</v>
      </c>
      <c r="J57" s="13">
        <v>36</v>
      </c>
      <c r="K57" s="16">
        <f t="shared" si="12"/>
        <v>0.75972222222480923</v>
      </c>
      <c r="L57">
        <f>C57/VLOOKUP(A57, 'Normalization Factors'!$A:$C, 3, )</f>
        <v>3.1209362808842653E-2</v>
      </c>
      <c r="M57">
        <f>G57/VLOOKUP(A57, 'Normalization Factors'!$A:$C, 3, )</f>
        <v>3.8340454517307574</v>
      </c>
      <c r="N57">
        <f>H57/VLOOKUP(A57, 'Normalization Factors'!$A:$C, 3, )</f>
        <v>5.6204718558424673</v>
      </c>
      <c r="O57">
        <f>I57/VLOOKUP(A57, 'Normalization Factors'!$A:$C, 3, )</f>
        <v>670.0253885689516</v>
      </c>
      <c r="P57" s="13">
        <f>J57/VLOOKUP(A57, 'Normalization Factors'!$A:$C, 3, )</f>
        <v>2.229240200631618E-3</v>
      </c>
      <c r="Q57" s="12">
        <f t="shared" si="13"/>
        <v>2.3454971904655992</v>
      </c>
      <c r="R57">
        <f t="shared" si="14"/>
        <v>1.234706082686519</v>
      </c>
      <c r="S57">
        <f t="shared" si="15"/>
        <v>0.84525534049534135</v>
      </c>
      <c r="T57">
        <f t="shared" si="16"/>
        <v>-0.57972665597074846</v>
      </c>
      <c r="U57">
        <f t="shared" si="17"/>
        <v>-0.21451868915604624</v>
      </c>
      <c r="V57">
        <f t="shared" si="18"/>
        <v>-0.35232223142300356</v>
      </c>
      <c r="W57">
        <f t="shared" si="19"/>
        <v>0.47140246572204431</v>
      </c>
      <c r="X57" s="13">
        <f t="shared" si="20"/>
        <v>0.34917927277551514</v>
      </c>
      <c r="Y57" s="12">
        <v>46.62</v>
      </c>
      <c r="Z57">
        <v>46.7</v>
      </c>
      <c r="AA57" s="4">
        <f t="shared" si="21"/>
        <v>1.716001716001832E-3</v>
      </c>
      <c r="AB57" t="str">
        <f t="shared" si="22"/>
        <v>UP</v>
      </c>
      <c r="AC57">
        <f t="shared" si="23"/>
        <v>0.23171691915700665</v>
      </c>
    </row>
    <row r="58" spans="1:29" x14ac:dyDescent="0.2">
      <c r="A58" t="s">
        <v>13</v>
      </c>
      <c r="B58" s="1">
        <v>43046</v>
      </c>
      <c r="C58">
        <v>937</v>
      </c>
      <c r="D58">
        <v>0.488971349</v>
      </c>
      <c r="E58">
        <v>0.33080688200000002</v>
      </c>
      <c r="F58" s="2">
        <v>43046.78125</v>
      </c>
      <c r="G58">
        <v>178084</v>
      </c>
      <c r="H58">
        <v>285854</v>
      </c>
      <c r="I58">
        <v>9479257</v>
      </c>
      <c r="J58" s="13">
        <v>69</v>
      </c>
      <c r="K58" s="16">
        <f t="shared" si="12"/>
        <v>0.78125</v>
      </c>
      <c r="L58">
        <f>C58/VLOOKUP(A58, 'Normalization Factors'!$A:$C, 3, )</f>
        <v>5.8022168555328504E-2</v>
      </c>
      <c r="M58">
        <f>G58/VLOOKUP(A58, 'Normalization Factors'!$A:$C, 3, )</f>
        <v>11.027555885813364</v>
      </c>
      <c r="N58">
        <f>H58/VLOOKUP(A58, 'Normalization Factors'!$A:$C, 3, )</f>
        <v>17.701034119759736</v>
      </c>
      <c r="O58">
        <f>I58/VLOOKUP(A58, 'Normalization Factors'!$A:$C, 3, )</f>
        <v>586.98724379218527</v>
      </c>
      <c r="P58" s="13">
        <f>J58/VLOOKUP(A58, 'Normalization Factors'!$A:$C, 3, )</f>
        <v>4.2727103845439348E-3</v>
      </c>
      <c r="Q58" s="12">
        <f t="shared" si="13"/>
        <v>2.5895338111855373</v>
      </c>
      <c r="R58">
        <f t="shared" si="14"/>
        <v>2.4399085376083081</v>
      </c>
      <c r="S58">
        <f t="shared" si="15"/>
        <v>1.7293937574060829</v>
      </c>
      <c r="T58">
        <f t="shared" si="16"/>
        <v>0.25619812821212212</v>
      </c>
      <c r="U58">
        <f t="shared" si="17"/>
        <v>-1.0116500031180352E-2</v>
      </c>
      <c r="V58">
        <f t="shared" si="18"/>
        <v>-0.16026287658410659</v>
      </c>
      <c r="W58">
        <f t="shared" si="19"/>
        <v>0.2776188324175618</v>
      </c>
      <c r="X58" s="13">
        <f t="shared" si="20"/>
        <v>2.2094010359588405</v>
      </c>
      <c r="Y58" s="12">
        <v>46.7</v>
      </c>
      <c r="Z58">
        <v>46.78</v>
      </c>
      <c r="AA58" s="4">
        <f t="shared" si="21"/>
        <v>1.7130620985010339E-3</v>
      </c>
      <c r="AB58" t="str">
        <f t="shared" si="22"/>
        <v>UP</v>
      </c>
      <c r="AC58">
        <f t="shared" si="23"/>
        <v>0.23133717305414395</v>
      </c>
    </row>
    <row r="59" spans="1:29" x14ac:dyDescent="0.2">
      <c r="A59" t="s">
        <v>13</v>
      </c>
      <c r="B59" s="1">
        <v>43045</v>
      </c>
      <c r="C59">
        <v>484</v>
      </c>
      <c r="D59">
        <v>0.29815142900000002</v>
      </c>
      <c r="E59">
        <v>0.131109791</v>
      </c>
      <c r="F59" s="2">
        <v>43045.750694444447</v>
      </c>
      <c r="G59">
        <v>29272</v>
      </c>
      <c r="H59">
        <v>146553</v>
      </c>
      <c r="I59">
        <v>5138084</v>
      </c>
      <c r="J59" s="13">
        <v>30</v>
      </c>
      <c r="K59" s="16">
        <f t="shared" si="12"/>
        <v>0.75069444444670808</v>
      </c>
      <c r="L59">
        <f>C59/VLOOKUP(A59, 'Normalization Factors'!$A:$C, 3, )</f>
        <v>2.9970896030713977E-2</v>
      </c>
      <c r="M59">
        <f>G59/VLOOKUP(A59, 'Normalization Factors'!$A:$C, 3, )</f>
        <v>1.8126199764691313</v>
      </c>
      <c r="N59">
        <f>H59/VLOOKUP(A59, 'Normalization Factors'!$A:$C, 3, )</f>
        <v>9.0750510867545984</v>
      </c>
      <c r="O59">
        <f>I59/VLOOKUP(A59, 'Normalization Factors'!$A:$C, 3, )</f>
        <v>318.16731686172517</v>
      </c>
      <c r="P59" s="13">
        <f>J59/VLOOKUP(A59, 'Normalization Factors'!$A:$C, 3, )</f>
        <v>1.857700167193015E-3</v>
      </c>
      <c r="Q59" s="12">
        <f t="shared" si="13"/>
        <v>-0.57124987140692629</v>
      </c>
      <c r="R59">
        <f t="shared" si="14"/>
        <v>-0.27363720646796086</v>
      </c>
      <c r="S59">
        <f t="shared" si="15"/>
        <v>0.47448761721687144</v>
      </c>
      <c r="T59">
        <f t="shared" si="16"/>
        <v>-0.61833750050575409</v>
      </c>
      <c r="U59">
        <f t="shared" si="17"/>
        <v>-0.27195709785544819</v>
      </c>
      <c r="V59">
        <f t="shared" si="18"/>
        <v>-0.29740059418178344</v>
      </c>
      <c r="W59">
        <f t="shared" si="19"/>
        <v>-0.34971818583197645</v>
      </c>
      <c r="X59" s="13">
        <f t="shared" si="20"/>
        <v>1.0957134014910422E-2</v>
      </c>
      <c r="Y59" s="12">
        <v>46.6</v>
      </c>
      <c r="Z59">
        <v>46.7</v>
      </c>
      <c r="AA59" s="4">
        <f t="shared" si="21"/>
        <v>2.1459227467811462E-3</v>
      </c>
      <c r="AB59" t="str">
        <f t="shared" si="22"/>
        <v>UP</v>
      </c>
      <c r="AC59">
        <f t="shared" si="23"/>
        <v>0.28725504135584551</v>
      </c>
    </row>
    <row r="60" spans="1:29" x14ac:dyDescent="0.2">
      <c r="A60" t="s">
        <v>11</v>
      </c>
      <c r="B60" s="1">
        <v>43056</v>
      </c>
      <c r="C60">
        <v>1119</v>
      </c>
      <c r="D60">
        <v>0.32740121436502101</v>
      </c>
      <c r="E60">
        <v>0.12829454239348601</v>
      </c>
      <c r="F60" s="2">
        <v>43056.744074074071</v>
      </c>
      <c r="G60">
        <v>55477</v>
      </c>
      <c r="H60">
        <v>208999</v>
      </c>
      <c r="I60">
        <v>10033166</v>
      </c>
      <c r="J60" s="13">
        <v>48</v>
      </c>
      <c r="K60" s="16">
        <f t="shared" si="12"/>
        <v>0.74407407407124992</v>
      </c>
      <c r="L60">
        <f>C60/VLOOKUP(A60, 'Normalization Factors'!$A:$C, 3, )</f>
        <v>4.5602738609503625E-2</v>
      </c>
      <c r="M60">
        <f>G60/VLOOKUP(A60, 'Normalization Factors'!$A:$C, 3, )</f>
        <v>2.2608607058439971</v>
      </c>
      <c r="N60">
        <f>H60/VLOOKUP(A60, 'Normalization Factors'!$A:$C, 3, )</f>
        <v>8.5173608281033495</v>
      </c>
      <c r="O60">
        <f>I60/VLOOKUP(A60, 'Normalization Factors'!$A:$C, 3, )</f>
        <v>408.88279403374361</v>
      </c>
      <c r="P60" s="13">
        <f>J60/VLOOKUP(A60, 'Normalization Factors'!$A:$C, 3, )</f>
        <v>1.9561496454478769E-3</v>
      </c>
      <c r="Q60" s="12">
        <f t="shared" si="13"/>
        <v>-8.6749907770581725E-2</v>
      </c>
      <c r="R60">
        <f t="shared" si="14"/>
        <v>-0.31189167395403306</v>
      </c>
      <c r="S60">
        <f t="shared" si="15"/>
        <v>0.20259128661344616</v>
      </c>
      <c r="T60">
        <f t="shared" si="16"/>
        <v>-0.13099407372663222</v>
      </c>
      <c r="U60">
        <f t="shared" si="17"/>
        <v>-0.25922042538117884</v>
      </c>
      <c r="V60">
        <f t="shared" si="18"/>
        <v>-0.30626687283144666</v>
      </c>
      <c r="W60">
        <f t="shared" si="19"/>
        <v>-0.13801819168347831</v>
      </c>
      <c r="X60" s="13">
        <f t="shared" si="20"/>
        <v>0.10057814413070863</v>
      </c>
      <c r="Y60">
        <v>83.12</v>
      </c>
      <c r="Z60">
        <v>82.24</v>
      </c>
      <c r="AA60" s="4">
        <f t="shared" si="21"/>
        <v>-1.0587102983638229E-2</v>
      </c>
      <c r="AB60" t="str">
        <f t="shared" si="22"/>
        <v>DOWN</v>
      </c>
      <c r="AC60">
        <f t="shared" si="23"/>
        <v>-1.3576245722213547</v>
      </c>
    </row>
    <row r="61" spans="1:29" x14ac:dyDescent="0.2">
      <c r="A61" t="s">
        <v>11</v>
      </c>
      <c r="B61" s="1">
        <v>43055</v>
      </c>
      <c r="C61">
        <v>1383</v>
      </c>
      <c r="D61">
        <v>0.32992824648102997</v>
      </c>
      <c r="E61">
        <v>0.12153969629116999</v>
      </c>
      <c r="F61" s="2">
        <v>43055.729386574072</v>
      </c>
      <c r="G61">
        <v>77378</v>
      </c>
      <c r="H61">
        <v>139887</v>
      </c>
      <c r="I61">
        <v>16320737</v>
      </c>
      <c r="J61" s="13">
        <v>61</v>
      </c>
      <c r="K61" s="16">
        <f t="shared" si="12"/>
        <v>0.72938657407212304</v>
      </c>
      <c r="L61">
        <f>C61/VLOOKUP(A61, 'Normalization Factors'!$A:$C, 3, )</f>
        <v>5.6361561659466951E-2</v>
      </c>
      <c r="M61">
        <f>G61/VLOOKUP(A61, 'Normalization Factors'!$A:$C, 3, )</f>
        <v>3.1533947346972044</v>
      </c>
      <c r="N61">
        <f>H61/VLOOKUP(A61, 'Normalization Factors'!$A:$C, 3, )</f>
        <v>5.7008313635993151</v>
      </c>
      <c r="O61">
        <f>I61/VLOOKUP(A61, 'Normalization Factors'!$A:$C, 3, )</f>
        <v>665.12091449995921</v>
      </c>
      <c r="P61" s="13">
        <f>J61/VLOOKUP(A61, 'Normalization Factors'!$A:$C, 3, )</f>
        <v>2.4859401744233432E-3</v>
      </c>
      <c r="Q61" s="12">
        <f t="shared" si="13"/>
        <v>-4.4891584605640439E-2</v>
      </c>
      <c r="R61">
        <f t="shared" si="14"/>
        <v>-0.40367860886151147</v>
      </c>
      <c r="S61">
        <f t="shared" si="15"/>
        <v>-0.40061927850906043</v>
      </c>
      <c r="T61">
        <f t="shared" si="16"/>
        <v>0.20442650557178771</v>
      </c>
      <c r="U61">
        <f t="shared" si="17"/>
        <v>-0.23385924587949122</v>
      </c>
      <c r="V61">
        <f t="shared" si="18"/>
        <v>-0.35104465883343539</v>
      </c>
      <c r="W61">
        <f t="shared" si="19"/>
        <v>0.45995704136806853</v>
      </c>
      <c r="X61" s="13">
        <f t="shared" si="20"/>
        <v>0.58285964727538908</v>
      </c>
      <c r="Y61">
        <v>83.1</v>
      </c>
      <c r="Z61">
        <v>82.94</v>
      </c>
      <c r="AA61" s="4">
        <f t="shared" si="21"/>
        <v>-1.9253910950661444E-3</v>
      </c>
      <c r="AB61" t="str">
        <f t="shared" si="22"/>
        <v>DOWN</v>
      </c>
      <c r="AC61">
        <f t="shared" si="23"/>
        <v>-0.23868602565468286</v>
      </c>
    </row>
    <row r="62" spans="1:29" x14ac:dyDescent="0.2">
      <c r="A62" t="s">
        <v>11</v>
      </c>
      <c r="B62" s="1">
        <v>43054</v>
      </c>
      <c r="C62">
        <v>1290</v>
      </c>
      <c r="D62">
        <v>0.33967383879399299</v>
      </c>
      <c r="E62">
        <v>0.13435415926755501</v>
      </c>
      <c r="F62" s="2">
        <v>43054.726817129631</v>
      </c>
      <c r="G62">
        <v>51985</v>
      </c>
      <c r="H62">
        <v>91291</v>
      </c>
      <c r="I62">
        <v>21426368</v>
      </c>
      <c r="J62" s="13">
        <v>56</v>
      </c>
      <c r="K62" s="16">
        <f t="shared" si="12"/>
        <v>0.72681712963094469</v>
      </c>
      <c r="L62">
        <f>C62/VLOOKUP(A62, 'Normalization Factors'!$A:$C, 3, )</f>
        <v>5.257152172141169E-2</v>
      </c>
      <c r="M62">
        <f>G62/VLOOKUP(A62, 'Normalization Factors'!$A:$C, 3, )</f>
        <v>2.1185508191376639</v>
      </c>
      <c r="N62">
        <f>H62/VLOOKUP(A62, 'Normalization Factors'!$A:$C, 3, )</f>
        <v>3.7203928600537943</v>
      </c>
      <c r="O62">
        <f>I62/VLOOKUP(A62, 'Normalization Factors'!$A:$C, 3, )</f>
        <v>873.19129513407779</v>
      </c>
      <c r="P62" s="13">
        <f>J62/VLOOKUP(A62, 'Normalization Factors'!$A:$C, 3, )</f>
        <v>2.2821745863558563E-3</v>
      </c>
      <c r="Q62" s="12">
        <f t="shared" si="13"/>
        <v>0.11653657844993597</v>
      </c>
      <c r="R62">
        <f t="shared" si="14"/>
        <v>-0.22955172850453887</v>
      </c>
      <c r="S62">
        <f t="shared" si="15"/>
        <v>-0.50614547653501518</v>
      </c>
      <c r="T62">
        <f t="shared" si="16"/>
        <v>8.6266983318935286E-2</v>
      </c>
      <c r="U62">
        <f t="shared" si="17"/>
        <v>-0.26326413292055573</v>
      </c>
      <c r="V62">
        <f t="shared" si="18"/>
        <v>-0.38253009245643355</v>
      </c>
      <c r="W62">
        <f t="shared" si="19"/>
        <v>0.94552466153493486</v>
      </c>
      <c r="X62" s="13">
        <f t="shared" si="20"/>
        <v>0.39736676145051214</v>
      </c>
      <c r="Y62">
        <v>83.47</v>
      </c>
      <c r="Z62">
        <v>82.69</v>
      </c>
      <c r="AA62" s="4">
        <f t="shared" si="21"/>
        <v>-9.3446747334371763E-3</v>
      </c>
      <c r="AB62" t="str">
        <f t="shared" si="22"/>
        <v>DOWN</v>
      </c>
      <c r="AC62">
        <f t="shared" si="23"/>
        <v>-1.1971250222042831</v>
      </c>
    </row>
    <row r="63" spans="1:29" x14ac:dyDescent="0.2">
      <c r="A63" t="s">
        <v>11</v>
      </c>
      <c r="B63" s="1">
        <v>43053</v>
      </c>
      <c r="C63">
        <v>1319</v>
      </c>
      <c r="D63">
        <v>0.32942345786356397</v>
      </c>
      <c r="E63">
        <v>0.15065525990909301</v>
      </c>
      <c r="F63" s="2">
        <v>43053.723819444444</v>
      </c>
      <c r="G63">
        <v>58492</v>
      </c>
      <c r="H63">
        <v>123810</v>
      </c>
      <c r="I63">
        <v>18230009</v>
      </c>
      <c r="J63" s="13">
        <v>68</v>
      </c>
      <c r="K63" s="16">
        <f t="shared" si="12"/>
        <v>0.72381944444350665</v>
      </c>
      <c r="L63">
        <f>C63/VLOOKUP(A63, 'Normalization Factors'!$A:$C, 3, )</f>
        <v>5.3753362132203115E-2</v>
      </c>
      <c r="M63">
        <f>G63/VLOOKUP(A63, 'Normalization Factors'!$A:$C, 3, )</f>
        <v>2.3837313554486919</v>
      </c>
      <c r="N63">
        <f>H63/VLOOKUP(A63, 'Normalization Factors'!$A:$C, 3, )</f>
        <v>5.0456434917271169</v>
      </c>
      <c r="O63">
        <f>I63/VLOOKUP(A63, 'Normalization Factors'!$A:$C, 3, )</f>
        <v>742.92970087211677</v>
      </c>
      <c r="P63" s="13">
        <f>J63/VLOOKUP(A63, 'Normalization Factors'!$A:$C, 3, )</f>
        <v>2.7712119977178254E-3</v>
      </c>
      <c r="Q63" s="12">
        <f t="shared" si="13"/>
        <v>-5.3253015766731721E-2</v>
      </c>
      <c r="R63">
        <f t="shared" si="14"/>
        <v>-8.0473387905976631E-3</v>
      </c>
      <c r="S63">
        <f t="shared" si="15"/>
        <v>-0.62925937448098002</v>
      </c>
      <c r="T63">
        <f t="shared" si="16"/>
        <v>0.12311242574186776</v>
      </c>
      <c r="U63">
        <f t="shared" si="17"/>
        <v>-0.25572907995413952</v>
      </c>
      <c r="V63">
        <f t="shared" si="18"/>
        <v>-0.36146097532773419</v>
      </c>
      <c r="W63">
        <f t="shared" si="19"/>
        <v>0.64153707746766797</v>
      </c>
      <c r="X63" s="13">
        <f t="shared" si="20"/>
        <v>0.84254968743021741</v>
      </c>
      <c r="Y63">
        <v>83.5</v>
      </c>
      <c r="Z63">
        <v>82.98</v>
      </c>
      <c r="AA63" s="4">
        <f t="shared" si="21"/>
        <v>-6.2275449101795929E-3</v>
      </c>
      <c r="AB63" t="str">
        <f t="shared" si="22"/>
        <v>DOWN</v>
      </c>
      <c r="AC63">
        <f t="shared" si="23"/>
        <v>-0.79444749624117272</v>
      </c>
    </row>
    <row r="64" spans="1:29" x14ac:dyDescent="0.2">
      <c r="A64" t="s">
        <v>11</v>
      </c>
      <c r="B64" s="1">
        <v>43052</v>
      </c>
      <c r="C64">
        <v>1091</v>
      </c>
      <c r="D64">
        <v>0.334180077145248</v>
      </c>
      <c r="E64">
        <v>0.166883398219901</v>
      </c>
      <c r="F64" s="2">
        <v>43052.734351851854</v>
      </c>
      <c r="G64">
        <v>59474</v>
      </c>
      <c r="H64">
        <v>155924</v>
      </c>
      <c r="I64">
        <v>28632901</v>
      </c>
      <c r="J64" s="13">
        <v>41</v>
      </c>
      <c r="K64" s="16">
        <f t="shared" si="12"/>
        <v>0.73435185185371665</v>
      </c>
      <c r="L64">
        <f>C64/VLOOKUP(A64, 'Normalization Factors'!$A:$C, 3, )</f>
        <v>4.44616513163257E-2</v>
      </c>
      <c r="M64">
        <f>G64/VLOOKUP(A64, 'Normalization Factors'!$A:$C, 3, )</f>
        <v>2.4237509169451461</v>
      </c>
      <c r="N64">
        <f>H64/VLOOKUP(A64, 'Normalization Factors'!$A:$C, 3, )</f>
        <v>6.3543891107669737</v>
      </c>
      <c r="O64">
        <f>I64/VLOOKUP(A64, 'Normalization Factors'!$A:$C, 3, )</f>
        <v>1166.8799820686284</v>
      </c>
      <c r="P64" s="13">
        <f>J64/VLOOKUP(A64, 'Normalization Factors'!$A:$C, 3, )</f>
        <v>1.6708778221533947E-3</v>
      </c>
      <c r="Q64" s="12">
        <f t="shared" si="13"/>
        <v>2.5536686114767653E-2</v>
      </c>
      <c r="R64">
        <f t="shared" si="14"/>
        <v>0.21246561624075069</v>
      </c>
      <c r="S64">
        <f t="shared" si="15"/>
        <v>-0.19669703055649146</v>
      </c>
      <c r="T64">
        <f t="shared" si="16"/>
        <v>-0.16656898365222211</v>
      </c>
      <c r="U64">
        <f t="shared" si="17"/>
        <v>-0.25459193195767099</v>
      </c>
      <c r="V64">
        <f t="shared" si="18"/>
        <v>-0.34065425840928487</v>
      </c>
      <c r="W64">
        <f t="shared" si="19"/>
        <v>1.6308971607351292</v>
      </c>
      <c r="X64" s="13">
        <f t="shared" si="20"/>
        <v>-0.15911189602411963</v>
      </c>
      <c r="Y64">
        <v>83.66</v>
      </c>
      <c r="Z64">
        <v>83.46</v>
      </c>
      <c r="AA64" s="4">
        <f t="shared" si="21"/>
        <v>-2.390628735357433E-3</v>
      </c>
      <c r="AB64" t="str">
        <f t="shared" si="22"/>
        <v>DOWN</v>
      </c>
      <c r="AC64">
        <f t="shared" si="23"/>
        <v>-0.29878642332808791</v>
      </c>
    </row>
    <row r="65" spans="1:29" x14ac:dyDescent="0.2">
      <c r="A65" t="s">
        <v>11</v>
      </c>
      <c r="B65" s="1">
        <v>43049</v>
      </c>
      <c r="C65">
        <v>1067</v>
      </c>
      <c r="D65">
        <v>0.318429238</v>
      </c>
      <c r="E65">
        <v>0.12303083500000001</v>
      </c>
      <c r="F65" s="2">
        <v>43049.724999999999</v>
      </c>
      <c r="G65">
        <v>54681</v>
      </c>
      <c r="H65">
        <v>159766</v>
      </c>
      <c r="I65">
        <v>16890622</v>
      </c>
      <c r="J65" s="13">
        <v>54</v>
      </c>
      <c r="K65" s="16">
        <f t="shared" si="12"/>
        <v>0.72499999999854481</v>
      </c>
      <c r="L65">
        <f>C65/VLOOKUP(A65, 'Normalization Factors'!$A:$C, 3, )</f>
        <v>4.348357649360176E-2</v>
      </c>
      <c r="M65">
        <f>G65/VLOOKUP(A65, 'Normalization Factors'!$A:$C, 3, )</f>
        <v>2.228421224223653</v>
      </c>
      <c r="N65">
        <f>H65/VLOOKUP(A65, 'Normalization Factors'!$A:$C, 3, )</f>
        <v>6.5109625886380309</v>
      </c>
      <c r="O65">
        <f>I65/VLOOKUP(A65, 'Normalization Factors'!$A:$C, 3, )</f>
        <v>688.34550493112727</v>
      </c>
      <c r="P65" s="13">
        <f>J65/VLOOKUP(A65, 'Normalization Factors'!$A:$C, 3, )</f>
        <v>2.2006683511288615E-3</v>
      </c>
      <c r="Q65" s="12">
        <f t="shared" si="13"/>
        <v>-0.23536372384997031</v>
      </c>
      <c r="R65">
        <f t="shared" si="14"/>
        <v>-0.38341655558416521</v>
      </c>
      <c r="S65">
        <f t="shared" si="15"/>
        <v>-0.58077436453678177</v>
      </c>
      <c r="T65">
        <f t="shared" si="16"/>
        <v>-0.19706176358844216</v>
      </c>
      <c r="U65">
        <f t="shared" si="17"/>
        <v>-0.26014218689359125</v>
      </c>
      <c r="V65">
        <f t="shared" si="18"/>
        <v>-0.33816501987155423</v>
      </c>
      <c r="W65">
        <f t="shared" si="19"/>
        <v>0.51415557299301273</v>
      </c>
      <c r="X65" s="13">
        <f t="shared" si="20"/>
        <v>0.32316960712056125</v>
      </c>
      <c r="Y65" s="12">
        <v>83.79</v>
      </c>
      <c r="Z65" s="12">
        <v>83.87</v>
      </c>
      <c r="AA65" s="4">
        <f t="shared" si="21"/>
        <v>9.5476787206108472E-4</v>
      </c>
      <c r="AB65" t="str">
        <f t="shared" si="22"/>
        <v>UP</v>
      </c>
      <c r="AC65">
        <f t="shared" si="23"/>
        <v>0.13337909611532633</v>
      </c>
    </row>
    <row r="66" spans="1:29" x14ac:dyDescent="0.2">
      <c r="A66" t="s">
        <v>11</v>
      </c>
      <c r="B66" s="1">
        <v>43048</v>
      </c>
      <c r="C66">
        <v>1350</v>
      </c>
      <c r="D66">
        <v>0.34686815799999998</v>
      </c>
      <c r="E66">
        <v>0.12900209800000001</v>
      </c>
      <c r="F66" s="2">
        <v>43048.738194444442</v>
      </c>
      <c r="G66">
        <v>132180</v>
      </c>
      <c r="H66">
        <v>472977</v>
      </c>
      <c r="I66">
        <v>12224187</v>
      </c>
      <c r="J66" s="13">
        <v>49</v>
      </c>
      <c r="K66" s="16">
        <f t="shared" si="12"/>
        <v>0.7381944444423425</v>
      </c>
      <c r="L66">
        <f>C66/VLOOKUP(A66, 'Normalization Factors'!$A:$C, 3, )</f>
        <v>5.5016708778221533E-2</v>
      </c>
      <c r="M66">
        <f>G66/VLOOKUP(A66, 'Normalization Factors'!$A:$C, 3, )</f>
        <v>5.3867470861520905</v>
      </c>
      <c r="N66">
        <f>H66/VLOOKUP(A66, 'Normalization Factors'!$A:$C, 3, )</f>
        <v>19.275287309479175</v>
      </c>
      <c r="O66">
        <f>I66/VLOOKUP(A66, 'Normalization Factors'!$A:$C, 3, )</f>
        <v>498.17373054038632</v>
      </c>
      <c r="P66" s="13">
        <f>J66/VLOOKUP(A66, 'Normalization Factors'!$A:$C, 3, )</f>
        <v>1.9969027630613741E-3</v>
      </c>
      <c r="Q66" s="12">
        <f t="shared" si="13"/>
        <v>0.23570488516397545</v>
      </c>
      <c r="R66">
        <f t="shared" si="14"/>
        <v>-0.30227718986145619</v>
      </c>
      <c r="S66">
        <f t="shared" si="15"/>
        <v>-3.8883076714221282E-2</v>
      </c>
      <c r="T66">
        <f t="shared" si="16"/>
        <v>0.16249893315948516</v>
      </c>
      <c r="U66">
        <f t="shared" si="17"/>
        <v>-0.17039897652870886</v>
      </c>
      <c r="V66">
        <f t="shared" si="18"/>
        <v>-0.13523506369217997</v>
      </c>
      <c r="W66">
        <f t="shared" si="19"/>
        <v>7.0357394547807636E-2</v>
      </c>
      <c r="X66" s="13">
        <f t="shared" si="20"/>
        <v>0.13767672129568387</v>
      </c>
      <c r="Y66" s="12">
        <v>84.11</v>
      </c>
      <c r="Z66">
        <v>84.09</v>
      </c>
      <c r="AA66" s="4">
        <f t="shared" si="21"/>
        <v>-2.3778385447623376E-4</v>
      </c>
      <c r="AB66" t="str">
        <f t="shared" si="22"/>
        <v>DOWN</v>
      </c>
      <c r="AC66">
        <f t="shared" si="23"/>
        <v>-2.0677297443294086E-2</v>
      </c>
    </row>
    <row r="67" spans="1:29" x14ac:dyDescent="0.2">
      <c r="A67" t="s">
        <v>11</v>
      </c>
      <c r="B67" s="1">
        <v>43047</v>
      </c>
      <c r="C67">
        <v>2589</v>
      </c>
      <c r="D67">
        <v>0.29645387000000001</v>
      </c>
      <c r="E67">
        <v>0.133648924</v>
      </c>
      <c r="F67" s="2">
        <v>43047.727777777778</v>
      </c>
      <c r="G67">
        <v>886006</v>
      </c>
      <c r="H67">
        <v>5678150</v>
      </c>
      <c r="I67">
        <v>10942134</v>
      </c>
      <c r="J67" s="13">
        <v>69</v>
      </c>
      <c r="K67" s="16">
        <f t="shared" si="12"/>
        <v>0.72777777777810115</v>
      </c>
      <c r="L67">
        <f>C67/VLOOKUP(A67, 'Normalization Factors'!$A:$C, 3, )</f>
        <v>0.10550982150134486</v>
      </c>
      <c r="M67">
        <f>G67/VLOOKUP(A67, 'Normalization Factors'!$A:$C, 3, )</f>
        <v>36.107506724264404</v>
      </c>
      <c r="N67">
        <f>H67/VLOOKUP(A67, 'Normalization Factors'!$A:$C, 3, )</f>
        <v>231.40231477708045</v>
      </c>
      <c r="O67">
        <f>I67/VLOOKUP(A67, 'Normalization Factors'!$A:$C, 3, )</f>
        <v>445.92607384464912</v>
      </c>
      <c r="P67" s="13">
        <f>J67/VLOOKUP(A67, 'Normalization Factors'!$A:$C, 3, )</f>
        <v>2.8119651153313227E-3</v>
      </c>
      <c r="Q67" s="12">
        <f t="shared" si="13"/>
        <v>-0.59936861701502653</v>
      </c>
      <c r="R67">
        <f t="shared" si="14"/>
        <v>-0.23913468311476085</v>
      </c>
      <c r="S67">
        <f t="shared" si="15"/>
        <v>-0.46669198807444767</v>
      </c>
      <c r="T67">
        <f t="shared" si="16"/>
        <v>1.7366886973668418</v>
      </c>
      <c r="U67">
        <f t="shared" si="17"/>
        <v>0.70252538761170347</v>
      </c>
      <c r="V67">
        <f t="shared" si="18"/>
        <v>3.2372056513403762</v>
      </c>
      <c r="W67">
        <f t="shared" si="19"/>
        <v>-5.1571398218021092E-2</v>
      </c>
      <c r="X67" s="13">
        <f t="shared" si="20"/>
        <v>0.87964826459519263</v>
      </c>
      <c r="Y67" s="20">
        <v>84.14</v>
      </c>
      <c r="Z67" s="12">
        <v>84.56</v>
      </c>
      <c r="AA67" s="4">
        <f t="shared" si="21"/>
        <v>4.9916805324459433E-3</v>
      </c>
      <c r="AB67" t="str">
        <f t="shared" si="22"/>
        <v>UP</v>
      </c>
      <c r="AC67">
        <f t="shared" si="23"/>
        <v>0.65487614461300891</v>
      </c>
    </row>
    <row r="68" spans="1:29" x14ac:dyDescent="0.2">
      <c r="A68" t="s">
        <v>11</v>
      </c>
      <c r="B68" s="1">
        <v>43046</v>
      </c>
      <c r="C68">
        <v>1884</v>
      </c>
      <c r="D68">
        <v>0.33530866999999998</v>
      </c>
      <c r="E68">
        <v>0.12027892799999999</v>
      </c>
      <c r="F68" s="2">
        <v>43046.737500000003</v>
      </c>
      <c r="G68">
        <v>67370</v>
      </c>
      <c r="H68">
        <v>455760</v>
      </c>
      <c r="I68">
        <v>15655615</v>
      </c>
      <c r="J68" s="13">
        <v>62</v>
      </c>
      <c r="K68" s="16">
        <f t="shared" ref="K68:K85" si="24">MOD(F68, 1)</f>
        <v>0.73750000000291038</v>
      </c>
      <c r="L68">
        <f>C68/VLOOKUP(A68, 'Normalization Factors'!$A:$C, 3, )</f>
        <v>7.6778873583829163E-2</v>
      </c>
      <c r="M68">
        <f>G68/VLOOKUP(A68, 'Normalization Factors'!$A:$C, 3, )</f>
        <v>2.7455375336213219</v>
      </c>
      <c r="N68">
        <f>H68/VLOOKUP(A68, 'Normalization Factors'!$A:$C, 3, )</f>
        <v>18.573640883527588</v>
      </c>
      <c r="O68">
        <f>I68/VLOOKUP(A68, 'Normalization Factors'!$A:$C, 3, )</f>
        <v>638.01511940663465</v>
      </c>
      <c r="P68" s="13">
        <f>J68/VLOOKUP(A68, 'Normalization Factors'!$A:$C, 3, )</f>
        <v>2.5266932920368409E-3</v>
      </c>
      <c r="Q68" s="12">
        <f t="shared" ref="Q68:Q85" si="25">STANDARDIZE(D68, D$1, D$2)</f>
        <v>4.4230949688457914E-2</v>
      </c>
      <c r="R68">
        <f t="shared" ref="R68:R85" si="26">STANDARDIZE(E68, E$1, E$2)</f>
        <v>-0.42081031775941757</v>
      </c>
      <c r="S68">
        <f t="shared" ref="S68:S85" si="27">STANDARDIZE(K68, K$1, K$2)</f>
        <v>-6.7403670605688998E-2</v>
      </c>
      <c r="T68">
        <f t="shared" ref="T68:T85" si="28">STANDARDIZE(L68, L$1, L$2)</f>
        <v>0.84096328674037979</v>
      </c>
      <c r="U68">
        <f t="shared" ref="U68:U85" si="29">STANDARDIZE(M68, M$1, M$2)</f>
        <v>-0.2454484283119322</v>
      </c>
      <c r="V68">
        <f t="shared" ref="V68:V85" si="30">STANDARDIZE(N68, N$1, N$2)</f>
        <v>-0.14638998818570126</v>
      </c>
      <c r="W68">
        <f t="shared" ref="W68:W85" si="31">STANDARDIZE(O68, O$1, O$2)</f>
        <v>0.3967010585795307</v>
      </c>
      <c r="X68" s="13">
        <f t="shared" ref="X68:X85" si="32">STANDARDIZE(P68, P$1, P$2)</f>
        <v>0.61995822444036475</v>
      </c>
      <c r="Y68" s="12">
        <v>84.77</v>
      </c>
      <c r="Z68" s="12">
        <v>84.27</v>
      </c>
      <c r="AA68" s="4">
        <f t="shared" ref="AA68:AA85" si="33">IFERROR((Z68-Y68)/Y68, "N/A")</f>
        <v>-5.8983130824584173E-3</v>
      </c>
      <c r="AB68" t="str">
        <f t="shared" ref="AB68:AB85" si="34">IF(AA68="N/A", "N/A", IF(AA68&gt;0, "UP", "DOWN"))</f>
        <v>DOWN</v>
      </c>
      <c r="AC68">
        <f t="shared" ref="AC68:AC85" si="35">IFERROR(STANDARDIZE(AA68, $AA$1, $AA$2), "N/A")</f>
        <v>-0.75191662156732675</v>
      </c>
    </row>
    <row r="69" spans="1:29" x14ac:dyDescent="0.2">
      <c r="A69" t="s">
        <v>11</v>
      </c>
      <c r="B69" s="1">
        <v>43045</v>
      </c>
      <c r="C69">
        <v>1246</v>
      </c>
      <c r="D69">
        <v>0.33793314600000002</v>
      </c>
      <c r="E69">
        <v>0.14200795399999999</v>
      </c>
      <c r="F69" s="2">
        <v>43045.759722222225</v>
      </c>
      <c r="G69">
        <v>55237</v>
      </c>
      <c r="H69">
        <v>305135</v>
      </c>
      <c r="I69">
        <v>24069567</v>
      </c>
      <c r="J69" s="13">
        <v>81</v>
      </c>
      <c r="K69" s="16">
        <f t="shared" si="24"/>
        <v>0.75972222222480923</v>
      </c>
      <c r="L69">
        <f>C69/VLOOKUP(A69, 'Normalization Factors'!$A:$C, 3, )</f>
        <v>5.0778384546417803E-2</v>
      </c>
      <c r="M69">
        <f>G69/VLOOKUP(A69, 'Normalization Factors'!$A:$C, 3, )</f>
        <v>2.2510799576167577</v>
      </c>
      <c r="N69">
        <f>H69/VLOOKUP(A69, 'Normalization Factors'!$A:$C, 3, )</f>
        <v>12.435202542994539</v>
      </c>
      <c r="O69">
        <f>I69/VLOOKUP(A69, 'Normalization Factors'!$A:$C, 3, )</f>
        <v>980.90989485695661</v>
      </c>
      <c r="P69" s="13">
        <f>J69/VLOOKUP(A69, 'Normalization Factors'!$A:$C, 3, )</f>
        <v>3.3010025266932922E-3</v>
      </c>
      <c r="Q69" s="12">
        <f t="shared" si="25"/>
        <v>8.7703355064980837E-2</v>
      </c>
      <c r="R69">
        <f t="shared" si="26"/>
        <v>-0.12554960199254347</v>
      </c>
      <c r="S69">
        <f t="shared" si="27"/>
        <v>0.84525534049534135</v>
      </c>
      <c r="T69">
        <f t="shared" si="28"/>
        <v>3.0363553435865304E-2</v>
      </c>
      <c r="U69">
        <f t="shared" si="29"/>
        <v>-0.25949834342512224</v>
      </c>
      <c r="V69">
        <f t="shared" si="30"/>
        <v>-0.24398018983736175</v>
      </c>
      <c r="W69">
        <f t="shared" si="31"/>
        <v>1.1969043339118539</v>
      </c>
      <c r="X69" s="13">
        <f t="shared" si="32"/>
        <v>1.3248311905748982</v>
      </c>
      <c r="Y69" s="12">
        <v>84.2</v>
      </c>
      <c r="Z69">
        <v>84.47</v>
      </c>
      <c r="AA69" s="4">
        <f t="shared" si="33"/>
        <v>3.2066508313538717E-3</v>
      </c>
      <c r="AB69" t="str">
        <f t="shared" si="34"/>
        <v>UP</v>
      </c>
      <c r="AC69">
        <f t="shared" si="35"/>
        <v>0.4242821736967618</v>
      </c>
    </row>
    <row r="70" spans="1:29" x14ac:dyDescent="0.2">
      <c r="A70" t="s">
        <v>10</v>
      </c>
      <c r="B70" s="1">
        <v>43056</v>
      </c>
      <c r="C70">
        <v>376</v>
      </c>
      <c r="D70">
        <v>0.48083149120383101</v>
      </c>
      <c r="E70">
        <v>-0.23310343173375001</v>
      </c>
      <c r="F70" s="2">
        <v>43056.721018518518</v>
      </c>
      <c r="G70">
        <v>11856</v>
      </c>
      <c r="H70">
        <v>8444</v>
      </c>
      <c r="I70">
        <v>2530128</v>
      </c>
      <c r="J70" s="13">
        <v>10</v>
      </c>
      <c r="K70" s="16">
        <f t="shared" si="24"/>
        <v>0.72101851851766696</v>
      </c>
      <c r="L70">
        <f>C70/VLOOKUP(A70, 'Normalization Factors'!$A:$C, 3, )</f>
        <v>4.0927397409382824E-2</v>
      </c>
      <c r="M70">
        <f>G70/VLOOKUP(A70, 'Normalization Factors'!$A:$C, 3, )</f>
        <v>1.2905192119299009</v>
      </c>
      <c r="N70">
        <f>H70/VLOOKUP(A70, 'Normalization Factors'!$A:$C, 3, )</f>
        <v>0.91912485033199087</v>
      </c>
      <c r="O70">
        <f>I70/VLOOKUP(A70, 'Normalization Factors'!$A:$C, 3, )</f>
        <v>275.40306955480571</v>
      </c>
      <c r="P70" s="13">
        <f>J70/VLOOKUP(A70, 'Normalization Factors'!$A:$C, 3, )</f>
        <v>1.0884946119516709E-3</v>
      </c>
      <c r="Q70" s="12">
        <f t="shared" si="25"/>
        <v>2.45470339253347</v>
      </c>
      <c r="R70">
        <f t="shared" si="26"/>
        <v>-5.2226789553308395</v>
      </c>
      <c r="S70">
        <f t="shared" si="27"/>
        <v>-0.74429243733663808</v>
      </c>
      <c r="T70">
        <f t="shared" si="28"/>
        <v>-0.27675403710549223</v>
      </c>
      <c r="U70">
        <f t="shared" si="29"/>
        <v>-0.28679248875304891</v>
      </c>
      <c r="V70">
        <f t="shared" si="30"/>
        <v>-0.42706524859605799</v>
      </c>
      <c r="W70">
        <f t="shared" si="31"/>
        <v>-0.44951582992607897</v>
      </c>
      <c r="X70" s="13">
        <f t="shared" si="32"/>
        <v>-0.68926982573546502</v>
      </c>
      <c r="Y70" s="12">
        <v>49</v>
      </c>
      <c r="Z70" s="12">
        <v>48.94</v>
      </c>
      <c r="AA70" s="4">
        <f t="shared" si="33"/>
        <v>-1.2244897959184137E-3</v>
      </c>
      <c r="AB70" t="str">
        <f t="shared" si="34"/>
        <v>DOWN</v>
      </c>
      <c r="AC70">
        <f t="shared" si="35"/>
        <v>-0.14814209033979639</v>
      </c>
    </row>
    <row r="71" spans="1:29" x14ac:dyDescent="0.2">
      <c r="A71" t="s">
        <v>10</v>
      </c>
      <c r="B71" s="1">
        <v>43055</v>
      </c>
      <c r="C71">
        <v>220</v>
      </c>
      <c r="D71">
        <v>0.34548857077266099</v>
      </c>
      <c r="E71">
        <v>0.16734549226026399</v>
      </c>
      <c r="F71" s="2">
        <v>43055.761932870373</v>
      </c>
      <c r="G71">
        <v>1574</v>
      </c>
      <c r="H71">
        <v>2684</v>
      </c>
      <c r="I71">
        <v>2564042</v>
      </c>
      <c r="J71" s="13">
        <v>10</v>
      </c>
      <c r="K71" s="16">
        <f t="shared" si="24"/>
        <v>0.76193287037312984</v>
      </c>
      <c r="L71">
        <f>C71/VLOOKUP(A71, 'Normalization Factors'!$A:$C, 3, )</f>
        <v>2.3946881462936758E-2</v>
      </c>
      <c r="M71">
        <f>G71/VLOOKUP(A71, 'Normalization Factors'!$A:$C, 3, )</f>
        <v>0.17132905192119299</v>
      </c>
      <c r="N71">
        <f>H71/VLOOKUP(A71, 'Normalization Factors'!$A:$C, 3, )</f>
        <v>0.29215195384782844</v>
      </c>
      <c r="O71">
        <f>I71/VLOOKUP(A71, 'Normalization Factors'!$A:$C, 3, )</f>
        <v>279.09459018177859</v>
      </c>
      <c r="P71" s="13">
        <f>J71/VLOOKUP(A71, 'Normalization Factors'!$A:$C, 3, )</f>
        <v>1.0884946119516709E-3</v>
      </c>
      <c r="Q71" s="12">
        <f t="shared" si="25"/>
        <v>0.21285309486406295</v>
      </c>
      <c r="R71">
        <f t="shared" si="26"/>
        <v>0.21874469276765909</v>
      </c>
      <c r="S71">
        <f t="shared" si="27"/>
        <v>0.93604589837890029</v>
      </c>
      <c r="T71">
        <f t="shared" si="28"/>
        <v>-0.8061441450283483</v>
      </c>
      <c r="U71">
        <f t="shared" si="29"/>
        <v>-0.31859405779907524</v>
      </c>
      <c r="V71">
        <f t="shared" si="30"/>
        <v>-0.43703299739529117</v>
      </c>
      <c r="W71">
        <f t="shared" si="31"/>
        <v>-0.44090103871853986</v>
      </c>
      <c r="X71" s="13">
        <f t="shared" si="32"/>
        <v>-0.68926982573546502</v>
      </c>
      <c r="Y71" s="12">
        <v>49.11</v>
      </c>
      <c r="Z71">
        <v>49.2</v>
      </c>
      <c r="AA71" s="4">
        <f t="shared" si="33"/>
        <v>1.8326206475260316E-3</v>
      </c>
      <c r="AB71" t="str">
        <f t="shared" si="34"/>
        <v>UP</v>
      </c>
      <c r="AC71">
        <f t="shared" si="35"/>
        <v>0.24678200322127905</v>
      </c>
    </row>
    <row r="72" spans="1:29" x14ac:dyDescent="0.2">
      <c r="A72" t="s">
        <v>10</v>
      </c>
      <c r="B72" s="1">
        <v>43054</v>
      </c>
      <c r="C72">
        <v>236</v>
      </c>
      <c r="D72">
        <v>0.28857508193313203</v>
      </c>
      <c r="E72">
        <v>0.16380658889133401</v>
      </c>
      <c r="F72" s="2">
        <v>43054.724004629628</v>
      </c>
      <c r="G72">
        <v>2762</v>
      </c>
      <c r="H72">
        <v>3431</v>
      </c>
      <c r="I72">
        <v>1564770</v>
      </c>
      <c r="J72" s="13">
        <v>8</v>
      </c>
      <c r="K72" s="16">
        <f t="shared" si="24"/>
        <v>0.72400462962832535</v>
      </c>
      <c r="L72">
        <f>C72/VLOOKUP(A72, 'Normalization Factors'!$A:$C, 3, )</f>
        <v>2.5688472842059433E-2</v>
      </c>
      <c r="M72">
        <f>G72/VLOOKUP(A72, 'Normalization Factors'!$A:$C, 3, )</f>
        <v>0.3006422118210515</v>
      </c>
      <c r="N72">
        <f>H72/VLOOKUP(A72, 'Normalization Factors'!$A:$C, 3, )</f>
        <v>0.37346250136061826</v>
      </c>
      <c r="O72">
        <f>I72/VLOOKUP(A72, 'Normalization Factors'!$A:$C, 3, )</f>
        <v>170.32437139436161</v>
      </c>
      <c r="P72" s="13">
        <f>J72/VLOOKUP(A72, 'Normalization Factors'!$A:$C, 3, )</f>
        <v>8.7079568956133669E-4</v>
      </c>
      <c r="Q72" s="12">
        <f t="shared" si="25"/>
        <v>-0.72987461848678348</v>
      </c>
      <c r="R72">
        <f t="shared" si="26"/>
        <v>0.17065698088678288</v>
      </c>
      <c r="S72">
        <f t="shared" si="27"/>
        <v>-0.62165388273674582</v>
      </c>
      <c r="T72">
        <f t="shared" si="28"/>
        <v>-0.75184772370292707</v>
      </c>
      <c r="U72">
        <f t="shared" si="29"/>
        <v>-0.31491964970466951</v>
      </c>
      <c r="V72">
        <f t="shared" si="30"/>
        <v>-0.43574030497289062</v>
      </c>
      <c r="W72">
        <f t="shared" si="31"/>
        <v>-0.69473484303357358</v>
      </c>
      <c r="X72" s="13">
        <f t="shared" si="32"/>
        <v>-0.88744657254599457</v>
      </c>
      <c r="Y72" s="12">
        <v>48.88</v>
      </c>
      <c r="Z72" s="12">
        <v>48.82</v>
      </c>
      <c r="AA72" s="4">
        <f t="shared" si="33"/>
        <v>-1.2274959083470186E-3</v>
      </c>
      <c r="AB72" t="str">
        <f t="shared" si="34"/>
        <v>DOWN</v>
      </c>
      <c r="AC72">
        <f t="shared" si="35"/>
        <v>-0.14853042640026004</v>
      </c>
    </row>
    <row r="73" spans="1:29" x14ac:dyDescent="0.2">
      <c r="A73" t="s">
        <v>10</v>
      </c>
      <c r="B73" s="1">
        <v>43053</v>
      </c>
      <c r="C73">
        <v>387</v>
      </c>
      <c r="D73">
        <v>0.33826647333430199</v>
      </c>
      <c r="E73">
        <v>0.14675150941866</v>
      </c>
      <c r="F73" s="2">
        <v>43053.731863425928</v>
      </c>
      <c r="G73">
        <v>15748</v>
      </c>
      <c r="H73">
        <v>6632</v>
      </c>
      <c r="I73">
        <v>2212768</v>
      </c>
      <c r="J73" s="13">
        <v>10</v>
      </c>
      <c r="K73" s="16">
        <f t="shared" si="24"/>
        <v>0.731863425928168</v>
      </c>
      <c r="L73">
        <f>C73/VLOOKUP(A73, 'Normalization Factors'!$A:$C, 3, )</f>
        <v>4.2124741482529662E-2</v>
      </c>
      <c r="M73">
        <f>G73/VLOOKUP(A73, 'Normalization Factors'!$A:$C, 3, )</f>
        <v>1.7141613149014912</v>
      </c>
      <c r="N73">
        <f>H73/VLOOKUP(A73, 'Normalization Factors'!$A:$C, 3, )</f>
        <v>0.72188962664634815</v>
      </c>
      <c r="O73">
        <f>I73/VLOOKUP(A73, 'Normalization Factors'!$A:$C, 3, )</f>
        <v>240.85860454990748</v>
      </c>
      <c r="P73" s="13">
        <f>J73/VLOOKUP(A73, 'Normalization Factors'!$A:$C, 3, )</f>
        <v>1.0884946119516709E-3</v>
      </c>
      <c r="Q73" s="12">
        <f t="shared" si="25"/>
        <v>9.3224663318457246E-2</v>
      </c>
      <c r="R73">
        <f t="shared" si="26"/>
        <v>-6.1092706032577888E-2</v>
      </c>
      <c r="S73">
        <f t="shared" si="27"/>
        <v>-0.29889582605640169</v>
      </c>
      <c r="T73">
        <f t="shared" si="28"/>
        <v>-0.23942524744426516</v>
      </c>
      <c r="U73">
        <f t="shared" si="29"/>
        <v>-0.27475478142693194</v>
      </c>
      <c r="V73">
        <f t="shared" si="30"/>
        <v>-0.43020093623915007</v>
      </c>
      <c r="W73">
        <f t="shared" si="31"/>
        <v>-0.53013121406314989</v>
      </c>
      <c r="X73" s="13">
        <f t="shared" si="32"/>
        <v>-0.68926982573546502</v>
      </c>
      <c r="Y73" s="12">
        <v>49.32</v>
      </c>
      <c r="Z73" s="12">
        <v>49.2</v>
      </c>
      <c r="AA73" s="4">
        <f t="shared" si="33"/>
        <v>-2.4330900243308483E-3</v>
      </c>
      <c r="AB73" t="str">
        <f t="shared" si="34"/>
        <v>DOWN</v>
      </c>
      <c r="AC73">
        <f t="shared" si="35"/>
        <v>-0.30427166384179577</v>
      </c>
    </row>
    <row r="74" spans="1:29" x14ac:dyDescent="0.2">
      <c r="A74" t="s">
        <v>10</v>
      </c>
      <c r="B74" s="1">
        <v>43052</v>
      </c>
      <c r="C74">
        <v>231</v>
      </c>
      <c r="D74">
        <v>0.33578175852526398</v>
      </c>
      <c r="E74">
        <v>0.190826048050073</v>
      </c>
      <c r="F74" s="2">
        <v>43052.705185185187</v>
      </c>
      <c r="G74">
        <v>6490</v>
      </c>
      <c r="H74">
        <v>10995</v>
      </c>
      <c r="I74">
        <v>828298</v>
      </c>
      <c r="J74" s="13">
        <v>8</v>
      </c>
      <c r="K74" s="16">
        <f t="shared" si="24"/>
        <v>0.70518518518656492</v>
      </c>
      <c r="L74">
        <f>C74/VLOOKUP(A74, 'Normalization Factors'!$A:$C, 3, )</f>
        <v>2.5144225536083597E-2</v>
      </c>
      <c r="M74">
        <f>G74/VLOOKUP(A74, 'Normalization Factors'!$A:$C, 3, )</f>
        <v>0.70643300315663438</v>
      </c>
      <c r="N74">
        <f>H74/VLOOKUP(A74, 'Normalization Factors'!$A:$C, 3, )</f>
        <v>1.1967998258408621</v>
      </c>
      <c r="O74">
        <f>I74/VLOOKUP(A74, 'Normalization Factors'!$A:$C, 3, )</f>
        <v>90.159791009034507</v>
      </c>
      <c r="P74" s="13">
        <f>J74/VLOOKUP(A74, 'Normalization Factors'!$A:$C, 3, )</f>
        <v>8.7079568956133669E-4</v>
      </c>
      <c r="Q74" s="12">
        <f t="shared" si="25"/>
        <v>5.2067293457369532E-2</v>
      </c>
      <c r="R74">
        <f t="shared" si="26"/>
        <v>0.53780573623564643</v>
      </c>
      <c r="S74">
        <f t="shared" si="27"/>
        <v>-1.3945619826639464</v>
      </c>
      <c r="T74">
        <f t="shared" si="28"/>
        <v>-0.7688153553671212</v>
      </c>
      <c r="U74">
        <f t="shared" si="29"/>
        <v>-0.30338918390000252</v>
      </c>
      <c r="V74">
        <f t="shared" si="30"/>
        <v>-0.42265071262611981</v>
      </c>
      <c r="W74">
        <f t="shared" si="31"/>
        <v>-0.88181252511763242</v>
      </c>
      <c r="X74" s="13">
        <f t="shared" si="32"/>
        <v>-0.88744657254599457</v>
      </c>
      <c r="Y74" s="12">
        <v>49.1</v>
      </c>
      <c r="Z74">
        <v>49.4</v>
      </c>
      <c r="AA74" s="4">
        <f t="shared" si="33"/>
        <v>6.1099796334011637E-3</v>
      </c>
      <c r="AB74" t="str">
        <f t="shared" si="34"/>
        <v>UP</v>
      </c>
      <c r="AC74">
        <f t="shared" si="35"/>
        <v>0.79934042450906229</v>
      </c>
    </row>
    <row r="75" spans="1:29" x14ac:dyDescent="0.2">
      <c r="A75" t="s">
        <v>10</v>
      </c>
      <c r="B75" s="1">
        <v>43049</v>
      </c>
      <c r="C75">
        <v>176</v>
      </c>
      <c r="D75">
        <v>0.27184386500000002</v>
      </c>
      <c r="E75">
        <v>0.14124266199999999</v>
      </c>
      <c r="F75" s="2">
        <v>43049.708333333336</v>
      </c>
      <c r="G75">
        <v>2328</v>
      </c>
      <c r="H75">
        <v>4873</v>
      </c>
      <c r="I75">
        <v>903368</v>
      </c>
      <c r="J75" s="13">
        <v>9</v>
      </c>
      <c r="K75" s="16">
        <f t="shared" si="24"/>
        <v>0.70833333333575865</v>
      </c>
      <c r="L75">
        <f>C75/VLOOKUP(A75, 'Normalization Factors'!$A:$C, 3, )</f>
        <v>1.9157505170349406E-2</v>
      </c>
      <c r="M75">
        <f>G75/VLOOKUP(A75, 'Normalization Factors'!$A:$C, 3, )</f>
        <v>0.25340154566234896</v>
      </c>
      <c r="N75">
        <f>H75/VLOOKUP(A75, 'Normalization Factors'!$A:$C, 3, )</f>
        <v>0.53042342440404922</v>
      </c>
      <c r="O75">
        <f>I75/VLOOKUP(A75, 'Normalization Factors'!$A:$C, 3, )</f>
        <v>98.331120060955698</v>
      </c>
      <c r="P75" s="13">
        <f>J75/VLOOKUP(A75, 'Normalization Factors'!$A:$C, 3, )</f>
        <v>9.7964515075650376E-4</v>
      </c>
      <c r="Q75" s="12">
        <f t="shared" si="25"/>
        <v>-1.0070142246251697</v>
      </c>
      <c r="R75">
        <f t="shared" si="26"/>
        <v>-0.13594862603028282</v>
      </c>
      <c r="S75">
        <f t="shared" si="27"/>
        <v>-1.265268622713144</v>
      </c>
      <c r="T75">
        <f t="shared" si="28"/>
        <v>-0.95545930367325638</v>
      </c>
      <c r="U75">
        <f t="shared" si="29"/>
        <v>-0.316261983974848</v>
      </c>
      <c r="V75">
        <f t="shared" si="30"/>
        <v>-0.43324490674919369</v>
      </c>
      <c r="W75">
        <f t="shared" si="31"/>
        <v>-0.86274333906025302</v>
      </c>
      <c r="X75" s="13">
        <f t="shared" si="32"/>
        <v>-0.7883581991407298</v>
      </c>
      <c r="Y75" s="12">
        <v>49</v>
      </c>
      <c r="Z75">
        <v>49.32</v>
      </c>
      <c r="AA75" s="4">
        <f t="shared" si="33"/>
        <v>6.5306122448979646E-3</v>
      </c>
      <c r="AB75" t="str">
        <f t="shared" si="34"/>
        <v>UP</v>
      </c>
      <c r="AC75">
        <f t="shared" si="35"/>
        <v>0.85367864875405786</v>
      </c>
    </row>
    <row r="76" spans="1:29" x14ac:dyDescent="0.2">
      <c r="A76" t="s">
        <v>14</v>
      </c>
      <c r="B76" s="1">
        <v>43056</v>
      </c>
      <c r="C76">
        <v>61</v>
      </c>
      <c r="D76">
        <v>0.26835982778605699</v>
      </c>
      <c r="E76">
        <v>0.22409856764364899</v>
      </c>
      <c r="F76" s="2">
        <v>43056.686412037037</v>
      </c>
      <c r="G76">
        <v>292</v>
      </c>
      <c r="H76">
        <v>102</v>
      </c>
      <c r="I76">
        <v>43451</v>
      </c>
      <c r="J76" s="13">
        <v>2</v>
      </c>
      <c r="K76" s="16">
        <f t="shared" si="24"/>
        <v>0.68641203703737119</v>
      </c>
      <c r="L76">
        <f>C76/VLOOKUP(A76, 'Normalization Factors'!$A:$C, 3, )</f>
        <v>2.4429315178213857E-2</v>
      </c>
      <c r="M76">
        <f>G76/VLOOKUP(A76, 'Normalization Factors'!$A:$C, 3, )</f>
        <v>0.11694032839407288</v>
      </c>
      <c r="N76">
        <f>H76/VLOOKUP(A76, 'Normalization Factors'!$A:$C, 3, )</f>
        <v>4.0849018822587103E-2</v>
      </c>
      <c r="O76">
        <f>I76/VLOOKUP(A76, 'Normalization Factors'!$A:$C, 3, )</f>
        <v>17.401281537845414</v>
      </c>
      <c r="P76" s="13">
        <f>J76/VLOOKUP(A76, 'Normalization Factors'!$A:$C, 3, )</f>
        <v>8.0096115338406087E-4</v>
      </c>
      <c r="Q76" s="12">
        <f t="shared" si="25"/>
        <v>-1.0647245935183964</v>
      </c>
      <c r="R76">
        <f t="shared" si="26"/>
        <v>0.98992300787803811</v>
      </c>
      <c r="S76">
        <f t="shared" si="27"/>
        <v>-2.1655687098044991</v>
      </c>
      <c r="T76">
        <f t="shared" si="28"/>
        <v>-0.79110363404495732</v>
      </c>
      <c r="U76">
        <f t="shared" si="29"/>
        <v>-0.32013950271842612</v>
      </c>
      <c r="V76">
        <f t="shared" si="30"/>
        <v>-0.4410282650422474</v>
      </c>
      <c r="W76">
        <f t="shared" si="31"/>
        <v>-1.0516068811578527</v>
      </c>
      <c r="X76" s="13">
        <f t="shared" si="32"/>
        <v>-0.95101868876354934</v>
      </c>
      <c r="Y76" s="12">
        <v>28.2</v>
      </c>
      <c r="Z76">
        <v>28.36</v>
      </c>
      <c r="AA76" s="4">
        <f t="shared" si="33"/>
        <v>5.6737588652482325E-3</v>
      </c>
      <c r="AB76" t="str">
        <f t="shared" si="34"/>
        <v>UP</v>
      </c>
      <c r="AC76">
        <f t="shared" si="35"/>
        <v>0.74298848870486833</v>
      </c>
    </row>
    <row r="77" spans="1:29" x14ac:dyDescent="0.2">
      <c r="A77" t="s">
        <v>14</v>
      </c>
      <c r="B77" s="1">
        <v>43055</v>
      </c>
      <c r="C77">
        <v>81</v>
      </c>
      <c r="D77">
        <v>0.45187011205529698</v>
      </c>
      <c r="E77">
        <v>0.37767890545668298</v>
      </c>
      <c r="F77" s="2">
        <v>43055.763298611113</v>
      </c>
      <c r="G77">
        <v>899</v>
      </c>
      <c r="H77">
        <v>242</v>
      </c>
      <c r="I77">
        <v>76243</v>
      </c>
      <c r="J77" s="13">
        <v>0</v>
      </c>
      <c r="K77" s="16">
        <f t="shared" si="24"/>
        <v>0.76329861111298669</v>
      </c>
      <c r="L77">
        <f>C77/VLOOKUP(A77, 'Normalization Factors'!$A:$C, 3, )</f>
        <v>3.2438926712054464E-2</v>
      </c>
      <c r="M77">
        <f>G77/VLOOKUP(A77, 'Normalization Factors'!$A:$C, 3, )</f>
        <v>0.36003203844613535</v>
      </c>
      <c r="N77">
        <f>H77/VLOOKUP(A77, 'Normalization Factors'!$A:$C, 3, )</f>
        <v>9.6916299559471369E-2</v>
      </c>
      <c r="O77">
        <f>I77/VLOOKUP(A77, 'Normalization Factors'!$A:$C, 3, )</f>
        <v>30.533840608730475</v>
      </c>
      <c r="P77" s="13">
        <f>J77/VLOOKUP(A77, 'Normalization Factors'!$A:$C, 3, )</f>
        <v>0</v>
      </c>
      <c r="Q77" s="12">
        <f t="shared" si="25"/>
        <v>1.9749806537436203</v>
      </c>
      <c r="R77">
        <f t="shared" si="26"/>
        <v>3.0768200676171507</v>
      </c>
      <c r="S77">
        <f t="shared" si="27"/>
        <v>0.99213640006733272</v>
      </c>
      <c r="T77">
        <f t="shared" si="28"/>
        <v>-0.54139337037022572</v>
      </c>
      <c r="U77">
        <f t="shared" si="29"/>
        <v>-0.31323209942095864</v>
      </c>
      <c r="V77">
        <f t="shared" si="30"/>
        <v>-0.44013689545773227</v>
      </c>
      <c r="W77">
        <f t="shared" si="31"/>
        <v>-1.020959821084638</v>
      </c>
      <c r="X77" s="13">
        <f t="shared" si="32"/>
        <v>-1.6801535597881128</v>
      </c>
      <c r="Y77" s="12">
        <v>28.3</v>
      </c>
      <c r="Z77">
        <v>28.26</v>
      </c>
      <c r="AA77" s="4">
        <f t="shared" si="33"/>
        <v>-1.4134275618374256E-3</v>
      </c>
      <c r="AB77" t="str">
        <f t="shared" si="34"/>
        <v>DOWN</v>
      </c>
      <c r="AC77">
        <f t="shared" si="35"/>
        <v>-0.17254947676740301</v>
      </c>
    </row>
    <row r="78" spans="1:29" x14ac:dyDescent="0.2">
      <c r="A78" t="s">
        <v>14</v>
      </c>
      <c r="B78" s="1">
        <v>43054</v>
      </c>
      <c r="C78">
        <v>60</v>
      </c>
      <c r="D78">
        <v>0.33344907407407398</v>
      </c>
      <c r="E78">
        <v>0.107984006734006</v>
      </c>
      <c r="F78" s="2">
        <v>43054.707685185182</v>
      </c>
      <c r="G78">
        <v>235</v>
      </c>
      <c r="H78">
        <v>360</v>
      </c>
      <c r="I78">
        <v>215825</v>
      </c>
      <c r="J78" s="13">
        <v>1</v>
      </c>
      <c r="K78" s="16">
        <f t="shared" si="24"/>
        <v>0.70768518518161727</v>
      </c>
      <c r="L78">
        <f>C78/VLOOKUP(A78, 'Normalization Factors'!$A:$C, 3, )</f>
        <v>2.4028834601521828E-2</v>
      </c>
      <c r="M78">
        <f>G78/VLOOKUP(A78, 'Normalization Factors'!$A:$C, 3, )</f>
        <v>9.4112935522627159E-2</v>
      </c>
      <c r="N78">
        <f>H78/VLOOKUP(A78, 'Normalization Factors'!$A:$C, 3, )</f>
        <v>0.14417300760913096</v>
      </c>
      <c r="O78">
        <f>I78/VLOOKUP(A78, 'Normalization Factors'!$A:$C, 3, )</f>
        <v>86.433720464557467</v>
      </c>
      <c r="P78" s="13">
        <f>J78/VLOOKUP(A78, 'Normalization Factors'!$A:$C, 3, )</f>
        <v>4.0048057669203043E-4</v>
      </c>
      <c r="Q78" s="12">
        <f t="shared" si="25"/>
        <v>1.3428188326424503E-2</v>
      </c>
      <c r="R78">
        <f t="shared" si="26"/>
        <v>-0.58787750490783131</v>
      </c>
      <c r="S78">
        <f t="shared" si="27"/>
        <v>-1.2918878441167847</v>
      </c>
      <c r="T78">
        <f t="shared" si="28"/>
        <v>-0.80358914722869379</v>
      </c>
      <c r="U78">
        <f t="shared" si="29"/>
        <v>-0.32078813861291644</v>
      </c>
      <c r="V78">
        <f t="shared" si="30"/>
        <v>-0.43938559823649809</v>
      </c>
      <c r="W78">
        <f t="shared" si="31"/>
        <v>-0.89050794443364278</v>
      </c>
      <c r="X78" s="13">
        <f t="shared" si="32"/>
        <v>-1.3155861242758311</v>
      </c>
      <c r="Y78" s="12">
        <v>27.93</v>
      </c>
      <c r="Z78">
        <v>28.17</v>
      </c>
      <c r="AA78" s="4">
        <f t="shared" si="33"/>
        <v>8.5929108485500172E-3</v>
      </c>
      <c r="AB78" t="str">
        <f t="shared" si="34"/>
        <v>UP</v>
      </c>
      <c r="AC78">
        <f t="shared" si="35"/>
        <v>1.1200908120588013</v>
      </c>
    </row>
    <row r="79" spans="1:29" x14ac:dyDescent="0.2">
      <c r="A79" t="s">
        <v>14</v>
      </c>
      <c r="B79" s="1">
        <v>43053</v>
      </c>
      <c r="C79">
        <v>73</v>
      </c>
      <c r="D79">
        <v>0.202983232520903</v>
      </c>
      <c r="E79">
        <v>0.13645036470378899</v>
      </c>
      <c r="F79" s="2">
        <v>43053.69630787037</v>
      </c>
      <c r="G79">
        <v>180</v>
      </c>
      <c r="H79">
        <v>242</v>
      </c>
      <c r="I79">
        <v>274476</v>
      </c>
      <c r="J79" s="13">
        <v>2</v>
      </c>
      <c r="K79" s="16">
        <f t="shared" si="24"/>
        <v>0.69630787037021946</v>
      </c>
      <c r="L79">
        <f>C79/VLOOKUP(A79, 'Normalization Factors'!$A:$C, 3, )</f>
        <v>2.923508209851822E-2</v>
      </c>
      <c r="M79">
        <f>G79/VLOOKUP(A79, 'Normalization Factors'!$A:$C, 3, )</f>
        <v>7.208650380456548E-2</v>
      </c>
      <c r="N79">
        <f>H79/VLOOKUP(A79, 'Normalization Factors'!$A:$C, 3, )</f>
        <v>9.6916299559471369E-2</v>
      </c>
      <c r="O79">
        <f>I79/VLOOKUP(A79, 'Normalization Factors'!$A:$C, 3, )</f>
        <v>109.92230676812174</v>
      </c>
      <c r="P79" s="13">
        <f>J79/VLOOKUP(A79, 'Normalization Factors'!$A:$C, 3, )</f>
        <v>8.0096115338406087E-4</v>
      </c>
      <c r="Q79" s="12">
        <f t="shared" si="25"/>
        <v>-2.147637087861495</v>
      </c>
      <c r="R79">
        <f t="shared" si="26"/>
        <v>-0.20106784167514952</v>
      </c>
      <c r="S79">
        <f t="shared" si="27"/>
        <v>-1.7591502439375786</v>
      </c>
      <c r="T79">
        <f t="shared" si="28"/>
        <v>-0.6412774758401184</v>
      </c>
      <c r="U79">
        <f t="shared" si="29"/>
        <v>-0.32141401535321418</v>
      </c>
      <c r="V79">
        <f t="shared" si="30"/>
        <v>-0.44013689545773227</v>
      </c>
      <c r="W79">
        <f t="shared" si="31"/>
        <v>-0.83569333354214159</v>
      </c>
      <c r="X79" s="13">
        <f t="shared" si="32"/>
        <v>-0.95101868876354934</v>
      </c>
      <c r="Y79" s="12">
        <v>28.15</v>
      </c>
      <c r="Z79">
        <v>28.08</v>
      </c>
      <c r="AA79" s="4">
        <f t="shared" si="33"/>
        <v>-2.4866785079929055E-3</v>
      </c>
      <c r="AB79" t="str">
        <f t="shared" si="34"/>
        <v>DOWN</v>
      </c>
      <c r="AC79">
        <f t="shared" si="35"/>
        <v>-0.31119433926588208</v>
      </c>
    </row>
    <row r="80" spans="1:29" x14ac:dyDescent="0.2">
      <c r="A80" t="s">
        <v>14</v>
      </c>
      <c r="B80" s="1">
        <v>43052</v>
      </c>
      <c r="C80">
        <v>30</v>
      </c>
      <c r="D80">
        <v>0.34558501683501602</v>
      </c>
      <c r="E80">
        <v>0.24801346801346799</v>
      </c>
      <c r="F80" s="2">
        <v>43052.716041666667</v>
      </c>
      <c r="G80">
        <v>473</v>
      </c>
      <c r="H80">
        <v>979</v>
      </c>
      <c r="I80">
        <v>82166</v>
      </c>
      <c r="J80" s="13">
        <v>5</v>
      </c>
      <c r="K80" s="16">
        <f t="shared" si="24"/>
        <v>0.71604166666656965</v>
      </c>
      <c r="L80">
        <f>C80/VLOOKUP(A80, 'Normalization Factors'!$A:$C, 3, )</f>
        <v>1.2014417300760914E-2</v>
      </c>
      <c r="M80">
        <f>G80/VLOOKUP(A80, 'Normalization Factors'!$A:$C, 3, )</f>
        <v>0.1894273127753304</v>
      </c>
      <c r="N80">
        <f>H80/VLOOKUP(A80, 'Normalization Factors'!$A:$C, 3, )</f>
        <v>0.39207048458149779</v>
      </c>
      <c r="O80">
        <f>I80/VLOOKUP(A80, 'Normalization Factors'!$A:$C, 3, )</f>
        <v>32.905887064477376</v>
      </c>
      <c r="P80" s="13">
        <f>J80/VLOOKUP(A80, 'Normalization Factors'!$A:$C, 3, )</f>
        <v>2.0024028834601522E-3</v>
      </c>
      <c r="Q80" s="12">
        <f t="shared" si="25"/>
        <v>0.21445064893568239</v>
      </c>
      <c r="R80">
        <f t="shared" si="26"/>
        <v>1.3148860596359144</v>
      </c>
      <c r="S80">
        <f t="shared" si="27"/>
        <v>-0.94869002833645855</v>
      </c>
      <c r="T80">
        <f t="shared" si="28"/>
        <v>-1.1781545427407913</v>
      </c>
      <c r="U80">
        <f t="shared" si="29"/>
        <v>-0.31807979926399177</v>
      </c>
      <c r="V80">
        <f t="shared" si="30"/>
        <v>-0.43544447128782032</v>
      </c>
      <c r="W80">
        <f t="shared" si="31"/>
        <v>-1.0154242472613382</v>
      </c>
      <c r="X80" s="13">
        <f t="shared" si="32"/>
        <v>0.14268361777329577</v>
      </c>
      <c r="Y80" s="12">
        <v>29.04</v>
      </c>
      <c r="Z80">
        <v>28.17</v>
      </c>
      <c r="AA80" s="4">
        <f t="shared" si="33"/>
        <v>-2.9958677685950327E-2</v>
      </c>
      <c r="AB80" t="str">
        <f t="shared" si="34"/>
        <v>DOWN</v>
      </c>
      <c r="AC80">
        <f t="shared" si="35"/>
        <v>-3.8600862011645583</v>
      </c>
    </row>
    <row r="81" spans="1:29" x14ac:dyDescent="0.2">
      <c r="A81" t="s">
        <v>14</v>
      </c>
      <c r="B81" s="1">
        <v>43049</v>
      </c>
      <c r="C81">
        <v>72</v>
      </c>
      <c r="D81">
        <v>0.272164352</v>
      </c>
      <c r="E81">
        <v>0.106828704</v>
      </c>
      <c r="F81" s="2">
        <v>43049.75</v>
      </c>
      <c r="G81">
        <v>540</v>
      </c>
      <c r="H81">
        <v>1323</v>
      </c>
      <c r="I81">
        <v>3708280</v>
      </c>
      <c r="J81" s="13">
        <v>2</v>
      </c>
      <c r="K81" s="16">
        <f t="shared" si="24"/>
        <v>0.75</v>
      </c>
      <c r="L81">
        <f>C81/VLOOKUP(A81, 'Normalization Factors'!$A:$C, 3, )</f>
        <v>2.8834601521826191E-2</v>
      </c>
      <c r="M81">
        <f>G81/VLOOKUP(A81, 'Normalization Factors'!$A:$C, 3, )</f>
        <v>0.21625951141369643</v>
      </c>
      <c r="N81">
        <f>H81/VLOOKUP(A81, 'Normalization Factors'!$A:$C, 3, )</f>
        <v>0.52983580296355626</v>
      </c>
      <c r="O81">
        <f>I81/VLOOKUP(A81, 'Normalization Factors'!$A:$C, 3, )</f>
        <v>1485.0941129355226</v>
      </c>
      <c r="P81" s="13">
        <f>J81/VLOOKUP(A81, 'Normalization Factors'!$A:$C, 3, )</f>
        <v>8.0096115338406087E-4</v>
      </c>
      <c r="Q81" s="12">
        <f t="shared" si="25"/>
        <v>-1.001705606530775</v>
      </c>
      <c r="R81">
        <f t="shared" si="26"/>
        <v>-0.60357611524453203</v>
      </c>
      <c r="S81">
        <f t="shared" si="27"/>
        <v>0.4459670230265827</v>
      </c>
      <c r="T81">
        <f t="shared" si="28"/>
        <v>-0.65376298902385488</v>
      </c>
      <c r="U81">
        <f t="shared" si="29"/>
        <v>-0.31731736759853824</v>
      </c>
      <c r="V81">
        <f t="shared" si="30"/>
        <v>-0.43325424888015457</v>
      </c>
      <c r="W81">
        <f t="shared" si="31"/>
        <v>2.373503954444089</v>
      </c>
      <c r="X81" s="13">
        <f t="shared" si="32"/>
        <v>-0.95101868876354934</v>
      </c>
      <c r="Y81" s="12">
        <v>29.2</v>
      </c>
      <c r="Z81">
        <v>29.17</v>
      </c>
      <c r="AA81" s="4">
        <f t="shared" si="33"/>
        <v>-1.0273972602738899E-3</v>
      </c>
      <c r="AB81" t="str">
        <f t="shared" si="34"/>
        <v>DOWN</v>
      </c>
      <c r="AC81">
        <f t="shared" si="35"/>
        <v>-0.12268125324312641</v>
      </c>
    </row>
    <row r="82" spans="1:29" x14ac:dyDescent="0.2">
      <c r="A82" t="s">
        <v>14</v>
      </c>
      <c r="B82" s="1">
        <v>43048</v>
      </c>
      <c r="C82">
        <v>67</v>
      </c>
      <c r="D82">
        <v>0.33552691099999998</v>
      </c>
      <c r="E82">
        <v>0.12507538100000001</v>
      </c>
      <c r="F82" s="2">
        <v>43048.77847222222</v>
      </c>
      <c r="G82">
        <v>482</v>
      </c>
      <c r="H82">
        <v>559</v>
      </c>
      <c r="I82">
        <v>577345</v>
      </c>
      <c r="J82" s="13">
        <v>7</v>
      </c>
      <c r="K82" s="16">
        <f t="shared" si="24"/>
        <v>0.77847222222044365</v>
      </c>
      <c r="L82">
        <f>C82/VLOOKUP(A82, 'Normalization Factors'!$A:$C, 3, )</f>
        <v>2.6832198638366039E-2</v>
      </c>
      <c r="M82">
        <f>G82/VLOOKUP(A82, 'Normalization Factors'!$A:$C, 3, )</f>
        <v>0.19303163796555867</v>
      </c>
      <c r="N82">
        <f>H82/VLOOKUP(A82, 'Normalization Factors'!$A:$C, 3, )</f>
        <v>0.223868642370845</v>
      </c>
      <c r="O82">
        <f>I82/VLOOKUP(A82, 'Normalization Factors'!$A:$C, 3, )</f>
        <v>231.21545855026031</v>
      </c>
      <c r="P82" s="13">
        <f>J82/VLOOKUP(A82, 'Normalization Factors'!$A:$C, 3, )</f>
        <v>2.803364036844213E-3</v>
      </c>
      <c r="Q82" s="12">
        <f t="shared" si="25"/>
        <v>4.7845942251460181E-2</v>
      </c>
      <c r="R82">
        <f t="shared" si="26"/>
        <v>-0.35563463312807808</v>
      </c>
      <c r="S82">
        <f t="shared" si="27"/>
        <v>1.6153113809437489</v>
      </c>
      <c r="T82">
        <f t="shared" si="28"/>
        <v>-0.7161905549425378</v>
      </c>
      <c r="U82">
        <f t="shared" si="29"/>
        <v>-0.31797738307012491</v>
      </c>
      <c r="V82">
        <f t="shared" si="30"/>
        <v>-0.43811858004136578</v>
      </c>
      <c r="W82">
        <f t="shared" si="31"/>
        <v>-0.55263513528298025</v>
      </c>
      <c r="X82" s="13">
        <f t="shared" si="32"/>
        <v>0.87181848879785917</v>
      </c>
      <c r="Y82" s="12">
        <v>29.08</v>
      </c>
      <c r="Z82">
        <v>29.27</v>
      </c>
      <c r="AA82" s="4">
        <f t="shared" si="33"/>
        <v>6.5337001375516263E-3</v>
      </c>
      <c r="AB82" t="str">
        <f t="shared" si="34"/>
        <v>UP</v>
      </c>
      <c r="AC82">
        <f t="shared" si="35"/>
        <v>0.85407754935965297</v>
      </c>
    </row>
    <row r="83" spans="1:29" x14ac:dyDescent="0.2">
      <c r="A83" t="s">
        <v>14</v>
      </c>
      <c r="B83" s="1">
        <v>43047</v>
      </c>
      <c r="C83">
        <v>64</v>
      </c>
      <c r="D83">
        <v>0.27476720300000002</v>
      </c>
      <c r="E83">
        <v>0.18637547300000001</v>
      </c>
      <c r="F83" s="2">
        <v>43047.777777777781</v>
      </c>
      <c r="G83">
        <v>504</v>
      </c>
      <c r="H83">
        <v>320</v>
      </c>
      <c r="I83">
        <v>55167</v>
      </c>
      <c r="J83" s="13">
        <v>0</v>
      </c>
      <c r="K83" s="16">
        <f t="shared" si="24"/>
        <v>0.77777777778101154</v>
      </c>
      <c r="L83">
        <f>C83/VLOOKUP(A83, 'Normalization Factors'!$A:$C, 3, )</f>
        <v>2.5630756908289948E-2</v>
      </c>
      <c r="M83">
        <f>G83/VLOOKUP(A83, 'Normalization Factors'!$A:$C, 3, )</f>
        <v>0.20184221065278335</v>
      </c>
      <c r="N83">
        <f>H83/VLOOKUP(A83, 'Normalization Factors'!$A:$C, 3, )</f>
        <v>0.12815378454144974</v>
      </c>
      <c r="O83">
        <f>I83/VLOOKUP(A83, 'Normalization Factors'!$A:$C, 3, )</f>
        <v>22.093311974369243</v>
      </c>
      <c r="P83" s="13">
        <f>J83/VLOOKUP(A83, 'Normalization Factors'!$A:$C, 3, )</f>
        <v>0</v>
      </c>
      <c r="Q83" s="12">
        <f t="shared" si="25"/>
        <v>-0.95859140247377972</v>
      </c>
      <c r="R83">
        <f t="shared" si="26"/>
        <v>0.47732994800387107</v>
      </c>
      <c r="S83">
        <f t="shared" si="27"/>
        <v>1.586790787052281</v>
      </c>
      <c r="T83">
        <f t="shared" si="28"/>
        <v>-0.75364709449374756</v>
      </c>
      <c r="U83">
        <f t="shared" si="29"/>
        <v>-0.31772703237400585</v>
      </c>
      <c r="V83">
        <f t="shared" si="30"/>
        <v>-0.43964027526064525</v>
      </c>
      <c r="W83">
        <f t="shared" si="31"/>
        <v>-1.0406572301509673</v>
      </c>
      <c r="X83" s="13">
        <f t="shared" si="32"/>
        <v>-1.6801535597881128</v>
      </c>
      <c r="Y83" s="12">
        <v>28.59</v>
      </c>
      <c r="Z83">
        <v>29.37</v>
      </c>
      <c r="AA83" s="4">
        <f t="shared" si="33"/>
        <v>2.7282266526757647E-2</v>
      </c>
      <c r="AB83" t="str">
        <f t="shared" si="34"/>
        <v>UP</v>
      </c>
      <c r="AC83">
        <f t="shared" si="35"/>
        <v>3.5344219221055342</v>
      </c>
    </row>
    <row r="84" spans="1:29" x14ac:dyDescent="0.2">
      <c r="A84" t="s">
        <v>14</v>
      </c>
      <c r="B84" s="1">
        <v>43046</v>
      </c>
      <c r="C84">
        <v>76</v>
      </c>
      <c r="D84">
        <v>0.33938231000000002</v>
      </c>
      <c r="E84">
        <v>0.26217105299999999</v>
      </c>
      <c r="F84" s="2">
        <v>43046.809027777781</v>
      </c>
      <c r="G84">
        <v>860</v>
      </c>
      <c r="H84">
        <v>587</v>
      </c>
      <c r="I84">
        <v>56512</v>
      </c>
      <c r="J84" s="13">
        <v>0</v>
      </c>
      <c r="K84" s="16">
        <f t="shared" si="24"/>
        <v>0.80902777778101154</v>
      </c>
      <c r="L84">
        <f>C84/VLOOKUP(A84, 'Normalization Factors'!$A:$C, 3, )</f>
        <v>3.0436523828594315E-2</v>
      </c>
      <c r="M84">
        <f>G84/VLOOKUP(A84, 'Normalization Factors'!$A:$C, 3, )</f>
        <v>0.34441329595514619</v>
      </c>
      <c r="N84">
        <f>H84/VLOOKUP(A84, 'Normalization Factors'!$A:$C, 3, )</f>
        <v>0.23508209851822187</v>
      </c>
      <c r="O84">
        <f>I84/VLOOKUP(A84, 'Normalization Factors'!$A:$C, 3, )</f>
        <v>22.631958350020025</v>
      </c>
      <c r="P84" s="13">
        <f>J84/VLOOKUP(A84, 'Normalization Factors'!$A:$C, 3, )</f>
        <v>0</v>
      </c>
      <c r="Q84" s="12">
        <f t="shared" si="25"/>
        <v>0.11170763053370776</v>
      </c>
      <c r="R84">
        <f t="shared" si="26"/>
        <v>1.5072636966571866</v>
      </c>
      <c r="S84">
        <f t="shared" si="27"/>
        <v>2.8702175214317815</v>
      </c>
      <c r="T84">
        <f t="shared" si="28"/>
        <v>-0.60382093628890854</v>
      </c>
      <c r="U84">
        <f t="shared" si="29"/>
        <v>-0.31367590292771519</v>
      </c>
      <c r="V84">
        <f t="shared" si="30"/>
        <v>-0.43794030612446277</v>
      </c>
      <c r="W84">
        <f t="shared" si="31"/>
        <v>-1.0394002072246906</v>
      </c>
      <c r="X84" s="13">
        <f t="shared" si="32"/>
        <v>-1.6801535597881128</v>
      </c>
      <c r="Y84" s="12">
        <v>29.14</v>
      </c>
      <c r="Z84">
        <v>28.59</v>
      </c>
      <c r="AA84" s="4">
        <f t="shared" si="33"/>
        <v>-1.8874399450926584E-2</v>
      </c>
      <c r="AB84" t="str">
        <f t="shared" si="34"/>
        <v>DOWN</v>
      </c>
      <c r="AC84">
        <f t="shared" si="35"/>
        <v>-2.4281953304463126</v>
      </c>
    </row>
    <row r="85" spans="1:29" x14ac:dyDescent="0.2">
      <c r="A85" t="s">
        <v>14</v>
      </c>
      <c r="B85" s="1">
        <v>43045</v>
      </c>
      <c r="C85">
        <v>42</v>
      </c>
      <c r="D85">
        <v>0.18249458900000001</v>
      </c>
      <c r="E85">
        <v>0.10340909099999999</v>
      </c>
      <c r="F85" s="2">
        <v>43045.734722222223</v>
      </c>
      <c r="G85">
        <v>398</v>
      </c>
      <c r="H85">
        <v>598</v>
      </c>
      <c r="I85">
        <v>195108</v>
      </c>
      <c r="J85" s="13">
        <v>2</v>
      </c>
      <c r="K85" s="16">
        <f t="shared" si="24"/>
        <v>0.73472222222335404</v>
      </c>
      <c r="L85">
        <f>C85/VLOOKUP(A85, 'Normalization Factors'!$A:$C, 3, )</f>
        <v>1.6820184221065279E-2</v>
      </c>
      <c r="M85">
        <f>G85/VLOOKUP(A85, 'Normalization Factors'!$A:$C, 3, )</f>
        <v>0.15939126952342811</v>
      </c>
      <c r="N85">
        <f>H85/VLOOKUP(A85, 'Normalization Factors'!$A:$C, 3, )</f>
        <v>0.23948738486183421</v>
      </c>
      <c r="O85">
        <f>I85/VLOOKUP(A85, 'Normalization Factors'!$A:$C, 3, )</f>
        <v>78.136964357228678</v>
      </c>
      <c r="P85" s="13">
        <f>J85/VLOOKUP(A85, 'Normalization Factors'!$A:$C, 3, )</f>
        <v>8.0096115338406087E-4</v>
      </c>
      <c r="Q85" s="12">
        <f t="shared" si="25"/>
        <v>-2.4870155454110208</v>
      </c>
      <c r="R85">
        <f t="shared" si="26"/>
        <v>-0.6500428727524713</v>
      </c>
      <c r="S85">
        <f t="shared" si="27"/>
        <v>-0.18148604706802307</v>
      </c>
      <c r="T85">
        <f t="shared" si="28"/>
        <v>-1.0283283845359523</v>
      </c>
      <c r="U85">
        <f t="shared" si="29"/>
        <v>-0.31893326754621593</v>
      </c>
      <c r="V85">
        <f t="shared" si="30"/>
        <v>-0.4378702699428223</v>
      </c>
      <c r="W85">
        <f t="shared" si="31"/>
        <v>-0.90986983585645287</v>
      </c>
      <c r="X85" s="13">
        <f t="shared" si="32"/>
        <v>-0.95101868876354934</v>
      </c>
      <c r="Y85" s="12">
        <v>29.02</v>
      </c>
      <c r="Z85">
        <v>29.08</v>
      </c>
      <c r="AA85" s="4">
        <f t="shared" si="33"/>
        <v>2.0675396278428231E-3</v>
      </c>
      <c r="AB85" t="str">
        <f t="shared" si="34"/>
        <v>UP</v>
      </c>
      <c r="AC85">
        <f t="shared" si="35"/>
        <v>0.27712934168948677</v>
      </c>
    </row>
    <row r="86" spans="1:29" x14ac:dyDescent="0.2">
      <c r="A86" t="s">
        <v>12</v>
      </c>
      <c r="B86" s="1">
        <v>43060</v>
      </c>
      <c r="C86">
        <v>2874</v>
      </c>
      <c r="D86">
        <v>0.32362398812816301</v>
      </c>
      <c r="E86">
        <v>9.1996285727420302E-2</v>
      </c>
      <c r="F86" s="2">
        <v>43060.751030092593</v>
      </c>
      <c r="G86">
        <v>400795</v>
      </c>
      <c r="H86">
        <v>1129585</v>
      </c>
      <c r="I86">
        <v>21224304</v>
      </c>
      <c r="J86" s="13">
        <v>98</v>
      </c>
      <c r="K86" s="16">
        <f t="shared" ref="K86:K93" si="36">MOD(F86, 1)</f>
        <v>0.75103009259328246</v>
      </c>
      <c r="L86">
        <f>C86/VLOOKUP(A86, 'Normalization Factors'!$A:$C, 3, )</f>
        <v>0.10348552498919775</v>
      </c>
      <c r="M86">
        <f>G86/VLOOKUP(A86, 'Normalization Factors'!$A:$C, 3, )</f>
        <v>14.431621777329685</v>
      </c>
      <c r="N86">
        <f>H86/VLOOKUP(A86, 'Normalization Factors'!$A:$C, 3, )</f>
        <v>40.673520092179174</v>
      </c>
      <c r="O86">
        <f>I86/VLOOKUP(A86, 'Normalization Factors'!$A:$C, 3, )</f>
        <v>764.23390465216767</v>
      </c>
      <c r="P86" s="13">
        <f>J86/VLOOKUP(A86, 'Normalization Factors'!$A:$C, 3, )</f>
        <v>3.5287339766671469E-3</v>
      </c>
      <c r="Q86" s="12">
        <f t="shared" ref="Q86:Q93" si="37">STANDARDIZE(D86, D$1, D$2)</f>
        <v>-0.14931672498191323</v>
      </c>
      <c r="R86">
        <f t="shared" ref="R86:R93" si="38">STANDARDIZE(E86, E$1, E$2)</f>
        <v>-0.80512359536239575</v>
      </c>
      <c r="S86">
        <f t="shared" ref="S86:S93" si="39">STANDARDIZE(K86, K$1, K$2)</f>
        <v>0.48827257096594329</v>
      </c>
      <c r="T86">
        <f t="shared" ref="T86:T93" si="40">STANDARDIZE(L86, L$1, L$2)</f>
        <v>1.6735785685337008</v>
      </c>
      <c r="U86">
        <f t="shared" ref="U86:U93" si="41">STANDARDIZE(M86, M$1, M$2)</f>
        <v>8.6609365111734407E-2</v>
      </c>
      <c r="V86">
        <f t="shared" ref="V86:V93" si="42">STANDARDIZE(N86, N$1, N$2)</f>
        <v>0.20495860388346032</v>
      </c>
      <c r="W86">
        <f t="shared" ref="W86:W93" si="43">STANDARDIZE(O86, O$1, O$2)</f>
        <v>0.69125406023812674</v>
      </c>
      <c r="X86" s="13">
        <f t="shared" ref="X86:X93" si="44">STANDARDIZE(P86, P$1, P$2)</f>
        <v>1.5321407969189451</v>
      </c>
      <c r="Y86" s="20">
        <v>1023.31</v>
      </c>
      <c r="Z86">
        <v>1034.49</v>
      </c>
      <c r="AA86" s="4">
        <f t="shared" ref="AA86:AA93" si="45">IFERROR((Z86-Y86)/Y86, "N/A")</f>
        <v>1.0925330544996203E-2</v>
      </c>
      <c r="AB86" t="str">
        <f t="shared" ref="AB86:AB93" si="46">IF(AA86="N/A", "N/A", IF(AA86&gt;0, "UP", "DOWN"))</f>
        <v>UP</v>
      </c>
      <c r="AC86">
        <f t="shared" ref="AC86:AC93" si="47">IFERROR(STANDARDIZE(AA86, $AA$1, $AA$2), "N/A")</f>
        <v>1.4213977983334527</v>
      </c>
    </row>
    <row r="87" spans="1:29" x14ac:dyDescent="0.2">
      <c r="A87" t="s">
        <v>12</v>
      </c>
      <c r="B87" s="1">
        <v>43059</v>
      </c>
      <c r="C87">
        <v>2477</v>
      </c>
      <c r="D87">
        <v>0.37737497871228598</v>
      </c>
      <c r="E87">
        <v>5.5387654845999598E-2</v>
      </c>
      <c r="F87" s="2">
        <v>43059.744675925926</v>
      </c>
      <c r="G87">
        <v>2342384</v>
      </c>
      <c r="H87">
        <v>5313399</v>
      </c>
      <c r="I87">
        <v>15768176</v>
      </c>
      <c r="J87" s="13">
        <v>67</v>
      </c>
      <c r="K87" s="16">
        <f t="shared" si="36"/>
        <v>0.74467592592554865</v>
      </c>
      <c r="L87">
        <f>C87/VLOOKUP(A87, 'Normalization Factors'!$A:$C, 3, )</f>
        <v>8.9190551634740031E-2</v>
      </c>
      <c r="M87">
        <f>G87/VLOOKUP(A87, 'Normalization Factors'!$A:$C, 3, )</f>
        <v>84.343367420423448</v>
      </c>
      <c r="N87">
        <f>H87/VLOOKUP(A87, 'Normalization Factors'!$A:$C, 3, )</f>
        <v>191.32215900907389</v>
      </c>
      <c r="O87">
        <f>I87/VLOOKUP(A87, 'Normalization Factors'!$A:$C, 3, )</f>
        <v>567.77243266599453</v>
      </c>
      <c r="P87" s="13">
        <f>J87/VLOOKUP(A87, 'Normalization Factors'!$A:$C, 3, )</f>
        <v>2.4125018003744777E-3</v>
      </c>
      <c r="Q87" s="12">
        <f t="shared" si="37"/>
        <v>0.7410266624457571</v>
      </c>
      <c r="R87">
        <f t="shared" si="38"/>
        <v>-1.3025729774604966</v>
      </c>
      <c r="S87">
        <f t="shared" si="39"/>
        <v>0.22730913493161783</v>
      </c>
      <c r="T87">
        <f t="shared" si="40"/>
        <v>1.227913813072923</v>
      </c>
      <c r="U87">
        <f t="shared" si="41"/>
        <v>2.0731379155233807</v>
      </c>
      <c r="V87">
        <f t="shared" si="42"/>
        <v>2.6000027885532813</v>
      </c>
      <c r="W87">
        <f t="shared" si="43"/>
        <v>0.23277780275218735</v>
      </c>
      <c r="X87" s="13">
        <f t="shared" si="44"/>
        <v>0.51600686775650817</v>
      </c>
      <c r="Y87" s="20">
        <v>1020.26</v>
      </c>
      <c r="Z87">
        <v>1018.38</v>
      </c>
      <c r="AA87" s="4">
        <f t="shared" si="45"/>
        <v>-1.8426675553290294E-3</v>
      </c>
      <c r="AB87" t="str">
        <f t="shared" si="46"/>
        <v>DOWN</v>
      </c>
      <c r="AC87">
        <f t="shared" si="47"/>
        <v>-0.22799962110659103</v>
      </c>
    </row>
    <row r="88" spans="1:29" x14ac:dyDescent="0.2">
      <c r="A88" t="s">
        <v>15</v>
      </c>
      <c r="B88" s="1">
        <v>43060</v>
      </c>
      <c r="C88">
        <v>318</v>
      </c>
      <c r="D88">
        <v>0.31648964941417701</v>
      </c>
      <c r="E88">
        <v>0.18281877768021601</v>
      </c>
      <c r="F88" s="2">
        <v>43060.745856481481</v>
      </c>
      <c r="G88">
        <v>8180</v>
      </c>
      <c r="H88">
        <v>12781</v>
      </c>
      <c r="I88">
        <v>1067810</v>
      </c>
      <c r="J88" s="13">
        <v>12</v>
      </c>
      <c r="K88" s="16">
        <f t="shared" si="36"/>
        <v>0.74585648148058681</v>
      </c>
      <c r="L88">
        <f>C88/VLOOKUP(A88, 'Normalization Factors'!$A:$C, 3, )</f>
        <v>2.6203032300593277E-2</v>
      </c>
      <c r="M88">
        <f>G88/VLOOKUP(A88, 'Normalization Factors'!$A:$C, 3, )</f>
        <v>0.67402768622280818</v>
      </c>
      <c r="N88">
        <f>H88/VLOOKUP(A88, 'Normalization Factors'!$A:$C, 3, )</f>
        <v>1.0531476598549769</v>
      </c>
      <c r="O88">
        <f>I88/VLOOKUP(A88, 'Normalization Factors'!$A:$C, 3, )</f>
        <v>87.986980883322346</v>
      </c>
      <c r="P88" s="13">
        <f>J88/VLOOKUP(A88, 'Normalization Factors'!$A:$C, 3, )</f>
        <v>9.8879367172050102E-4</v>
      </c>
      <c r="Q88" s="12">
        <f t="shared" si="37"/>
        <v>-0.26749150145836625</v>
      </c>
      <c r="R88">
        <f t="shared" si="38"/>
        <v>0.42900047360018101</v>
      </c>
      <c r="S88">
        <f t="shared" si="39"/>
        <v>0.27579414487581611</v>
      </c>
      <c r="T88">
        <f t="shared" si="40"/>
        <v>-0.7358056500612854</v>
      </c>
      <c r="U88">
        <f t="shared" si="41"/>
        <v>-0.3043099746295434</v>
      </c>
      <c r="V88">
        <f t="shared" si="42"/>
        <v>-0.42493452539225784</v>
      </c>
      <c r="W88">
        <f t="shared" si="43"/>
        <v>-0.88688314708026417</v>
      </c>
      <c r="X88" s="13">
        <f t="shared" si="44"/>
        <v>-0.78003007283277248</v>
      </c>
      <c r="Y88" s="20">
        <v>36.75</v>
      </c>
      <c r="Z88">
        <v>36.65</v>
      </c>
      <c r="AA88" s="4">
        <f t="shared" si="45"/>
        <v>-2.7210884353741885E-3</v>
      </c>
      <c r="AB88" t="str">
        <f t="shared" si="46"/>
        <v>DOWN</v>
      </c>
      <c r="AC88">
        <f t="shared" si="47"/>
        <v>-0.34147591718246773</v>
      </c>
    </row>
    <row r="89" spans="1:29" x14ac:dyDescent="0.2">
      <c r="A89" t="s">
        <v>15</v>
      </c>
      <c r="B89" s="1">
        <v>43059</v>
      </c>
      <c r="C89">
        <v>299</v>
      </c>
      <c r="D89">
        <v>0.30976384726384698</v>
      </c>
      <c r="E89">
        <v>0.14716137953230299</v>
      </c>
      <c r="F89" s="2">
        <v>43059.700590277775</v>
      </c>
      <c r="G89">
        <v>3526</v>
      </c>
      <c r="H89">
        <v>4488</v>
      </c>
      <c r="I89">
        <v>6691159</v>
      </c>
      <c r="J89" s="13">
        <v>15</v>
      </c>
      <c r="K89" s="16">
        <f t="shared" si="36"/>
        <v>0.70059027777460869</v>
      </c>
      <c r="L89">
        <f>C89/VLOOKUP(A89, 'Normalization Factors'!$A:$C, 3, )</f>
        <v>2.463744232036915E-2</v>
      </c>
      <c r="M89">
        <f>G89/VLOOKUP(A89, 'Normalization Factors'!$A:$C, 3, )</f>
        <v>0.29054054054054052</v>
      </c>
      <c r="N89">
        <f>H89/VLOOKUP(A89, 'Normalization Factors'!$A:$C, 3, )</f>
        <v>0.36980883322346736</v>
      </c>
      <c r="O89">
        <f>I89/VLOOKUP(A89, 'Normalization Factors'!$A:$C, 3, )</f>
        <v>551.34797297297303</v>
      </c>
      <c r="P89" s="13">
        <f>J89/VLOOKUP(A89, 'Normalization Factors'!$A:$C, 3, )</f>
        <v>1.2359920896506263E-3</v>
      </c>
      <c r="Q89" s="12">
        <f t="shared" si="37"/>
        <v>-0.37889918724456961</v>
      </c>
      <c r="R89">
        <f t="shared" si="38"/>
        <v>-5.5523264350024817E-2</v>
      </c>
      <c r="S89">
        <f t="shared" si="39"/>
        <v>-1.5832732471280471</v>
      </c>
      <c r="T89">
        <f t="shared" si="40"/>
        <v>-0.78461499432430581</v>
      </c>
      <c r="U89">
        <f t="shared" si="41"/>
        <v>-0.31520668671427382</v>
      </c>
      <c r="V89">
        <f t="shared" si="42"/>
        <v>-0.43579839176801544</v>
      </c>
      <c r="W89">
        <f t="shared" si="43"/>
        <v>0.19444853271691481</v>
      </c>
      <c r="X89" s="13">
        <f t="shared" si="44"/>
        <v>-0.55499920109393741</v>
      </c>
      <c r="Y89" s="20">
        <v>35.93</v>
      </c>
      <c r="Z89">
        <v>36.5</v>
      </c>
      <c r="AA89" s="4">
        <f t="shared" si="45"/>
        <v>1.5864180350681888E-2</v>
      </c>
      <c r="AB89" t="str">
        <f t="shared" si="46"/>
        <v>UP</v>
      </c>
      <c r="AC89">
        <f t="shared" si="47"/>
        <v>2.0594090245641667</v>
      </c>
    </row>
    <row r="90" spans="1:29" x14ac:dyDescent="0.2">
      <c r="A90" t="s">
        <v>13</v>
      </c>
      <c r="B90" s="1">
        <v>43060</v>
      </c>
      <c r="C90">
        <v>403</v>
      </c>
      <c r="D90">
        <v>0.26216989999248003</v>
      </c>
      <c r="E90">
        <v>0.10343633964601601</v>
      </c>
      <c r="F90" s="2">
        <v>43060.738495370373</v>
      </c>
      <c r="G90">
        <v>18630</v>
      </c>
      <c r="H90">
        <v>45357</v>
      </c>
      <c r="I90">
        <v>2299905</v>
      </c>
      <c r="J90" s="13">
        <v>12</v>
      </c>
      <c r="K90" s="16">
        <f t="shared" si="36"/>
        <v>0.73849537037312984</v>
      </c>
      <c r="L90">
        <f>C90/VLOOKUP(A90, 'Normalization Factors'!$A:$C, 3, )</f>
        <v>2.4955105579292834E-2</v>
      </c>
      <c r="M90">
        <f>G90/VLOOKUP(A90, 'Normalization Factors'!$A:$C, 3, )</f>
        <v>1.1536318038268623</v>
      </c>
      <c r="N90">
        <f>H90/VLOOKUP(A90, 'Normalization Factors'!$A:$C, 3, )</f>
        <v>2.8086568827791196</v>
      </c>
      <c r="O90">
        <f>I90/VLOOKUP(A90, 'Normalization Factors'!$A:$C, 3, )</f>
        <v>142.41779676760171</v>
      </c>
      <c r="P90" s="13">
        <f>J90/VLOOKUP(A90, 'Normalization Factors'!$A:$C, 3, )</f>
        <v>7.4308006687720605E-4</v>
      </c>
      <c r="Q90" s="12">
        <f t="shared" si="37"/>
        <v>-1.1672559370299316</v>
      </c>
      <c r="R90">
        <f t="shared" si="38"/>
        <v>-0.64967260973532703</v>
      </c>
      <c r="S90">
        <f t="shared" si="39"/>
        <v>-2.6524152405724907E-2</v>
      </c>
      <c r="T90">
        <f t="shared" si="40"/>
        <v>-0.77471142087252665</v>
      </c>
      <c r="U90">
        <f t="shared" si="41"/>
        <v>-0.29068211762566737</v>
      </c>
      <c r="V90">
        <f t="shared" si="42"/>
        <v>-0.39702506543478605</v>
      </c>
      <c r="W90">
        <f t="shared" si="43"/>
        <v>-0.75985958105360341</v>
      </c>
      <c r="X90" s="13">
        <f t="shared" si="44"/>
        <v>-1.0037092822669036</v>
      </c>
      <c r="Y90" s="20">
        <v>44.72</v>
      </c>
      <c r="Z90">
        <v>44.94</v>
      </c>
      <c r="AA90" s="4">
        <f t="shared" si="45"/>
        <v>4.9194991055455922E-3</v>
      </c>
      <c r="AB90" t="str">
        <f t="shared" si="46"/>
        <v>UP</v>
      </c>
      <c r="AC90">
        <f t="shared" si="47"/>
        <v>0.64555159284495167</v>
      </c>
    </row>
    <row r="91" spans="1:29" x14ac:dyDescent="0.2">
      <c r="A91" t="s">
        <v>13</v>
      </c>
      <c r="B91" s="1">
        <v>43059</v>
      </c>
      <c r="C91">
        <v>241</v>
      </c>
      <c r="D91">
        <v>0.319062064030943</v>
      </c>
      <c r="E91">
        <v>0.20532675600102901</v>
      </c>
      <c r="F91" s="2">
        <v>43059.736458333333</v>
      </c>
      <c r="G91">
        <v>63122</v>
      </c>
      <c r="H91">
        <v>88914</v>
      </c>
      <c r="I91">
        <v>2116230</v>
      </c>
      <c r="J91" s="13">
        <v>6</v>
      </c>
      <c r="K91" s="16">
        <f t="shared" si="36"/>
        <v>0.73645833333284827</v>
      </c>
      <c r="L91">
        <f>C91/VLOOKUP(A91, 'Normalization Factors'!$A:$C, 3, )</f>
        <v>1.4923524676450554E-2</v>
      </c>
      <c r="M91">
        <f>G91/VLOOKUP(A91, 'Normalization Factors'!$A:$C, 3, )</f>
        <v>3.9087249984519166</v>
      </c>
      <c r="N91">
        <f>H91/VLOOKUP(A91, 'Normalization Factors'!$A:$C, 3, )</f>
        <v>5.505851755526658</v>
      </c>
      <c r="O91">
        <f>I91/VLOOKUP(A91, 'Normalization Factors'!$A:$C, 3, )</f>
        <v>131.04402749396249</v>
      </c>
      <c r="P91" s="13">
        <f>J91/VLOOKUP(A91, 'Normalization Factors'!$A:$C, 3, )</f>
        <v>3.7154003343860303E-4</v>
      </c>
      <c r="Q91" s="12">
        <f t="shared" si="37"/>
        <v>-0.22488145243656446</v>
      </c>
      <c r="R91">
        <f t="shared" si="38"/>
        <v>0.7348458340626578</v>
      </c>
      <c r="S91">
        <f t="shared" si="39"/>
        <v>-0.11018456189112218</v>
      </c>
      <c r="T91">
        <f t="shared" si="40"/>
        <v>-1.0874592616060716</v>
      </c>
      <c r="U91">
        <f t="shared" si="41"/>
        <v>-0.21239668447244503</v>
      </c>
      <c r="V91">
        <f t="shared" si="42"/>
        <v>-0.35414448621854194</v>
      </c>
      <c r="W91">
        <f t="shared" si="43"/>
        <v>-0.78640220601395017</v>
      </c>
      <c r="X91" s="13">
        <f t="shared" si="44"/>
        <v>-1.341931421027508</v>
      </c>
      <c r="Y91" s="20">
        <v>44.73</v>
      </c>
      <c r="Z91">
        <v>44.62</v>
      </c>
      <c r="AA91" s="4">
        <f t="shared" si="45"/>
        <v>-2.4591996422982211E-3</v>
      </c>
      <c r="AB91" t="str">
        <f t="shared" si="46"/>
        <v>DOWN</v>
      </c>
      <c r="AC91">
        <f t="shared" si="47"/>
        <v>-0.30764456037260374</v>
      </c>
    </row>
    <row r="92" spans="1:29" x14ac:dyDescent="0.2">
      <c r="A92" t="s">
        <v>14</v>
      </c>
      <c r="B92" s="1">
        <v>43060</v>
      </c>
      <c r="C92">
        <v>92</v>
      </c>
      <c r="D92">
        <v>0.35230331262939901</v>
      </c>
      <c r="E92">
        <v>0.18046713250517599</v>
      </c>
      <c r="F92" s="2">
        <v>43060.787199074075</v>
      </c>
      <c r="G92">
        <v>763</v>
      </c>
      <c r="H92">
        <v>390</v>
      </c>
      <c r="I92">
        <v>128442</v>
      </c>
      <c r="J92" s="13">
        <v>0</v>
      </c>
      <c r="K92" s="16">
        <f t="shared" si="36"/>
        <v>0.78719907407503342</v>
      </c>
      <c r="L92">
        <f>C92/VLOOKUP(A92, 'Normalization Factors'!$A:$C, 3, )</f>
        <v>3.6844213055666798E-2</v>
      </c>
      <c r="M92">
        <f>G92/VLOOKUP(A92, 'Normalization Factors'!$A:$C, 3, )</f>
        <v>0.30556668001601922</v>
      </c>
      <c r="N92">
        <f>H92/VLOOKUP(A92, 'Normalization Factors'!$A:$C, 3, )</f>
        <v>0.15618742490989188</v>
      </c>
      <c r="O92">
        <f>I92/VLOOKUP(A92, 'Normalization Factors'!$A:$C, 3, )</f>
        <v>51.438526231477773</v>
      </c>
      <c r="P92" s="13">
        <f>J92/VLOOKUP(A92, 'Normalization Factors'!$A:$C, 3, )</f>
        <v>0</v>
      </c>
      <c r="Q92" s="12">
        <f t="shared" si="37"/>
        <v>0.32573399776905015</v>
      </c>
      <c r="R92">
        <f t="shared" si="38"/>
        <v>0.39704559271357187</v>
      </c>
      <c r="S92">
        <f t="shared" si="39"/>
        <v>1.9737201802125435</v>
      </c>
      <c r="T92">
        <f t="shared" si="40"/>
        <v>-0.40405272534912329</v>
      </c>
      <c r="U92">
        <f t="shared" si="41"/>
        <v>-0.31477972190605841</v>
      </c>
      <c r="V92">
        <f t="shared" si="42"/>
        <v>-0.43919459046838766</v>
      </c>
      <c r="W92">
        <f t="shared" si="43"/>
        <v>-0.97217518188112118</v>
      </c>
      <c r="X92" s="13">
        <f t="shared" si="44"/>
        <v>-1.6801535597881128</v>
      </c>
      <c r="Y92" s="20">
        <v>28.62</v>
      </c>
      <c r="Z92">
        <v>28.43</v>
      </c>
      <c r="AA92" s="4">
        <f t="shared" si="45"/>
        <v>-6.6387141858840421E-3</v>
      </c>
      <c r="AB92" t="str">
        <f t="shared" si="46"/>
        <v>DOWN</v>
      </c>
      <c r="AC92">
        <f t="shared" si="47"/>
        <v>-0.84756322644187476</v>
      </c>
    </row>
    <row r="93" spans="1:29" x14ac:dyDescent="0.2">
      <c r="A93" t="s">
        <v>14</v>
      </c>
      <c r="B93" s="1">
        <v>43059</v>
      </c>
      <c r="C93">
        <v>50</v>
      </c>
      <c r="D93">
        <v>0.12947222222222199</v>
      </c>
      <c r="E93">
        <v>7.6027777777777694E-2</v>
      </c>
      <c r="F93" s="2">
        <v>43059.667071759257</v>
      </c>
      <c r="G93">
        <v>241</v>
      </c>
      <c r="H93">
        <v>386</v>
      </c>
      <c r="I93">
        <v>120768</v>
      </c>
      <c r="J93" s="13">
        <v>4</v>
      </c>
      <c r="K93" s="16">
        <f t="shared" si="36"/>
        <v>0.66707175925694173</v>
      </c>
      <c r="L93">
        <f>C93/VLOOKUP(A93, 'Normalization Factors'!$A:$C, 3, )</f>
        <v>2.0024028834601523E-2</v>
      </c>
      <c r="M93">
        <f>G93/VLOOKUP(A93, 'Normalization Factors'!$A:$C, 3, )</f>
        <v>9.6515818982779333E-2</v>
      </c>
      <c r="N93">
        <f>H93/VLOOKUP(A93, 'Normalization Factors'!$A:$C, 3, )</f>
        <v>0.15458550260312376</v>
      </c>
      <c r="O93">
        <f>I93/VLOOKUP(A93, 'Normalization Factors'!$A:$C, 3, )</f>
        <v>48.365238285943128</v>
      </c>
      <c r="P93" s="13">
        <f>J93/VLOOKUP(A93, 'Normalization Factors'!$A:$C, 3, )</f>
        <v>1.6019223067681217E-3</v>
      </c>
      <c r="Q93" s="12">
        <f t="shared" si="37"/>
        <v>-3.3652898457232396</v>
      </c>
      <c r="R93">
        <f t="shared" si="38"/>
        <v>-1.0221086128657342</v>
      </c>
      <c r="S93">
        <f t="shared" si="39"/>
        <v>-2.9598672555238266</v>
      </c>
      <c r="T93">
        <f t="shared" si="40"/>
        <v>-0.92844427906605964</v>
      </c>
      <c r="U93">
        <f t="shared" si="41"/>
        <v>-0.32071986115033851</v>
      </c>
      <c r="V93">
        <f t="shared" si="42"/>
        <v>-0.4392200581708024</v>
      </c>
      <c r="W93">
        <f t="shared" si="43"/>
        <v>-0.97934722198242175</v>
      </c>
      <c r="X93" s="13">
        <f t="shared" si="44"/>
        <v>-0.22188381773898594</v>
      </c>
      <c r="Y93" s="20">
        <v>28.36</v>
      </c>
      <c r="Z93">
        <v>28.5</v>
      </c>
      <c r="AA93" s="4">
        <f t="shared" si="45"/>
        <v>4.9365303244005843E-3</v>
      </c>
      <c r="AB93" t="str">
        <f t="shared" si="46"/>
        <v>UP</v>
      </c>
      <c r="AC93">
        <f t="shared" si="47"/>
        <v>0.647751722278604</v>
      </c>
    </row>
    <row r="94" spans="1:29" x14ac:dyDescent="0.2">
      <c r="K94"/>
      <c r="Q94"/>
      <c r="Y94"/>
      <c r="AA94"/>
    </row>
  </sheetData>
  <conditionalFormatting sqref="AA95:AA1048576 AB3 AA3:AA9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:X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S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topLeftCell="A74" workbookViewId="0">
      <pane xSplit="2" topLeftCell="C1" activePane="topRight" state="frozen"/>
      <selection pane="topRight" activeCell="M7" sqref="M7"/>
    </sheetView>
  </sheetViews>
  <sheetFormatPr baseColWidth="10" defaultRowHeight="16" x14ac:dyDescent="0.2"/>
  <cols>
    <col min="3" max="3" width="10.83203125" style="8"/>
  </cols>
  <sheetData>
    <row r="1" spans="1:11" s="6" customFormat="1" x14ac:dyDescent="0.2">
      <c r="A1" s="6" t="s">
        <v>0</v>
      </c>
      <c r="B1" s="6" t="s">
        <v>1</v>
      </c>
      <c r="C1" s="11" t="s">
        <v>24</v>
      </c>
      <c r="D1" s="6" t="s">
        <v>25</v>
      </c>
      <c r="E1" s="6" t="s">
        <v>26</v>
      </c>
      <c r="F1" s="6" t="s">
        <v>27</v>
      </c>
      <c r="G1" s="6" t="s">
        <v>28</v>
      </c>
      <c r="H1" s="6" t="s">
        <v>29</v>
      </c>
      <c r="I1" s="6" t="s">
        <v>30</v>
      </c>
      <c r="J1" s="6" t="s">
        <v>31</v>
      </c>
      <c r="K1" s="6" t="s">
        <v>42</v>
      </c>
    </row>
    <row r="2" spans="1:11" x14ac:dyDescent="0.2">
      <c r="A2" t="s">
        <v>44</v>
      </c>
      <c r="B2" s="1">
        <v>43056</v>
      </c>
      <c r="C2" s="8">
        <v>-0.2663414665404128</v>
      </c>
      <c r="D2">
        <v>-0.61509097102910604</v>
      </c>
      <c r="E2">
        <v>-6.5259986197944264E-2</v>
      </c>
      <c r="F2">
        <v>1.8246707132166939</v>
      </c>
      <c r="G2">
        <v>-0.19922731057707663</v>
      </c>
      <c r="H2">
        <v>-0.35789199697141028</v>
      </c>
      <c r="I2">
        <v>2.6590746287423723</v>
      </c>
      <c r="J2" s="13">
        <v>0.57063492258337778</v>
      </c>
      <c r="K2">
        <v>-0.90714591088831342</v>
      </c>
    </row>
    <row r="3" spans="1:11" x14ac:dyDescent="0.2">
      <c r="A3" t="s">
        <v>44</v>
      </c>
      <c r="B3" s="1">
        <v>43055</v>
      </c>
      <c r="C3" s="8">
        <v>-0.13240254088821515</v>
      </c>
      <c r="D3">
        <v>-0.37176137293845207</v>
      </c>
      <c r="E3">
        <v>-0.30825227401420224</v>
      </c>
      <c r="F3">
        <v>1.6275882015913667</v>
      </c>
      <c r="G3">
        <v>-0.24787079788801833</v>
      </c>
      <c r="H3">
        <v>-0.38556447754643319</v>
      </c>
      <c r="I3">
        <v>3.3843176592165354</v>
      </c>
      <c r="J3" s="13">
        <v>0.92738685491968431</v>
      </c>
      <c r="K3">
        <v>0.86323364806868863</v>
      </c>
    </row>
    <row r="4" spans="1:11" x14ac:dyDescent="0.2">
      <c r="A4" t="s">
        <v>44</v>
      </c>
      <c r="B4" s="1">
        <v>43054</v>
      </c>
      <c r="C4" s="8">
        <v>-0.46961822223212657</v>
      </c>
      <c r="D4">
        <v>-0.25739701272431798</v>
      </c>
      <c r="E4">
        <v>3.4633672400701139</v>
      </c>
      <c r="F4">
        <v>-5.5467885006081852E-2</v>
      </c>
      <c r="G4">
        <v>-0.26875105895415452</v>
      </c>
      <c r="H4">
        <v>-0.41910484274334908</v>
      </c>
      <c r="I4">
        <v>1.8189944146948901E-2</v>
      </c>
      <c r="J4" s="13">
        <v>-0.43666465107207558</v>
      </c>
      <c r="K4">
        <v>1.0561080118878385E-2</v>
      </c>
    </row>
    <row r="5" spans="1:11" x14ac:dyDescent="0.2">
      <c r="A5" t="s">
        <v>44</v>
      </c>
      <c r="B5" s="1">
        <v>43053</v>
      </c>
      <c r="C5" s="8">
        <v>-0.27085450414603746</v>
      </c>
      <c r="D5">
        <v>-0.3107801928284189</v>
      </c>
      <c r="E5">
        <v>-0.27232733626046168</v>
      </c>
      <c r="F5">
        <v>1.555467427409635</v>
      </c>
      <c r="G5">
        <v>-0.26646672270076527</v>
      </c>
      <c r="H5">
        <v>-0.40316268507405556</v>
      </c>
      <c r="I5">
        <v>1.0876900311099587</v>
      </c>
      <c r="J5" s="13">
        <v>1.0532993016266159</v>
      </c>
      <c r="K5">
        <v>0.81749214132063752</v>
      </c>
    </row>
    <row r="6" spans="1:11" x14ac:dyDescent="0.2">
      <c r="A6" t="s">
        <v>44</v>
      </c>
      <c r="B6" s="1">
        <v>43049</v>
      </c>
      <c r="C6" s="8">
        <v>-0.29918429522232337</v>
      </c>
      <c r="D6">
        <v>-0.48550076301256967</v>
      </c>
      <c r="E6">
        <v>-0.22392846166904756</v>
      </c>
      <c r="F6">
        <v>2.2509687546671295</v>
      </c>
      <c r="G6">
        <v>-0.22254296473032234</v>
      </c>
      <c r="H6">
        <v>-0.35872201889119543</v>
      </c>
      <c r="I6">
        <v>0.47496380637497176</v>
      </c>
      <c r="J6" s="13">
        <v>0.61260573815235497</v>
      </c>
      <c r="K6">
        <v>-3.8854761565277937E-2</v>
      </c>
    </row>
    <row r="7" spans="1:11" x14ac:dyDescent="0.2">
      <c r="A7" t="s">
        <v>44</v>
      </c>
      <c r="B7" s="1">
        <v>43048</v>
      </c>
      <c r="C7" s="8">
        <v>-0.37535841089408467</v>
      </c>
      <c r="D7">
        <v>-0.28220971082096286</v>
      </c>
      <c r="E7">
        <v>1.8861626782465242</v>
      </c>
      <c r="F7">
        <v>2.6836933997575212</v>
      </c>
      <c r="G7">
        <v>-0.21273255635639166</v>
      </c>
      <c r="H7">
        <v>-0.38145321849230951</v>
      </c>
      <c r="I7">
        <v>1.9972934023675506</v>
      </c>
      <c r="J7" s="13">
        <v>0.99034307827315016</v>
      </c>
      <c r="K7">
        <v>0.41140857908292494</v>
      </c>
    </row>
    <row r="8" spans="1:11" x14ac:dyDescent="0.2">
      <c r="A8" t="s">
        <v>44</v>
      </c>
      <c r="B8" s="1">
        <v>43047</v>
      </c>
      <c r="C8" s="8">
        <v>-0.29648702154447093</v>
      </c>
      <c r="D8">
        <v>0.34601615756857795</v>
      </c>
      <c r="E8">
        <v>0.27303317835552782</v>
      </c>
      <c r="F8">
        <v>1.8360957863543939</v>
      </c>
      <c r="G8">
        <v>-0.14627774744919916</v>
      </c>
      <c r="H8">
        <v>-0.35198090473427052</v>
      </c>
      <c r="I8">
        <v>1.3949075207290556</v>
      </c>
      <c r="J8" s="13">
        <v>1.3470950106094566</v>
      </c>
      <c r="K8">
        <v>1.2060656743016103</v>
      </c>
    </row>
    <row r="9" spans="1:11" x14ac:dyDescent="0.2">
      <c r="A9" t="s">
        <v>44</v>
      </c>
      <c r="B9" s="1">
        <v>43046</v>
      </c>
      <c r="C9" s="8">
        <v>-0.19211211524040941</v>
      </c>
      <c r="D9">
        <v>0.33376752241269037</v>
      </c>
      <c r="E9">
        <v>8.6423084631515198E-2</v>
      </c>
      <c r="F9">
        <v>2.2459702851693857</v>
      </c>
      <c r="G9">
        <v>-0.15932153690947015</v>
      </c>
      <c r="H9">
        <v>-0.3883145151756775</v>
      </c>
      <c r="I9">
        <v>1.0658343867119258</v>
      </c>
      <c r="J9" s="13">
        <v>1.2421679716870133</v>
      </c>
      <c r="K9">
        <v>0.72112778320651028</v>
      </c>
    </row>
    <row r="10" spans="1:11" x14ac:dyDescent="0.2">
      <c r="A10" t="s">
        <v>40</v>
      </c>
      <c r="B10" s="1">
        <v>43056</v>
      </c>
      <c r="C10" s="8">
        <v>0.36497667612946738</v>
      </c>
      <c r="D10">
        <v>-0.85734591444279906</v>
      </c>
      <c r="E10">
        <v>1.0379349795580424</v>
      </c>
      <c r="F10">
        <v>4.279227454690087E-2</v>
      </c>
      <c r="G10">
        <v>-9.4854339005812527E-2</v>
      </c>
      <c r="H10">
        <v>-0.12411947845794412</v>
      </c>
      <c r="I10">
        <v>-0.47111763158462916</v>
      </c>
      <c r="J10" s="13">
        <v>2.5616195363816898E-2</v>
      </c>
      <c r="K10">
        <v>-0.62570226094534809</v>
      </c>
    </row>
    <row r="11" spans="1:11" x14ac:dyDescent="0.2">
      <c r="A11" t="s">
        <v>40</v>
      </c>
      <c r="B11" s="1">
        <v>43055</v>
      </c>
      <c r="C11" s="8">
        <v>0.38468172845600196</v>
      </c>
      <c r="D11">
        <v>-0.85300873975088576</v>
      </c>
      <c r="E11">
        <v>-0.32471787028862542</v>
      </c>
      <c r="F11">
        <v>-5.8795462817802457E-2</v>
      </c>
      <c r="G11">
        <v>-9.6076084305557863E-2</v>
      </c>
      <c r="H11">
        <v>-0.17576338615980228</v>
      </c>
      <c r="I11">
        <v>-0.43080076893291175</v>
      </c>
      <c r="J11" s="13">
        <v>-0.62037307964355848</v>
      </c>
      <c r="K11">
        <v>-1.3159763507464782E-2</v>
      </c>
    </row>
    <row r="12" spans="1:11" x14ac:dyDescent="0.2">
      <c r="A12" t="s">
        <v>40</v>
      </c>
      <c r="B12" s="1">
        <v>43054</v>
      </c>
      <c r="C12" s="8">
        <v>1.6962839651997148</v>
      </c>
      <c r="D12">
        <v>-1.4674516185855155</v>
      </c>
      <c r="E12">
        <v>-0.55224247668964765</v>
      </c>
      <c r="F12">
        <v>0.87985146721863727</v>
      </c>
      <c r="G12">
        <v>4.0816925736015595</v>
      </c>
      <c r="H12">
        <v>3.3063836245889568</v>
      </c>
      <c r="I12">
        <v>-0.18117979426412295</v>
      </c>
      <c r="J12" s="13">
        <v>-0.49815889248000095</v>
      </c>
      <c r="K12">
        <v>-0.62993886265338228</v>
      </c>
    </row>
    <row r="13" spans="1:11" x14ac:dyDescent="0.2">
      <c r="A13" t="s">
        <v>40</v>
      </c>
      <c r="B13" s="1">
        <v>43053</v>
      </c>
      <c r="C13" s="8">
        <v>2.2733605104242494</v>
      </c>
      <c r="D13">
        <v>-1.8288905766280743</v>
      </c>
      <c r="E13">
        <v>0.1527844282566326</v>
      </c>
      <c r="F13">
        <v>1.4127415281317295</v>
      </c>
      <c r="G13">
        <v>7.5653237759928178</v>
      </c>
      <c r="H13">
        <v>6.368609799363643</v>
      </c>
      <c r="I13">
        <v>-0.66577441318205877</v>
      </c>
      <c r="J13" s="13">
        <v>-0.44578138369561904</v>
      </c>
      <c r="K13">
        <v>-1.2233376881690616</v>
      </c>
    </row>
    <row r="14" spans="1:11" x14ac:dyDescent="0.2">
      <c r="A14" t="s">
        <v>40</v>
      </c>
      <c r="B14" s="1">
        <v>43052</v>
      </c>
      <c r="C14" s="8">
        <v>0.39003504534089523</v>
      </c>
      <c r="D14">
        <v>-0.89975362646963708</v>
      </c>
      <c r="E14">
        <v>3.3533593016924761E-2</v>
      </c>
      <c r="F14">
        <v>3.7445551527705956E-2</v>
      </c>
      <c r="G14">
        <v>-0.15071683991391657</v>
      </c>
      <c r="H14">
        <v>-0.21099809936070324</v>
      </c>
      <c r="I14">
        <v>-0.5738762135884643</v>
      </c>
      <c r="J14" s="13">
        <v>-0.84734228437587944</v>
      </c>
      <c r="K14">
        <v>0.39764202529622339</v>
      </c>
    </row>
    <row r="15" spans="1:11" x14ac:dyDescent="0.2">
      <c r="A15" t="s">
        <v>15</v>
      </c>
      <c r="B15" s="1">
        <v>43056</v>
      </c>
      <c r="C15" s="8">
        <v>0.2661167464836891</v>
      </c>
      <c r="D15">
        <v>0.35210396088076307</v>
      </c>
      <c r="E15">
        <v>-0.43149476900432571</v>
      </c>
      <c r="F15">
        <v>-0.80828003769236434</v>
      </c>
      <c r="G15">
        <v>-0.30885245750060053</v>
      </c>
      <c r="H15">
        <v>-0.43259421244979773</v>
      </c>
      <c r="I15">
        <v>-0.64248003674802145</v>
      </c>
      <c r="J15" s="13">
        <v>-0.75441996867899952</v>
      </c>
      <c r="K15">
        <v>4.7283900096302692E-2</v>
      </c>
    </row>
    <row r="16" spans="1:11" x14ac:dyDescent="0.2">
      <c r="A16" t="s">
        <v>15</v>
      </c>
      <c r="B16" s="1">
        <v>43055</v>
      </c>
      <c r="C16" s="8">
        <v>0.37282076288510285</v>
      </c>
      <c r="D16">
        <v>0.38168201969756727</v>
      </c>
      <c r="E16">
        <v>-1.4109482821837622</v>
      </c>
      <c r="F16">
        <v>-0.63325876238121537</v>
      </c>
      <c r="G16">
        <v>-0.3062495132519748</v>
      </c>
      <c r="H16">
        <v>-0.42958801670371172</v>
      </c>
      <c r="I16">
        <v>-0.64820247437710965</v>
      </c>
      <c r="J16" s="13">
        <v>-0.37621228982078025</v>
      </c>
      <c r="K16">
        <v>-0.52689736159576606</v>
      </c>
    </row>
    <row r="17" spans="1:11" x14ac:dyDescent="0.2">
      <c r="A17" t="s">
        <v>15</v>
      </c>
      <c r="B17" s="1">
        <v>43054</v>
      </c>
      <c r="C17" s="8">
        <v>5.2653359578238197E-2</v>
      </c>
      <c r="D17">
        <v>0.64164413500274731</v>
      </c>
      <c r="E17">
        <v>-0.44396870584199927</v>
      </c>
      <c r="F17">
        <v>-0.64612797380115283</v>
      </c>
      <c r="G17">
        <v>-0.30599450282691082</v>
      </c>
      <c r="H17">
        <v>-0.42890223238897551</v>
      </c>
      <c r="I17">
        <v>-0.38188736415139612</v>
      </c>
      <c r="J17" s="13">
        <v>-0.14928768250584862</v>
      </c>
      <c r="K17">
        <v>0.5803073351113115</v>
      </c>
    </row>
    <row r="18" spans="1:11" x14ac:dyDescent="0.2">
      <c r="A18" t="s">
        <v>15</v>
      </c>
      <c r="B18" s="1">
        <v>43053</v>
      </c>
      <c r="C18" s="8">
        <v>-0.16331961355953364</v>
      </c>
      <c r="D18">
        <v>0.29394428867088807</v>
      </c>
      <c r="E18">
        <v>-0.57319869030091308</v>
      </c>
      <c r="F18">
        <v>-0.74908166516065233</v>
      </c>
      <c r="G18">
        <v>-0.30956005399537262</v>
      </c>
      <c r="H18">
        <v>-0.43429035075494682</v>
      </c>
      <c r="I18">
        <v>-5.8146088793080218E-2</v>
      </c>
      <c r="J18" s="13">
        <v>0.45584460366730223</v>
      </c>
      <c r="K18">
        <v>0.73482611082593607</v>
      </c>
    </row>
    <row r="19" spans="1:11" x14ac:dyDescent="0.2">
      <c r="A19" t="s">
        <v>15</v>
      </c>
      <c r="B19" s="1">
        <v>43052</v>
      </c>
      <c r="C19" s="8">
        <v>-1.2206799264682824</v>
      </c>
      <c r="D19">
        <v>0.26847882132105255</v>
      </c>
      <c r="E19">
        <v>0.94961950746247203</v>
      </c>
      <c r="F19">
        <v>-1.0733857929430752</v>
      </c>
      <c r="G19">
        <v>-0.31065131482334896</v>
      </c>
      <c r="H19">
        <v>-0.43543812335804544</v>
      </c>
      <c r="I19">
        <v>-0.89692276575676755</v>
      </c>
      <c r="J19" s="13">
        <v>-0.37621228982078025</v>
      </c>
      <c r="K19">
        <v>0.39105500546113298</v>
      </c>
    </row>
    <row r="20" spans="1:11" x14ac:dyDescent="0.2">
      <c r="A20" t="s">
        <v>15</v>
      </c>
      <c r="B20" s="1">
        <v>43049</v>
      </c>
      <c r="C20" s="8">
        <v>-0.57187843216737488</v>
      </c>
      <c r="D20">
        <v>-1.7482606807787757</v>
      </c>
      <c r="E20">
        <v>0.17673438675912631</v>
      </c>
      <c r="F20">
        <v>-0.75937703429660219</v>
      </c>
      <c r="G20">
        <v>-0.30087591519589746</v>
      </c>
      <c r="H20">
        <v>-0.43011805992407082</v>
      </c>
      <c r="I20">
        <v>-0.3407135850942955</v>
      </c>
      <c r="J20" s="13">
        <v>-0.45185382559242415</v>
      </c>
      <c r="K20">
        <v>-0.2185235879756269</v>
      </c>
    </row>
    <row r="21" spans="1:11" x14ac:dyDescent="0.2">
      <c r="A21" t="s">
        <v>15</v>
      </c>
      <c r="B21" s="1">
        <v>43048</v>
      </c>
      <c r="C21" s="8">
        <v>4.0174188405177461E-2</v>
      </c>
      <c r="D21">
        <v>0.68754098431758925</v>
      </c>
      <c r="E21">
        <v>-0.90101374804875245</v>
      </c>
      <c r="F21">
        <v>-0.81857540682831431</v>
      </c>
      <c r="G21">
        <v>-0.30931193574395904</v>
      </c>
      <c r="H21">
        <v>-0.43208380045982231</v>
      </c>
      <c r="I21">
        <v>-0.84402865365755375</v>
      </c>
      <c r="J21" s="13">
        <v>-0.9057030402222872</v>
      </c>
      <c r="K21">
        <v>-0.8579432508828212</v>
      </c>
    </row>
    <row r="22" spans="1:11" x14ac:dyDescent="0.2">
      <c r="A22" t="s">
        <v>15</v>
      </c>
      <c r="B22" s="1">
        <v>43047</v>
      </c>
      <c r="C22" s="8">
        <v>-0.71501498879192782</v>
      </c>
      <c r="D22">
        <v>-0.1592756736248743</v>
      </c>
      <c r="E22">
        <v>-2.8903023232424978E-3</v>
      </c>
      <c r="F22">
        <v>-0.63840644694919035</v>
      </c>
      <c r="G22">
        <v>-0.30498824547395581</v>
      </c>
      <c r="H22">
        <v>-0.42781335347702798</v>
      </c>
      <c r="I22">
        <v>-0.73991258255928949</v>
      </c>
      <c r="J22" s="13">
        <v>-0.30057075404913641</v>
      </c>
      <c r="K22">
        <v>0.76350431826204279</v>
      </c>
    </row>
    <row r="23" spans="1:11" x14ac:dyDescent="0.2">
      <c r="A23" t="s">
        <v>15</v>
      </c>
      <c r="B23" s="1">
        <v>43046</v>
      </c>
      <c r="C23" s="8">
        <v>-1.308669614659467</v>
      </c>
      <c r="D23">
        <v>2.5422255047861542E-2</v>
      </c>
      <c r="E23">
        <v>5.6984593932991774E-2</v>
      </c>
      <c r="F23">
        <v>-0.38359606083442932</v>
      </c>
      <c r="G23">
        <v>-0.30287694294572359</v>
      </c>
      <c r="H23">
        <v>-0.43009973744237939</v>
      </c>
      <c r="I23">
        <v>-0.75966565647716133</v>
      </c>
      <c r="J23" s="13">
        <v>-7.3646146734204748E-2</v>
      </c>
      <c r="K23">
        <v>0.34876252293112436</v>
      </c>
    </row>
    <row r="24" spans="1:11" x14ac:dyDescent="0.2">
      <c r="A24" t="s">
        <v>12</v>
      </c>
      <c r="B24" s="1">
        <v>43056</v>
      </c>
      <c r="C24" s="8">
        <v>-0.27120486002711941</v>
      </c>
      <c r="D24">
        <v>-4.8278326161403505E-2</v>
      </c>
      <c r="E24">
        <v>0.34288722414463413</v>
      </c>
      <c r="F24">
        <v>1.0517723523965232</v>
      </c>
      <c r="G24">
        <v>0.23179180652800913</v>
      </c>
      <c r="H24">
        <v>0.69748030479641454</v>
      </c>
      <c r="I24">
        <v>1.887266206879096</v>
      </c>
      <c r="J24" s="13">
        <v>0.37771908832545326</v>
      </c>
      <c r="K24">
        <v>-1.6664144416052651</v>
      </c>
    </row>
    <row r="25" spans="1:11" x14ac:dyDescent="0.2">
      <c r="A25" t="s">
        <v>12</v>
      </c>
      <c r="B25" s="1">
        <v>43055</v>
      </c>
      <c r="C25" s="8">
        <v>2.1717698592603303</v>
      </c>
      <c r="D25">
        <v>0.98597631645048722</v>
      </c>
      <c r="E25">
        <v>-0.57669139277856807</v>
      </c>
      <c r="F25">
        <v>2.2709854647032994</v>
      </c>
      <c r="G25">
        <v>0.69601499296009939</v>
      </c>
      <c r="H25">
        <v>1.1539591087566248</v>
      </c>
      <c r="I25">
        <v>3.6104406098131632</v>
      </c>
      <c r="J25" s="13">
        <v>2.6915242686771346</v>
      </c>
      <c r="K25">
        <v>1.2575170454984654</v>
      </c>
    </row>
    <row r="26" spans="1:11" x14ac:dyDescent="0.2">
      <c r="A26" t="s">
        <v>12</v>
      </c>
      <c r="B26" s="1">
        <v>43054</v>
      </c>
      <c r="C26" s="8">
        <v>-0.31068676733984096</v>
      </c>
      <c r="D26">
        <v>-0.5888170581804848</v>
      </c>
      <c r="E26">
        <v>0.91269665453587812</v>
      </c>
      <c r="F26">
        <v>1.2733452150574411</v>
      </c>
      <c r="G26">
        <v>-8.7066353276786149E-2</v>
      </c>
      <c r="H26">
        <v>1.6126336048750755E-2</v>
      </c>
      <c r="I26">
        <v>0.35642009067554564</v>
      </c>
      <c r="J26" s="13">
        <v>1.5346216785012938</v>
      </c>
      <c r="K26">
        <v>0.22347849349395466</v>
      </c>
    </row>
    <row r="27" spans="1:11" x14ac:dyDescent="0.2">
      <c r="A27" t="s">
        <v>12</v>
      </c>
      <c r="B27" s="1">
        <v>43053</v>
      </c>
      <c r="C27" s="8">
        <v>-0.35982712001623512</v>
      </c>
      <c r="D27">
        <v>-0.23313178798982534</v>
      </c>
      <c r="E27">
        <v>-0.10367971125648634</v>
      </c>
      <c r="F27">
        <v>1.1586222100248846</v>
      </c>
      <c r="G27">
        <v>0.32402183795997513</v>
      </c>
      <c r="H27">
        <v>1.1681572477357609</v>
      </c>
      <c r="I27">
        <v>0.26368361054940659</v>
      </c>
      <c r="J27" s="13">
        <v>1.9643283548523205</v>
      </c>
      <c r="K27">
        <v>0.53584591147594562</v>
      </c>
    </row>
    <row r="28" spans="1:11" x14ac:dyDescent="0.2">
      <c r="A28" t="s">
        <v>12</v>
      </c>
      <c r="B28" s="1">
        <v>43052</v>
      </c>
      <c r="C28" s="8">
        <v>-0.17380063932171777</v>
      </c>
      <c r="D28">
        <v>-0.89274271740794497</v>
      </c>
      <c r="E28">
        <v>-3.7318367945034944E-2</v>
      </c>
      <c r="F28">
        <v>0.83807263713980051</v>
      </c>
      <c r="G28">
        <v>0.78228368894003009</v>
      </c>
      <c r="H28">
        <v>1.237045044177149</v>
      </c>
      <c r="I28">
        <v>0.61792951675124874</v>
      </c>
      <c r="J28" s="13">
        <v>1.0057519229923382</v>
      </c>
      <c r="K28">
        <v>9.6989637681302948E-2</v>
      </c>
    </row>
    <row r="29" spans="1:11" x14ac:dyDescent="0.2">
      <c r="A29" t="s">
        <v>12</v>
      </c>
      <c r="B29" s="1">
        <v>43049</v>
      </c>
      <c r="C29" s="8">
        <v>-0.26960595790123115</v>
      </c>
      <c r="D29">
        <v>0.68666062147179086</v>
      </c>
      <c r="E29">
        <v>-1.3500754707546745</v>
      </c>
      <c r="F29">
        <v>1.1327532971253866</v>
      </c>
      <c r="G29">
        <v>0.41925361964481844</v>
      </c>
      <c r="H29">
        <v>0.63911557921686901</v>
      </c>
      <c r="I29">
        <v>5.4437702321119427E-2</v>
      </c>
      <c r="J29" s="13">
        <v>1.5346216785012938</v>
      </c>
      <c r="K29">
        <v>8.1975587926152602E-2</v>
      </c>
    </row>
    <row r="30" spans="1:11" x14ac:dyDescent="0.2">
      <c r="A30" t="s">
        <v>12</v>
      </c>
      <c r="B30" s="1">
        <v>43048</v>
      </c>
      <c r="C30" s="8">
        <v>-0.97341765064879748</v>
      </c>
      <c r="D30">
        <v>-0.46673981198052367</v>
      </c>
      <c r="E30">
        <v>0.29648417958526085</v>
      </c>
      <c r="F30">
        <v>1.4937933423749026</v>
      </c>
      <c r="G30">
        <v>0.21829999326766888</v>
      </c>
      <c r="H30">
        <v>0.28359191443143733</v>
      </c>
      <c r="I30">
        <v>0.73374372156355316</v>
      </c>
      <c r="J30" s="13">
        <v>1.7990565562557719</v>
      </c>
      <c r="K30">
        <v>1.2728926646955348E-2</v>
      </c>
    </row>
    <row r="31" spans="1:11" x14ac:dyDescent="0.2">
      <c r="A31" t="s">
        <v>12</v>
      </c>
      <c r="B31" s="1">
        <v>43047</v>
      </c>
      <c r="C31" s="8">
        <v>0.37081801062636777</v>
      </c>
      <c r="D31">
        <v>0.50082321625506121</v>
      </c>
      <c r="E31">
        <v>0.11685949018922605</v>
      </c>
      <c r="F31">
        <v>1.1440006505599509</v>
      </c>
      <c r="G31">
        <v>0.43166620831591346</v>
      </c>
      <c r="H31">
        <v>0.62380965826711365</v>
      </c>
      <c r="I31">
        <v>0.30368603740635619</v>
      </c>
      <c r="J31" s="13">
        <v>0.93964320355371855</v>
      </c>
      <c r="K31">
        <v>1.0622021159681232</v>
      </c>
    </row>
    <row r="32" spans="1:11" x14ac:dyDescent="0.2">
      <c r="A32" t="s">
        <v>12</v>
      </c>
      <c r="B32" s="1">
        <v>43046</v>
      </c>
      <c r="C32" s="8">
        <v>0.53913550186063453</v>
      </c>
      <c r="D32">
        <v>0.37786764912826548</v>
      </c>
      <c r="E32">
        <v>0.5359837649238639</v>
      </c>
      <c r="F32">
        <v>1.4161866036764081</v>
      </c>
      <c r="G32">
        <v>0.58074778324961351</v>
      </c>
      <c r="H32">
        <v>1.1275707928524785</v>
      </c>
      <c r="I32">
        <v>1.7417512957773222</v>
      </c>
      <c r="J32" s="13">
        <v>2.1957088728874887</v>
      </c>
      <c r="K32">
        <v>0.3848974493721834</v>
      </c>
    </row>
    <row r="33" spans="1:11" x14ac:dyDescent="0.2">
      <c r="A33" t="s">
        <v>12</v>
      </c>
      <c r="B33" s="1">
        <v>43045</v>
      </c>
      <c r="C33" s="8">
        <v>1.4642416662869009</v>
      </c>
      <c r="D33">
        <v>0.30297124915077356</v>
      </c>
      <c r="E33">
        <v>0.56592121320881406</v>
      </c>
      <c r="F33">
        <v>2.0100468650214061</v>
      </c>
      <c r="G33">
        <v>1.0152405910901632</v>
      </c>
      <c r="H33">
        <v>1.6886460616492802</v>
      </c>
      <c r="I33">
        <v>0.17866234700561764</v>
      </c>
      <c r="J33" s="13">
        <v>1.137969361869577</v>
      </c>
      <c r="K33">
        <v>-0.74418154022321581</v>
      </c>
    </row>
    <row r="34" spans="1:11" x14ac:dyDescent="0.2">
      <c r="A34" t="s">
        <v>41</v>
      </c>
      <c r="B34" s="1">
        <v>43056</v>
      </c>
      <c r="C34" s="8">
        <v>1.2007089459046256</v>
      </c>
      <c r="D34">
        <v>1.3879612223891269</v>
      </c>
      <c r="E34">
        <v>-0.13311820195500979</v>
      </c>
      <c r="F34">
        <v>-1.0660261018057684</v>
      </c>
      <c r="G34">
        <v>-0.30336070668998755</v>
      </c>
      <c r="H34">
        <v>-0.40145433268855329</v>
      </c>
      <c r="I34">
        <v>-0.90439202807811003</v>
      </c>
      <c r="J34" s="13">
        <v>-0.89428151583165316</v>
      </c>
      <c r="K34">
        <v>1.4903447558412444</v>
      </c>
    </row>
    <row r="35" spans="1:11" x14ac:dyDescent="0.2">
      <c r="A35" t="s">
        <v>41</v>
      </c>
      <c r="B35" s="1">
        <v>43055</v>
      </c>
      <c r="C35" s="8">
        <v>1.8925157237214869</v>
      </c>
      <c r="D35">
        <v>1.2059198145468237</v>
      </c>
      <c r="E35">
        <v>0.87028526972692044</v>
      </c>
      <c r="F35">
        <v>-0.88903719698747319</v>
      </c>
      <c r="G35">
        <v>-0.29844414735036251</v>
      </c>
      <c r="H35">
        <v>-0.38198005514422106</v>
      </c>
      <c r="I35">
        <v>-0.45493910672673482</v>
      </c>
      <c r="J35" s="13">
        <v>-0.82399164767509347</v>
      </c>
      <c r="K35">
        <v>0.89221185564739225</v>
      </c>
    </row>
    <row r="36" spans="1:11" x14ac:dyDescent="0.2">
      <c r="A36" t="s">
        <v>41</v>
      </c>
      <c r="B36" s="1">
        <v>43054</v>
      </c>
      <c r="C36" s="8">
        <v>0.10632534117779237</v>
      </c>
      <c r="D36">
        <v>2.5396980698123448</v>
      </c>
      <c r="E36">
        <v>0.58637846954731887</v>
      </c>
      <c r="F36">
        <v>-0.55897680692092233</v>
      </c>
      <c r="G36">
        <v>-0.22945433770237189</v>
      </c>
      <c r="H36">
        <v>-0.14888464018063008</v>
      </c>
      <c r="I36">
        <v>-0.57323514616061699</v>
      </c>
      <c r="J36" s="13">
        <v>-0.33196257057917533</v>
      </c>
      <c r="K36">
        <v>0.35074314269635687</v>
      </c>
    </row>
    <row r="37" spans="1:11" x14ac:dyDescent="0.2">
      <c r="A37" t="s">
        <v>41</v>
      </c>
      <c r="B37" s="1">
        <v>43053</v>
      </c>
      <c r="C37" s="8">
        <v>0.6491752220625312</v>
      </c>
      <c r="D37">
        <v>0.74119144568128326</v>
      </c>
      <c r="E37">
        <v>-1.2991818088584588</v>
      </c>
      <c r="F37">
        <v>-1.1066857150748364</v>
      </c>
      <c r="G37">
        <v>-0.30301059130496866</v>
      </c>
      <c r="H37">
        <v>-0.41901438348869152</v>
      </c>
      <c r="I37">
        <v>-0.89187563223715283</v>
      </c>
      <c r="J37" s="13">
        <v>-0.96457138398821285</v>
      </c>
      <c r="K37">
        <v>1.6409770560676993</v>
      </c>
    </row>
    <row r="38" spans="1:11" x14ac:dyDescent="0.2">
      <c r="A38" t="s">
        <v>41</v>
      </c>
      <c r="B38" s="1">
        <v>43052</v>
      </c>
      <c r="C38" s="8">
        <v>1.2194048661142354</v>
      </c>
      <c r="D38">
        <v>0.94870384000408348</v>
      </c>
      <c r="E38">
        <v>0.23311658085137166</v>
      </c>
      <c r="F38">
        <v>-0.9703564235256088</v>
      </c>
      <c r="G38">
        <v>-0.28869001811773259</v>
      </c>
      <c r="H38">
        <v>-0.3496291367056536</v>
      </c>
      <c r="I38">
        <v>-0.69240869368602198</v>
      </c>
      <c r="J38" s="13">
        <v>-0.96457138398821285</v>
      </c>
      <c r="K38">
        <v>-0.31823940427337744</v>
      </c>
    </row>
    <row r="39" spans="1:11" x14ac:dyDescent="0.2">
      <c r="A39" t="s">
        <v>43</v>
      </c>
      <c r="B39" s="1">
        <v>43056</v>
      </c>
      <c r="C39" s="8">
        <v>-1.4268857670347359</v>
      </c>
      <c r="D39">
        <v>-0.7804056196455128</v>
      </c>
      <c r="E39">
        <v>-0.44197287580995842</v>
      </c>
      <c r="F39">
        <v>-0.62705872262471096</v>
      </c>
      <c r="G39">
        <v>-0.26947766447375104</v>
      </c>
      <c r="H39">
        <v>-0.40539702695365176</v>
      </c>
      <c r="I39">
        <v>-0.68500121427878713</v>
      </c>
      <c r="J39" s="13">
        <v>-0.53953292211340076</v>
      </c>
      <c r="K39">
        <v>-0.39439621166230759</v>
      </c>
    </row>
    <row r="40" spans="1:11" x14ac:dyDescent="0.2">
      <c r="A40" t="s">
        <v>43</v>
      </c>
      <c r="B40" s="1">
        <v>43055</v>
      </c>
      <c r="C40" s="8">
        <v>-0.28204063819006475</v>
      </c>
      <c r="D40">
        <v>-0.19248642906008595</v>
      </c>
      <c r="E40">
        <v>-1.5391803517834886</v>
      </c>
      <c r="F40">
        <v>-0.2046620829732578</v>
      </c>
      <c r="G40">
        <v>-0.28036343503067096</v>
      </c>
      <c r="H40">
        <v>-0.38483283374877741</v>
      </c>
      <c r="I40">
        <v>-0.42430170999346684</v>
      </c>
      <c r="J40" s="13">
        <v>0.1794032848447808</v>
      </c>
      <c r="K40">
        <v>-0.15407598425427718</v>
      </c>
    </row>
    <row r="41" spans="1:11" x14ac:dyDescent="0.2">
      <c r="A41" t="s">
        <v>43</v>
      </c>
      <c r="B41" s="1">
        <v>43054</v>
      </c>
      <c r="C41" s="8">
        <v>4.4990631629611786E-3</v>
      </c>
      <c r="D41">
        <v>-0.1099522436129408</v>
      </c>
      <c r="E41">
        <v>-1.1819268036507919</v>
      </c>
      <c r="F41">
        <v>-0.3122998367068327</v>
      </c>
      <c r="G41">
        <v>-0.26820974442091911</v>
      </c>
      <c r="H41">
        <v>-0.35239932457723777</v>
      </c>
      <c r="I41">
        <v>-2.7389859295869817E-2</v>
      </c>
      <c r="J41" s="13">
        <v>1.3297012159778709</v>
      </c>
      <c r="K41">
        <v>-1.5169623786948581</v>
      </c>
    </row>
    <row r="42" spans="1:11" x14ac:dyDescent="0.2">
      <c r="A42" t="s">
        <v>43</v>
      </c>
      <c r="B42" s="1">
        <v>43053</v>
      </c>
      <c r="C42" s="8">
        <v>-0.10439795662050053</v>
      </c>
      <c r="D42">
        <v>0.19890410567011349</v>
      </c>
      <c r="E42">
        <v>1.229534647891658</v>
      </c>
      <c r="F42">
        <v>-0.15410495621960904</v>
      </c>
      <c r="G42">
        <v>-0.23334121511496794</v>
      </c>
      <c r="H42">
        <v>-0.27804630711848149</v>
      </c>
      <c r="I42">
        <v>-0.1310991722206849</v>
      </c>
      <c r="J42" s="13">
        <v>0.13147420438090182</v>
      </c>
      <c r="K42">
        <v>-0.35483702880009699</v>
      </c>
    </row>
    <row r="43" spans="1:11" x14ac:dyDescent="0.2">
      <c r="A43" t="s">
        <v>43</v>
      </c>
      <c r="B43" s="1">
        <v>43052</v>
      </c>
      <c r="C43" s="8">
        <v>-1.1374231519381346</v>
      </c>
      <c r="D43">
        <v>-0.37763146234028228</v>
      </c>
      <c r="E43">
        <v>-1.7242935730618871</v>
      </c>
      <c r="F43">
        <v>-0.37590396391303615</v>
      </c>
      <c r="G43">
        <v>-0.25711289647288482</v>
      </c>
      <c r="H43">
        <v>-0.34752322747083153</v>
      </c>
      <c r="I43">
        <v>-0.23262554714847433</v>
      </c>
      <c r="J43" s="13">
        <v>-0.25195843933012807</v>
      </c>
      <c r="K43">
        <v>-0.78668275780466879</v>
      </c>
    </row>
    <row r="44" spans="1:11" x14ac:dyDescent="0.2">
      <c r="A44" t="s">
        <v>43</v>
      </c>
      <c r="B44" s="1">
        <v>43049</v>
      </c>
      <c r="C44" s="8">
        <v>0.41020786222754918</v>
      </c>
      <c r="D44">
        <v>-0.32940007858572068</v>
      </c>
      <c r="E44">
        <v>-0.70941407971513681</v>
      </c>
      <c r="F44">
        <v>-0.14921233104990109</v>
      </c>
      <c r="G44">
        <v>-0.26252084480384996</v>
      </c>
      <c r="H44">
        <v>-0.37430610302280459</v>
      </c>
      <c r="I44">
        <v>-0.54263855795167426</v>
      </c>
      <c r="J44" s="13">
        <v>-0.34781660025788563</v>
      </c>
      <c r="K44">
        <v>-1.2490641721650699</v>
      </c>
    </row>
    <row r="45" spans="1:11" x14ac:dyDescent="0.2">
      <c r="A45" t="s">
        <v>43</v>
      </c>
      <c r="B45" s="1">
        <v>43048</v>
      </c>
      <c r="C45" s="8">
        <v>-0.86424266031233032</v>
      </c>
      <c r="D45">
        <v>-0.48208327794770833</v>
      </c>
      <c r="E45">
        <v>1.2455012868933204</v>
      </c>
      <c r="F45">
        <v>-0.6955554750006222</v>
      </c>
      <c r="G45">
        <v>-0.27753354228359256</v>
      </c>
      <c r="H45">
        <v>-0.39933010068996677</v>
      </c>
      <c r="I45">
        <v>-0.5797329839700418</v>
      </c>
      <c r="J45" s="13">
        <v>-1.3063982095354609</v>
      </c>
      <c r="K45">
        <v>-1.3100299488363519E-2</v>
      </c>
    </row>
    <row r="46" spans="1:11" x14ac:dyDescent="0.2">
      <c r="A46" t="s">
        <v>43</v>
      </c>
      <c r="B46" s="1">
        <v>43047</v>
      </c>
      <c r="C46" s="8">
        <v>-0.89995104887099409</v>
      </c>
      <c r="D46">
        <v>0.231660893211909</v>
      </c>
      <c r="E46">
        <v>0.36683718264712784</v>
      </c>
      <c r="F46">
        <v>-0.36122608840391229</v>
      </c>
      <c r="G46">
        <v>-0.21275170739136867</v>
      </c>
      <c r="H46">
        <v>-0.30102532936652848</v>
      </c>
      <c r="I46">
        <v>-0.29464748953090908</v>
      </c>
      <c r="J46" s="13">
        <v>1.0421267331945985</v>
      </c>
      <c r="K46">
        <v>-1.0788461430363199</v>
      </c>
    </row>
    <row r="47" spans="1:11" x14ac:dyDescent="0.2">
      <c r="A47" t="s">
        <v>43</v>
      </c>
      <c r="B47" s="1">
        <v>43046</v>
      </c>
      <c r="C47" s="8">
        <v>-1.400357783476827</v>
      </c>
      <c r="D47">
        <v>-0.4235756892159605</v>
      </c>
      <c r="E47">
        <v>-0.61211737294588187</v>
      </c>
      <c r="F47">
        <v>-0.46070946685464065</v>
      </c>
      <c r="G47">
        <v>-0.27896886854317043</v>
      </c>
      <c r="H47">
        <v>-0.36958756687731964</v>
      </c>
      <c r="I47">
        <v>-0.62821844247329917</v>
      </c>
      <c r="J47" s="13">
        <v>-1.2313037010734327E-2</v>
      </c>
      <c r="K47">
        <v>-0.69606594730175153</v>
      </c>
    </row>
    <row r="48" spans="1:11" x14ac:dyDescent="0.2">
      <c r="A48" t="s">
        <v>13</v>
      </c>
      <c r="B48" s="1">
        <v>43056</v>
      </c>
      <c r="C48" s="8">
        <v>-1.6908101455865767E-2</v>
      </c>
      <c r="D48">
        <v>-0.25365448544856772</v>
      </c>
      <c r="E48">
        <v>0.13083029947251371</v>
      </c>
      <c r="F48">
        <v>-0.76354101990013534</v>
      </c>
      <c r="G48">
        <v>-4.6796117092899908E-2</v>
      </c>
      <c r="H48">
        <v>0.59726799229096905</v>
      </c>
      <c r="I48">
        <v>-0.83583508215683888</v>
      </c>
      <c r="J48" s="13">
        <v>-1.1693125511327056</v>
      </c>
      <c r="K48">
        <v>-2.4257021746430945</v>
      </c>
    </row>
    <row r="49" spans="1:11" x14ac:dyDescent="0.2">
      <c r="A49" t="s">
        <v>13</v>
      </c>
      <c r="B49" s="1">
        <v>43055</v>
      </c>
      <c r="C49" s="8">
        <v>0.11914373858429428</v>
      </c>
      <c r="D49">
        <v>-0.25983882300904115</v>
      </c>
      <c r="E49">
        <v>-0.88953772638393236</v>
      </c>
      <c r="F49">
        <v>-0.71518485239986895</v>
      </c>
      <c r="G49">
        <v>-6.4055870306752166E-2</v>
      </c>
      <c r="H49">
        <v>0.49227552394905572</v>
      </c>
      <c r="I49">
        <v>0.11935485975961607</v>
      </c>
      <c r="J49" s="13">
        <v>-1.0556230746171729</v>
      </c>
      <c r="K49">
        <v>0.10397218815070353</v>
      </c>
    </row>
    <row r="50" spans="1:11" x14ac:dyDescent="0.2">
      <c r="A50" t="s">
        <v>13</v>
      </c>
      <c r="B50" s="1">
        <v>43054</v>
      </c>
      <c r="C50" s="8">
        <v>-0.98655390474690674</v>
      </c>
      <c r="D50">
        <v>-0.28811690670956208</v>
      </c>
      <c r="E50">
        <v>0.65074398314039539</v>
      </c>
      <c r="F50">
        <v>-0.39796839359812092</v>
      </c>
      <c r="G50">
        <v>1.2203337401145722E-2</v>
      </c>
      <c r="H50">
        <v>0.80040168135678957</v>
      </c>
      <c r="I50">
        <v>4.9742887809365893E-2</v>
      </c>
      <c r="J50" s="13">
        <v>-0.31664147726620928</v>
      </c>
      <c r="K50">
        <v>0.24674199755675488</v>
      </c>
    </row>
    <row r="51" spans="1:11" x14ac:dyDescent="0.2">
      <c r="A51" t="s">
        <v>13</v>
      </c>
      <c r="B51" s="1">
        <v>43053</v>
      </c>
      <c r="C51" s="8">
        <v>-0.31038600786567677</v>
      </c>
      <c r="D51">
        <v>-9.2103499657635576E-2</v>
      </c>
      <c r="E51">
        <v>0.26704568857307143</v>
      </c>
      <c r="F51">
        <v>-0.77901499350022063</v>
      </c>
      <c r="G51">
        <v>-7.0127947135112542E-2</v>
      </c>
      <c r="H51">
        <v>0.15483436704343351</v>
      </c>
      <c r="I51">
        <v>-0.77834646954611275</v>
      </c>
      <c r="J51" s="13">
        <v>-1.1124678128749392</v>
      </c>
      <c r="K51">
        <v>0.50009555592523391</v>
      </c>
    </row>
    <row r="52" spans="1:11" x14ac:dyDescent="0.2">
      <c r="A52" t="s">
        <v>13</v>
      </c>
      <c r="B52" s="1">
        <v>43052</v>
      </c>
      <c r="C52" s="8">
        <v>1.3311909628166025</v>
      </c>
      <c r="D52">
        <v>1.5258538131652897</v>
      </c>
      <c r="E52">
        <v>0.74953756204159849</v>
      </c>
      <c r="F52">
        <v>-0.92214924930100928</v>
      </c>
      <c r="G52">
        <v>-0.24995258009920157</v>
      </c>
      <c r="H52">
        <v>-0.29550287948723403</v>
      </c>
      <c r="I52">
        <v>-0.81921434757845901</v>
      </c>
      <c r="J52" s="13">
        <v>-1.1693125511327056</v>
      </c>
      <c r="K52">
        <v>1.447500897579941</v>
      </c>
    </row>
    <row r="53" spans="1:11" x14ac:dyDescent="0.2">
      <c r="A53" t="s">
        <v>13</v>
      </c>
      <c r="B53" s="1">
        <v>43049</v>
      </c>
      <c r="C53" s="8">
        <v>-0.34056657936599732</v>
      </c>
      <c r="D53">
        <v>-2.4200595844474718E-3</v>
      </c>
      <c r="E53">
        <v>-2.8903023232424978E-3</v>
      </c>
      <c r="F53">
        <v>-0.9395574696011052</v>
      </c>
      <c r="G53">
        <v>-0.27830332607546127</v>
      </c>
      <c r="H53">
        <v>-0.36476873718831027</v>
      </c>
      <c r="I53">
        <v>-0.53179025780449374</v>
      </c>
      <c r="J53" s="13">
        <v>-0.94193359810163979</v>
      </c>
      <c r="K53">
        <v>-1.2449357226279607</v>
      </c>
    </row>
    <row r="54" spans="1:11" x14ac:dyDescent="0.2">
      <c r="A54" t="s">
        <v>13</v>
      </c>
      <c r="B54" s="1">
        <v>43048</v>
      </c>
      <c r="C54" s="8">
        <v>1.1180374208246766</v>
      </c>
      <c r="D54">
        <v>0.14948613897035468</v>
      </c>
      <c r="E54">
        <v>0.59585866118009823</v>
      </c>
      <c r="F54">
        <v>-0.69003964529973028</v>
      </c>
      <c r="G54">
        <v>-0.25524773495634717</v>
      </c>
      <c r="H54">
        <v>-0.3142125096103075</v>
      </c>
      <c r="I54">
        <v>0.4959011166452591</v>
      </c>
      <c r="J54" s="13">
        <v>0.82025328788911911</v>
      </c>
      <c r="K54">
        <v>0.74942466663344309</v>
      </c>
    </row>
    <row r="55" spans="1:11" x14ac:dyDescent="0.2">
      <c r="A55" t="s">
        <v>13</v>
      </c>
      <c r="B55" s="1">
        <v>43047</v>
      </c>
      <c r="C55" s="8">
        <v>2.3775597933066281</v>
      </c>
      <c r="D55">
        <v>1.1838088879487176</v>
      </c>
      <c r="E55">
        <v>0.86529569511731741</v>
      </c>
      <c r="F55">
        <v>-0.60299854379925066</v>
      </c>
      <c r="G55">
        <v>-0.20568356617938696</v>
      </c>
      <c r="H55">
        <v>-0.34815106854722055</v>
      </c>
      <c r="I55">
        <v>0.42285937041642024</v>
      </c>
      <c r="J55" s="13">
        <v>0.30865064356922139</v>
      </c>
      <c r="K55">
        <v>0.26922183093482693</v>
      </c>
    </row>
    <row r="56" spans="1:11" x14ac:dyDescent="0.2">
      <c r="A56" t="s">
        <v>13</v>
      </c>
      <c r="B56" s="1">
        <v>43046</v>
      </c>
      <c r="C56" s="8">
        <v>2.6308404714820015</v>
      </c>
      <c r="D56">
        <v>2.3658811677071965</v>
      </c>
      <c r="E56">
        <v>1.7933565888141114</v>
      </c>
      <c r="F56">
        <v>0.23453027730536441</v>
      </c>
      <c r="G56">
        <v>-5.1202960636731083E-3</v>
      </c>
      <c r="H56">
        <v>-0.15627581064466664</v>
      </c>
      <c r="I56">
        <v>0.23298738918270509</v>
      </c>
      <c r="J56" s="13">
        <v>2.1845270060755135</v>
      </c>
      <c r="K56">
        <v>0.26884163747726797</v>
      </c>
    </row>
    <row r="57" spans="1:11" x14ac:dyDescent="0.2">
      <c r="A57" t="s">
        <v>13</v>
      </c>
      <c r="B57" s="1">
        <v>43045</v>
      </c>
      <c r="C57" s="8">
        <v>-0.64967305280343757</v>
      </c>
      <c r="D57">
        <v>-0.29558636484716488</v>
      </c>
      <c r="E57">
        <v>0.47610886866762964</v>
      </c>
      <c r="F57">
        <v>-0.64168347779946389</v>
      </c>
      <c r="G57">
        <v>-0.26204321246457191</v>
      </c>
      <c r="H57">
        <v>-0.29328207599578154</v>
      </c>
      <c r="I57">
        <v>-0.38168641234073786</v>
      </c>
      <c r="J57" s="13">
        <v>-3.2417785977377211E-2</v>
      </c>
      <c r="K57">
        <v>0.32482537905798314</v>
      </c>
    </row>
    <row r="58" spans="1:11" x14ac:dyDescent="0.2">
      <c r="A58" t="s">
        <v>11</v>
      </c>
      <c r="B58" s="1">
        <v>43056</v>
      </c>
      <c r="C58" s="8">
        <v>-0.14682032929114561</v>
      </c>
      <c r="D58">
        <v>-0.33310665482628088</v>
      </c>
      <c r="E58">
        <v>0.19070519572874797</v>
      </c>
      <c r="F58">
        <v>-0.15340489888116082</v>
      </c>
      <c r="G58">
        <v>-0.24954575002168314</v>
      </c>
      <c r="H58">
        <v>-0.30213985594598003</v>
      </c>
      <c r="I58">
        <v>-0.17425972397339032</v>
      </c>
      <c r="J58" s="13">
        <v>5.7957425079432183E-2</v>
      </c>
      <c r="K58">
        <v>-1.3219919624230132</v>
      </c>
    </row>
    <row r="59" spans="1:11" x14ac:dyDescent="0.2">
      <c r="A59" t="s">
        <v>11</v>
      </c>
      <c r="B59" s="1">
        <v>43055</v>
      </c>
      <c r="C59" s="8">
        <v>-0.1033764213759182</v>
      </c>
      <c r="D59">
        <v>-0.42313202023691393</v>
      </c>
      <c r="E59">
        <v>-0.44247183339638513</v>
      </c>
      <c r="F59">
        <v>0.18265931128416005</v>
      </c>
      <c r="G59">
        <v>-0.22466088398072889</v>
      </c>
      <c r="H59">
        <v>-0.34687472056449281</v>
      </c>
      <c r="I59">
        <v>0.41164497959768992</v>
      </c>
      <c r="J59" s="13">
        <v>0.54429754308500322</v>
      </c>
      <c r="K59">
        <v>-0.20173526562430091</v>
      </c>
    </row>
    <row r="60" spans="1:11" x14ac:dyDescent="0.2">
      <c r="A60" t="s">
        <v>11</v>
      </c>
      <c r="B60" s="1">
        <v>43054</v>
      </c>
      <c r="C60" s="8">
        <v>6.4166607595309663E-2</v>
      </c>
      <c r="D60">
        <v>-0.25234697280340557</v>
      </c>
      <c r="E60">
        <v>-0.55324039154883509</v>
      </c>
      <c r="F60">
        <v>6.4273055430467532E-2</v>
      </c>
      <c r="G60">
        <v>-0.25351351186885962</v>
      </c>
      <c r="H60">
        <v>-0.37832997408054281</v>
      </c>
      <c r="I60">
        <v>0.88741109302977994</v>
      </c>
      <c r="J60" s="13">
        <v>0.35724365154439913</v>
      </c>
      <c r="K60">
        <v>-1.1613033381089246</v>
      </c>
    </row>
    <row r="61" spans="1:11" x14ac:dyDescent="0.2">
      <c r="A61" t="s">
        <v>11</v>
      </c>
      <c r="B61" s="1">
        <v>43053</v>
      </c>
      <c r="C61" s="8">
        <v>-0.11205458184523695</v>
      </c>
      <c r="D61">
        <v>-3.5093682406929755E-2</v>
      </c>
      <c r="E61">
        <v>-0.68247037632141494</v>
      </c>
      <c r="F61">
        <v>0.10118919972893077</v>
      </c>
      <c r="G61">
        <v>-0.2461199762618787</v>
      </c>
      <c r="H61">
        <v>-0.35728105258312681</v>
      </c>
      <c r="I61">
        <v>0.58955970138716396</v>
      </c>
      <c r="J61" s="13">
        <v>0.80617299124184949</v>
      </c>
      <c r="K61">
        <v>-0.75815144340061869</v>
      </c>
    </row>
    <row r="62" spans="1:11" x14ac:dyDescent="0.2">
      <c r="A62" t="s">
        <v>11</v>
      </c>
      <c r="B62" s="1">
        <v>43052</v>
      </c>
      <c r="C62" s="8">
        <v>-3.0280342114702829E-2</v>
      </c>
      <c r="D62">
        <v>0.18118720086350831</v>
      </c>
      <c r="E62">
        <v>-0.22841907869222389</v>
      </c>
      <c r="F62">
        <v>-0.18904807268657353</v>
      </c>
      <c r="G62">
        <v>-0.24500418527278156</v>
      </c>
      <c r="H62">
        <v>-0.33649427977436824</v>
      </c>
      <c r="I62">
        <v>1.5589488905576663</v>
      </c>
      <c r="J62" s="13">
        <v>-0.20391802307741408</v>
      </c>
      <c r="K62">
        <v>-0.26190646374817039</v>
      </c>
    </row>
    <row r="63" spans="1:11" x14ac:dyDescent="0.2">
      <c r="A63" t="s">
        <v>11</v>
      </c>
      <c r="B63" s="1">
        <v>43049</v>
      </c>
      <c r="C63" s="8">
        <v>-0.30106360643443719</v>
      </c>
      <c r="D63">
        <v>-0.40325883510330524</v>
      </c>
      <c r="E63">
        <v>-0.63157671442519925</v>
      </c>
      <c r="F63">
        <v>-0.21959936451978457</v>
      </c>
      <c r="G63">
        <v>-0.25045019974400629</v>
      </c>
      <c r="H63">
        <v>-0.33400742727604199</v>
      </c>
      <c r="I63">
        <v>0.464749477661347</v>
      </c>
      <c r="J63" s="13">
        <v>0.2824220949281574</v>
      </c>
      <c r="K63">
        <v>0.17076816236735029</v>
      </c>
    </row>
    <row r="64" spans="1:11" x14ac:dyDescent="0.2">
      <c r="A64" t="s">
        <v>11</v>
      </c>
      <c r="B64" s="1">
        <v>43048</v>
      </c>
      <c r="C64" s="8">
        <v>0.18784898547982207</v>
      </c>
      <c r="D64">
        <v>-0.32367669135118032</v>
      </c>
      <c r="E64">
        <v>-6.2765198893142762E-2</v>
      </c>
      <c r="F64">
        <v>0.14065128501349489</v>
      </c>
      <c r="G64">
        <v>-0.1623924748315406</v>
      </c>
      <c r="H64">
        <v>-0.13127198795972905</v>
      </c>
      <c r="I64">
        <v>2.9909661871001959E-2</v>
      </c>
      <c r="J64" s="13">
        <v>9.536820338755285E-2</v>
      </c>
      <c r="K64">
        <v>1.6530284783946133E-2</v>
      </c>
    </row>
    <row r="65" spans="1:11" x14ac:dyDescent="0.2">
      <c r="A65" t="s">
        <v>11</v>
      </c>
      <c r="B65" s="1">
        <v>43047</v>
      </c>
      <c r="C65" s="8">
        <v>-0.67885693076425269</v>
      </c>
      <c r="D65">
        <v>-0.26174601190813612</v>
      </c>
      <c r="E65">
        <v>-0.51182692159906473</v>
      </c>
      <c r="F65">
        <v>1.7178617259030118</v>
      </c>
      <c r="G65">
        <v>0.69413731961567016</v>
      </c>
      <c r="H65">
        <v>3.2379361013871026</v>
      </c>
      <c r="I65">
        <v>-8.9557916773821911E-2</v>
      </c>
      <c r="J65" s="13">
        <v>0.84358376954997016</v>
      </c>
      <c r="K65">
        <v>0.69287955332163598</v>
      </c>
    </row>
    <row r="66" spans="1:11" x14ac:dyDescent="0.2">
      <c r="A66" t="s">
        <v>11</v>
      </c>
      <c r="B66" s="1">
        <v>43046</v>
      </c>
      <c r="C66" s="8">
        <v>-1.0877943646944497E-2</v>
      </c>
      <c r="D66">
        <v>-0.43993493837768444</v>
      </c>
      <c r="E66">
        <v>-9.2702646864426905E-2</v>
      </c>
      <c r="F66">
        <v>0.82041752830243908</v>
      </c>
      <c r="G66">
        <v>-0.2360324076252141</v>
      </c>
      <c r="H66">
        <v>-0.14241621999088047</v>
      </c>
      <c r="I66">
        <v>0.34966586107185493</v>
      </c>
      <c r="J66" s="13">
        <v>0.58170832139312434</v>
      </c>
      <c r="K66">
        <v>-0.7155704658122809</v>
      </c>
    </row>
    <row r="67" spans="1:11" x14ac:dyDescent="0.2">
      <c r="A67" t="s">
        <v>11</v>
      </c>
      <c r="B67" s="1">
        <v>43045</v>
      </c>
      <c r="C67" s="8">
        <v>3.4241187585070963E-2</v>
      </c>
      <c r="D67">
        <v>-0.15034084903248934</v>
      </c>
      <c r="E67">
        <v>0.86529569511731741</v>
      </c>
      <c r="F67">
        <v>8.2623537362473843E-3</v>
      </c>
      <c r="G67">
        <v>-0.24981844843042378</v>
      </c>
      <c r="H67">
        <v>-0.23991287734652772</v>
      </c>
      <c r="I67">
        <v>1.1337164988175439</v>
      </c>
      <c r="J67" s="13">
        <v>1.2925131092474209</v>
      </c>
      <c r="K67">
        <v>0.46201393433570437</v>
      </c>
    </row>
    <row r="68" spans="1:11" x14ac:dyDescent="0.2">
      <c r="A68" t="s">
        <v>10</v>
      </c>
      <c r="B68" s="1">
        <v>43056</v>
      </c>
      <c r="C68" s="8">
        <v>2.4909027040513649</v>
      </c>
      <c r="D68">
        <v>-5.1496463933573722</v>
      </c>
      <c r="E68">
        <v>-0.80321808400673689</v>
      </c>
      <c r="F68">
        <v>-0.29944455771515721</v>
      </c>
      <c r="G68">
        <v>-0.27659997687402765</v>
      </c>
      <c r="H68">
        <v>-0.42282244140757735</v>
      </c>
      <c r="I68">
        <v>-0.4794695743316742</v>
      </c>
      <c r="J68" s="13">
        <v>-0.73853746922286567</v>
      </c>
      <c r="K68">
        <v>-0.11108466626632524</v>
      </c>
    </row>
    <row r="69" spans="1:11" x14ac:dyDescent="0.2">
      <c r="A69" t="s">
        <v>10</v>
      </c>
      <c r="B69" s="1">
        <v>43055</v>
      </c>
      <c r="C69" s="8">
        <v>0.16413157402080339</v>
      </c>
      <c r="D69">
        <v>0.18734576972024219</v>
      </c>
      <c r="E69">
        <v>0.96059657185453151</v>
      </c>
      <c r="F69">
        <v>-0.82985050019057371</v>
      </c>
      <c r="G69">
        <v>-0.30780427419584039</v>
      </c>
      <c r="H69">
        <v>-0.43278063570207048</v>
      </c>
      <c r="I69">
        <v>-0.47102867843867513</v>
      </c>
      <c r="J69" s="13">
        <v>-0.73853746922286567</v>
      </c>
      <c r="K69">
        <v>0.28430466221508</v>
      </c>
    </row>
    <row r="70" spans="1:11" x14ac:dyDescent="0.2">
      <c r="A70" t="s">
        <v>10</v>
      </c>
      <c r="B70" s="1">
        <v>43054</v>
      </c>
      <c r="C70" s="8">
        <v>-0.81430647297315384</v>
      </c>
      <c r="D70">
        <v>0.14018095439874917</v>
      </c>
      <c r="E70">
        <v>-0.67448705682058363</v>
      </c>
      <c r="F70">
        <v>-0.77544989070591552</v>
      </c>
      <c r="G70">
        <v>-0.30419887590578848</v>
      </c>
      <c r="H70">
        <v>-0.4314891823795034</v>
      </c>
      <c r="I70">
        <v>-0.71973867787221224</v>
      </c>
      <c r="J70" s="13">
        <v>-0.9383819621203664</v>
      </c>
      <c r="K70">
        <v>-0.11147345980076703</v>
      </c>
    </row>
    <row r="71" spans="1:11" x14ac:dyDescent="0.2">
      <c r="A71" t="s">
        <v>10</v>
      </c>
      <c r="B71" s="1">
        <v>43053</v>
      </c>
      <c r="C71" s="8">
        <v>3.9971641869883702E-2</v>
      </c>
      <c r="D71">
        <v>-8.7121006057230818E-2</v>
      </c>
      <c r="E71">
        <v>-0.3356949346806849</v>
      </c>
      <c r="F71">
        <v>-0.2620441386944547</v>
      </c>
      <c r="G71">
        <v>-0.2647883521729486</v>
      </c>
      <c r="H71">
        <v>-0.42595512336271996</v>
      </c>
      <c r="I71">
        <v>-0.55845768309508126</v>
      </c>
      <c r="J71" s="13">
        <v>-0.73853746922286567</v>
      </c>
      <c r="K71">
        <v>-0.26739816607435052</v>
      </c>
    </row>
    <row r="72" spans="1:11" x14ac:dyDescent="0.2">
      <c r="A72" t="s">
        <v>10</v>
      </c>
      <c r="B72" s="1">
        <v>43052</v>
      </c>
      <c r="C72" s="8">
        <v>-2.7447607732024042E-3</v>
      </c>
      <c r="D72">
        <v>0.50028341226661255</v>
      </c>
      <c r="E72">
        <v>-1.4857919025824715</v>
      </c>
      <c r="F72">
        <v>-0.79245008116987115</v>
      </c>
      <c r="G72">
        <v>-0.29288496612017112</v>
      </c>
      <c r="H72">
        <v>-0.41841213695527663</v>
      </c>
      <c r="I72">
        <v>-0.90304007198994596</v>
      </c>
      <c r="J72" s="13">
        <v>-0.9383819621203664</v>
      </c>
      <c r="K72">
        <v>0.83751401738432718</v>
      </c>
    </row>
    <row r="73" spans="1:11" x14ac:dyDescent="0.2">
      <c r="A73" t="s">
        <v>10</v>
      </c>
      <c r="B73" s="1">
        <v>43049</v>
      </c>
      <c r="C73" s="8">
        <v>-1.1019440709078616</v>
      </c>
      <c r="D73">
        <v>-0.16054029560792091</v>
      </c>
      <c r="E73">
        <v>-1.3500754707546745</v>
      </c>
      <c r="F73">
        <v>-0.97945217627338343</v>
      </c>
      <c r="G73">
        <v>-0.3055159995235347</v>
      </c>
      <c r="H73">
        <v>-0.42899617609952784</v>
      </c>
      <c r="I73">
        <v>-0.88435581018987985</v>
      </c>
      <c r="J73" s="13">
        <v>-0.83845971567161615</v>
      </c>
      <c r="K73">
        <v>0.89191625403028707</v>
      </c>
    </row>
    <row r="74" spans="1:11" x14ac:dyDescent="0.2">
      <c r="A74" t="s">
        <v>14</v>
      </c>
      <c r="B74" s="1">
        <v>43056</v>
      </c>
      <c r="C74" s="8">
        <v>-1.1618404968127349</v>
      </c>
      <c r="D74">
        <v>0.9437236756231846</v>
      </c>
      <c r="E74">
        <v>-2.2951009186259843</v>
      </c>
      <c r="F74">
        <v>-0.81478112831515537</v>
      </c>
      <c r="G74">
        <v>-0.30932069380042387</v>
      </c>
      <c r="H74">
        <v>-0.43677207371763854</v>
      </c>
      <c r="I74">
        <v>-1.0694070155439643</v>
      </c>
      <c r="J74" s="13">
        <v>-1.0024890661695849</v>
      </c>
      <c r="K74">
        <v>0.7810956969538424</v>
      </c>
    </row>
    <row r="75" spans="1:11" x14ac:dyDescent="0.2">
      <c r="A75" t="s">
        <v>14</v>
      </c>
      <c r="B75" s="1">
        <v>43055</v>
      </c>
      <c r="C75" s="8">
        <v>1.9930081656891008</v>
      </c>
      <c r="D75">
        <v>2.9905691288106864</v>
      </c>
      <c r="E75">
        <v>1.0194735532515784</v>
      </c>
      <c r="F75">
        <v>-0.56459170133500225</v>
      </c>
      <c r="G75">
        <v>-0.30254301984654147</v>
      </c>
      <c r="H75">
        <v>-0.4358815585482067</v>
      </c>
      <c r="I75">
        <v>-1.0393785868481993</v>
      </c>
      <c r="J75" s="13">
        <v>-1.7377599337103697</v>
      </c>
      <c r="K75">
        <v>-0.13552080548127818</v>
      </c>
    </row>
    <row r="76" spans="1:11" x14ac:dyDescent="0.2">
      <c r="A76" t="s">
        <v>14</v>
      </c>
      <c r="B76" s="1">
        <v>43054</v>
      </c>
      <c r="C76" s="8">
        <v>-4.2847507331418989E-2</v>
      </c>
      <c r="D76">
        <v>-0.60379578182259552</v>
      </c>
      <c r="E76">
        <v>-1.3780170893212498</v>
      </c>
      <c r="F76">
        <v>-0.82729059966416296</v>
      </c>
      <c r="G76">
        <v>-0.30995714753250175</v>
      </c>
      <c r="H76">
        <v>-0.43513098147682844</v>
      </c>
      <c r="I76">
        <v>-0.9115599684591934</v>
      </c>
      <c r="J76" s="13">
        <v>-1.3701244999399773</v>
      </c>
      <c r="K76">
        <v>1.158642260535764</v>
      </c>
    </row>
    <row r="77" spans="1:11" x14ac:dyDescent="0.2">
      <c r="A77" t="s">
        <v>14</v>
      </c>
      <c r="B77" s="1">
        <v>43053</v>
      </c>
      <c r="C77" s="8">
        <v>-2.2857734957316795</v>
      </c>
      <c r="D77">
        <v>-0.22440974706734967</v>
      </c>
      <c r="E77">
        <v>-1.8684922819769421</v>
      </c>
      <c r="F77">
        <v>-0.66466747212706356</v>
      </c>
      <c r="G77">
        <v>-0.31057126955468223</v>
      </c>
      <c r="H77">
        <v>-0.4358815585482067</v>
      </c>
      <c r="I77">
        <v>-0.85785182710046826</v>
      </c>
      <c r="J77" s="13">
        <v>-1.0024890661695849</v>
      </c>
      <c r="K77">
        <v>-0.27432899666142108</v>
      </c>
    </row>
    <row r="78" spans="1:11" x14ac:dyDescent="0.2">
      <c r="A78" t="s">
        <v>14</v>
      </c>
      <c r="B78" s="1">
        <v>43052</v>
      </c>
      <c r="C78" s="8">
        <v>0.16578964311505612</v>
      </c>
      <c r="D78">
        <v>1.2624500554608635</v>
      </c>
      <c r="E78">
        <v>-1.0177697959836589</v>
      </c>
      <c r="F78">
        <v>-1.2025747401343927</v>
      </c>
      <c r="G78">
        <v>-0.30729967405470271</v>
      </c>
      <c r="H78">
        <v>-0.43119363226341179</v>
      </c>
      <c r="I78">
        <v>-1.0339547522798589</v>
      </c>
      <c r="J78" s="13">
        <v>0.10041723514159244</v>
      </c>
      <c r="K78">
        <v>-3.8274015820194882</v>
      </c>
    </row>
    <row r="79" spans="1:11" x14ac:dyDescent="0.2">
      <c r="A79" t="s">
        <v>14</v>
      </c>
      <c r="B79" s="1">
        <v>43049</v>
      </c>
      <c r="C79" s="8">
        <v>-1.096434363442008</v>
      </c>
      <c r="D79">
        <v>-0.61919310534609284</v>
      </c>
      <c r="E79">
        <v>0.44617142038267948</v>
      </c>
      <c r="F79">
        <v>-0.67717694347607116</v>
      </c>
      <c r="G79">
        <v>-0.30655156177313747</v>
      </c>
      <c r="H79">
        <v>-0.42900550927566489</v>
      </c>
      <c r="I79">
        <v>2.2865656701315653</v>
      </c>
      <c r="J79" s="13">
        <v>-1.0024890661695849</v>
      </c>
      <c r="K79">
        <v>-8.5593835379174199E-2</v>
      </c>
    </row>
    <row r="80" spans="1:11" x14ac:dyDescent="0.2">
      <c r="A80" t="s">
        <v>14</v>
      </c>
      <c r="B80" s="1">
        <v>43048</v>
      </c>
      <c r="C80" s="8">
        <v>-7.1260159024322664E-3</v>
      </c>
      <c r="D80">
        <v>-0.37601010168127497</v>
      </c>
      <c r="E80">
        <v>1.673606795987977</v>
      </c>
      <c r="F80">
        <v>-0.73972430022110947</v>
      </c>
      <c r="G80">
        <v>-0.30719918136016411</v>
      </c>
      <c r="H80">
        <v>-0.43386517777170736</v>
      </c>
      <c r="I80">
        <v>-0.58050734763420619</v>
      </c>
      <c r="J80" s="13">
        <v>0.83568810268237737</v>
      </c>
      <c r="K80">
        <v>0.89231562455527813</v>
      </c>
    </row>
    <row r="81" spans="1:11" x14ac:dyDescent="0.2">
      <c r="A81" t="s">
        <v>14</v>
      </c>
      <c r="B81" s="1">
        <v>43047</v>
      </c>
      <c r="C81" s="8">
        <v>-1.0516870021224982</v>
      </c>
      <c r="D81">
        <v>0.44096827183241494</v>
      </c>
      <c r="E81">
        <v>1.6436693480166928</v>
      </c>
      <c r="F81">
        <v>-0.77725271426813236</v>
      </c>
      <c r="G81">
        <v>-0.30695353255129193</v>
      </c>
      <c r="H81">
        <v>-0.43538541438238038</v>
      </c>
      <c r="I81">
        <v>-1.0586783905561752</v>
      </c>
      <c r="J81" s="13">
        <v>-1.7377599337103697</v>
      </c>
      <c r="K81">
        <v>3.5758175402848411</v>
      </c>
    </row>
    <row r="82" spans="1:11" x14ac:dyDescent="0.2">
      <c r="A82" t="s">
        <v>14</v>
      </c>
      <c r="B82" s="1">
        <v>43046</v>
      </c>
      <c r="C82" s="8">
        <v>5.9154740116209185E-2</v>
      </c>
      <c r="D82">
        <v>1.4511355921021258</v>
      </c>
      <c r="E82">
        <v>2.9908545164481248</v>
      </c>
      <c r="F82">
        <v>-0.62713905808004045</v>
      </c>
      <c r="G82">
        <v>-0.30297848818954215</v>
      </c>
      <c r="H82">
        <v>-0.43368707473782098</v>
      </c>
      <c r="I82">
        <v>-1.0574467414772595</v>
      </c>
      <c r="J82" s="13">
        <v>-1.7377599337103697</v>
      </c>
      <c r="K82">
        <v>-2.393823891869304</v>
      </c>
    </row>
    <row r="83" spans="1:11" x14ac:dyDescent="0.2">
      <c r="A83" t="s">
        <v>14</v>
      </c>
      <c r="B83" s="1">
        <v>43045</v>
      </c>
      <c r="C83" s="8">
        <v>-2.6380075400839962</v>
      </c>
      <c r="D83">
        <v>-0.66476807555635398</v>
      </c>
      <c r="E83">
        <v>-0.21245243969056143</v>
      </c>
      <c r="F83">
        <v>-1.0524610839463009</v>
      </c>
      <c r="G83">
        <v>-0.3081371131758579</v>
      </c>
      <c r="H83">
        <v>-0.43361710568879419</v>
      </c>
      <c r="I83">
        <v>-0.93053102717138436</v>
      </c>
      <c r="J83" s="13">
        <v>-1.0024890661695849</v>
      </c>
      <c r="K83">
        <v>0.31468775094979373</v>
      </c>
    </row>
    <row r="84" spans="1:11" x14ac:dyDescent="0.2">
      <c r="C84"/>
    </row>
    <row r="85" spans="1:11" x14ac:dyDescent="0.2">
      <c r="C85"/>
    </row>
    <row r="86" spans="1:11" x14ac:dyDescent="0.2">
      <c r="C86"/>
    </row>
    <row r="87" spans="1:11" x14ac:dyDescent="0.2">
      <c r="C87"/>
    </row>
    <row r="88" spans="1:11" x14ac:dyDescent="0.2">
      <c r="C88"/>
    </row>
    <row r="89" spans="1:11" x14ac:dyDescent="0.2">
      <c r="C89"/>
    </row>
    <row r="90" spans="1:11" x14ac:dyDescent="0.2">
      <c r="C90"/>
    </row>
    <row r="96" spans="1:11" x14ac:dyDescent="0.2">
      <c r="C96"/>
    </row>
  </sheetData>
  <conditionalFormatting sqref="F91:J1048576 F1:J8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1:E1048576 C1:E8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1:K1048576 K1:K8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="99" workbookViewId="0">
      <selection activeCell="D14" sqref="D14"/>
    </sheetView>
  </sheetViews>
  <sheetFormatPr baseColWidth="10" defaultRowHeight="16" x14ac:dyDescent="0.2"/>
  <cols>
    <col min="2" max="2" width="21.6640625" bestFit="1" customWidth="1"/>
    <col min="3" max="3" width="23.1640625" bestFit="1" customWidth="1"/>
    <col min="4" max="4" width="15.33203125" bestFit="1" customWidth="1"/>
    <col min="5" max="5" width="10.1640625" bestFit="1" customWidth="1"/>
  </cols>
  <sheetData>
    <row r="1" spans="1:5" x14ac:dyDescent="0.2">
      <c r="A1" t="s">
        <v>17</v>
      </c>
      <c r="B1" t="s">
        <v>45</v>
      </c>
      <c r="C1" t="s">
        <v>46</v>
      </c>
      <c r="D1" t="s">
        <v>18</v>
      </c>
      <c r="E1" t="s">
        <v>19</v>
      </c>
    </row>
    <row r="2" spans="1:5" x14ac:dyDescent="0.2">
      <c r="A2" s="5" t="s">
        <v>10</v>
      </c>
      <c r="B2">
        <v>693</v>
      </c>
      <c r="C2">
        <v>9187</v>
      </c>
      <c r="D2" s="3">
        <f>B2/SUM($B$2:$B$11)</f>
        <v>1.7508842849924204E-2</v>
      </c>
      <c r="E2" s="3">
        <f>C2/SUM($C$2:$C$11)</f>
        <v>4.1604963430926338E-2</v>
      </c>
    </row>
    <row r="3" spans="1:5" x14ac:dyDescent="0.2">
      <c r="A3" s="5" t="s">
        <v>11</v>
      </c>
      <c r="B3">
        <v>8290</v>
      </c>
      <c r="C3">
        <v>24538</v>
      </c>
      <c r="D3" s="3">
        <f t="shared" ref="D3:D11" si="0">B3/SUM($B$2:$B$11)</f>
        <v>0.20944921677614958</v>
      </c>
      <c r="E3" s="3">
        <f t="shared" ref="E3:E11" si="1">C3/SUM($C$2:$C$11)</f>
        <v>0.11112469714466862</v>
      </c>
    </row>
    <row r="4" spans="1:5" x14ac:dyDescent="0.2">
      <c r="A4" s="5" t="s">
        <v>14</v>
      </c>
      <c r="B4">
        <v>195</v>
      </c>
      <c r="C4">
        <v>2497</v>
      </c>
      <c r="D4" s="3">
        <f t="shared" si="0"/>
        <v>4.9267306720565942E-3</v>
      </c>
      <c r="E4" s="3">
        <f t="shared" si="1"/>
        <v>1.1308108597694903E-2</v>
      </c>
    </row>
    <row r="5" spans="1:5" x14ac:dyDescent="0.2">
      <c r="A5" s="5" t="s">
        <v>12</v>
      </c>
      <c r="B5">
        <v>19300</v>
      </c>
      <c r="C5">
        <v>27772</v>
      </c>
      <c r="D5" s="3">
        <f t="shared" si="0"/>
        <v>0.48762001010611422</v>
      </c>
      <c r="E5" s="3">
        <f t="shared" si="1"/>
        <v>0.12577044131965673</v>
      </c>
    </row>
    <row r="6" spans="1:5" x14ac:dyDescent="0.2">
      <c r="A6" s="5" t="s">
        <v>13</v>
      </c>
      <c r="B6">
        <v>4780</v>
      </c>
      <c r="C6">
        <v>16149</v>
      </c>
      <c r="D6" s="3">
        <f t="shared" si="0"/>
        <v>0.12076806467913087</v>
      </c>
      <c r="E6" s="3">
        <f t="shared" si="1"/>
        <v>7.3133618640038048E-2</v>
      </c>
    </row>
    <row r="7" spans="1:5" x14ac:dyDescent="0.2">
      <c r="A7" s="5" t="s">
        <v>15</v>
      </c>
      <c r="B7">
        <v>626</v>
      </c>
      <c r="C7">
        <v>12136</v>
      </c>
      <c r="D7" s="3">
        <f t="shared" si="0"/>
        <v>1.5816068721576555E-2</v>
      </c>
      <c r="E7" s="3">
        <f t="shared" si="1"/>
        <v>5.4960034417951678E-2</v>
      </c>
    </row>
    <row r="8" spans="1:5" x14ac:dyDescent="0.2">
      <c r="A8" s="5" t="s">
        <v>40</v>
      </c>
      <c r="B8">
        <v>1520</v>
      </c>
      <c r="C8">
        <v>52579</v>
      </c>
      <c r="D8" s="3">
        <f t="shared" si="0"/>
        <v>3.8403233956543707E-2</v>
      </c>
      <c r="E8" s="3">
        <f t="shared" si="1"/>
        <v>0.23811335280664811</v>
      </c>
    </row>
    <row r="9" spans="1:5" x14ac:dyDescent="0.2">
      <c r="A9" s="5" t="s">
        <v>41</v>
      </c>
      <c r="B9">
        <v>1070</v>
      </c>
      <c r="C9">
        <v>13060</v>
      </c>
      <c r="D9" s="3">
        <f t="shared" si="0"/>
        <v>2.7033855482566954E-2</v>
      </c>
      <c r="E9" s="3">
        <f t="shared" si="1"/>
        <v>5.914453275366257E-2</v>
      </c>
    </row>
    <row r="10" spans="1:5" x14ac:dyDescent="0.2">
      <c r="A10" s="5" t="s">
        <v>43</v>
      </c>
      <c r="B10">
        <v>406</v>
      </c>
      <c r="C10">
        <v>19153</v>
      </c>
      <c r="D10" s="3">
        <f t="shared" si="0"/>
        <v>1.0257705912076807E-2</v>
      </c>
      <c r="E10" s="3">
        <f t="shared" si="1"/>
        <v>8.6737766908950936E-2</v>
      </c>
    </row>
    <row r="11" spans="1:5" x14ac:dyDescent="0.2">
      <c r="A11" s="5" t="s">
        <v>44</v>
      </c>
      <c r="B11">
        <v>2700</v>
      </c>
      <c r="C11">
        <v>43744</v>
      </c>
      <c r="D11" s="3">
        <f t="shared" si="0"/>
        <v>6.8216270843860533E-2</v>
      </c>
      <c r="E11" s="3">
        <f t="shared" si="1"/>
        <v>0.1981024839798021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Training Dataset</vt:lpstr>
      <vt:lpstr>Clean Training Dataset</vt:lpstr>
      <vt:lpstr>CSV</vt:lpstr>
      <vt:lpstr>Normalization Factors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2017-11-19T16:59:29Z</dcterms:created>
  <dcterms:modified xsi:type="dcterms:W3CDTF">2017-11-23T23:47:05Z</dcterms:modified>
</cp:coreProperties>
</file>