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4060" yWindow="460" windowWidth="20140" windowHeight="14600" tabRatio="500"/>
  </bookViews>
  <sheets>
    <sheet name="Training Dataset" sheetId="8" r:id="rId1"/>
    <sheet name="Training Dataset no Outliers" sheetId="14" r:id="rId2"/>
    <sheet name="CSV" sheetId="13" r:id="rId3"/>
    <sheet name="Normalization Factors" sheetId="2" r:id="rId4"/>
  </sheets>
  <definedNames>
    <definedName name="_xlnm._FilterDatabase" localSheetId="2" hidden="1">CSV!$A$2:$K$83</definedName>
    <definedName name="_xlnm._FilterDatabase" localSheetId="0" hidden="1">'Training Dataset'!$A$4:$AC$85</definedName>
    <definedName name="_xlnm._FilterDatabase" localSheetId="1" hidden="1">'Training Dataset no Outliers'!$A$4:$AC$82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8" l="1"/>
  <c r="AA133" i="8"/>
  <c r="AB133" i="8"/>
  <c r="AA134" i="8"/>
  <c r="AA135" i="8"/>
  <c r="AA136" i="8"/>
  <c r="AA137" i="8"/>
  <c r="AA1" i="8"/>
  <c r="AA2" i="8"/>
  <c r="AC133" i="8"/>
  <c r="AD133" i="8"/>
  <c r="AB134" i="8"/>
  <c r="AC134" i="8"/>
  <c r="AD134" i="8"/>
  <c r="AB135" i="8"/>
  <c r="AC135" i="8"/>
  <c r="AD135" i="8"/>
  <c r="AB136" i="8"/>
  <c r="AC136" i="8"/>
  <c r="AD136" i="8"/>
  <c r="AB137" i="8"/>
  <c r="AC137" i="8"/>
  <c r="AD137" i="8"/>
  <c r="K133" i="8"/>
  <c r="L133" i="8"/>
  <c r="M133" i="8"/>
  <c r="N133" i="8"/>
  <c r="O133" i="8"/>
  <c r="P133" i="8"/>
  <c r="Q133" i="8"/>
  <c r="R133" i="8"/>
  <c r="K134" i="8"/>
  <c r="K135" i="8"/>
  <c r="K136" i="8"/>
  <c r="K137" i="8"/>
  <c r="K1" i="8"/>
  <c r="K2" i="8"/>
  <c r="S133" i="8"/>
  <c r="L134" i="8"/>
  <c r="L135" i="8"/>
  <c r="L136" i="8"/>
  <c r="L137" i="8"/>
  <c r="L1" i="8"/>
  <c r="L2" i="8"/>
  <c r="T133" i="8"/>
  <c r="M134" i="8"/>
  <c r="M135" i="8"/>
  <c r="M136" i="8"/>
  <c r="M137" i="8"/>
  <c r="M1" i="8"/>
  <c r="M2" i="8"/>
  <c r="U133" i="8"/>
  <c r="N134" i="8"/>
  <c r="N135" i="8"/>
  <c r="N136" i="8"/>
  <c r="N137" i="8"/>
  <c r="N1" i="8"/>
  <c r="N2" i="8"/>
  <c r="V133" i="8"/>
  <c r="O134" i="8"/>
  <c r="O135" i="8"/>
  <c r="O136" i="8"/>
  <c r="O137" i="8"/>
  <c r="O1" i="8"/>
  <c r="O2" i="8"/>
  <c r="W133" i="8"/>
  <c r="P134" i="8"/>
  <c r="P135" i="8"/>
  <c r="P136" i="8"/>
  <c r="P137" i="8"/>
  <c r="P1" i="8"/>
  <c r="P2" i="8"/>
  <c r="X133" i="8"/>
  <c r="Q134" i="8"/>
  <c r="R134" i="8"/>
  <c r="S134" i="8"/>
  <c r="T134" i="8"/>
  <c r="U134" i="8"/>
  <c r="V134" i="8"/>
  <c r="W134" i="8"/>
  <c r="X134" i="8"/>
  <c r="Q135" i="8"/>
  <c r="R135" i="8"/>
  <c r="S135" i="8"/>
  <c r="T135" i="8"/>
  <c r="U135" i="8"/>
  <c r="V135" i="8"/>
  <c r="W135" i="8"/>
  <c r="X135" i="8"/>
  <c r="Q136" i="8"/>
  <c r="R136" i="8"/>
  <c r="S136" i="8"/>
  <c r="T136" i="8"/>
  <c r="U136" i="8"/>
  <c r="V136" i="8"/>
  <c r="W136" i="8"/>
  <c r="X136" i="8"/>
  <c r="Q137" i="8"/>
  <c r="R137" i="8"/>
  <c r="S137" i="8"/>
  <c r="T137" i="8"/>
  <c r="U137" i="8"/>
  <c r="V137" i="8"/>
  <c r="W137" i="8"/>
  <c r="X137" i="8"/>
  <c r="D1" i="8"/>
  <c r="D2" i="8"/>
  <c r="Q4" i="8"/>
  <c r="E1" i="8"/>
  <c r="E2" i="8"/>
  <c r="R4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S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T4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U4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V4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W4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X4" i="8"/>
  <c r="AD4" i="8"/>
  <c r="AA4" i="8"/>
  <c r="AB4" i="8"/>
  <c r="AA5" i="8"/>
  <c r="AA6" i="8"/>
  <c r="AA7" i="8"/>
  <c r="AA8" i="8"/>
  <c r="AA17" i="8"/>
  <c r="AA18" i="8"/>
  <c r="AA19" i="8"/>
  <c r="AA20" i="8"/>
  <c r="AA21" i="8"/>
  <c r="AA27" i="8"/>
  <c r="AA28" i="8"/>
  <c r="AA29" i="8"/>
  <c r="AA92" i="8"/>
  <c r="AA93" i="8"/>
  <c r="AA94" i="8"/>
  <c r="AA95" i="8"/>
  <c r="AA96" i="8"/>
  <c r="AA41" i="8"/>
  <c r="AA42" i="8"/>
  <c r="AA43" i="8"/>
  <c r="AA66" i="8"/>
  <c r="AA67" i="8"/>
  <c r="AA68" i="8"/>
  <c r="AA69" i="8"/>
  <c r="AA70" i="8"/>
  <c r="AA56" i="8"/>
  <c r="AA57" i="8"/>
  <c r="AA58" i="8"/>
  <c r="AA59" i="8"/>
  <c r="AA60" i="8"/>
  <c r="AA107" i="8"/>
  <c r="AA108" i="8"/>
  <c r="AA109" i="8"/>
  <c r="AA110" i="8"/>
  <c r="AA111" i="8"/>
  <c r="AA118" i="8"/>
  <c r="AA119" i="8"/>
  <c r="AA120" i="8"/>
  <c r="AA9" i="8"/>
  <c r="AA10" i="8"/>
  <c r="AA11" i="8"/>
  <c r="AA12" i="8"/>
  <c r="AA13" i="8"/>
  <c r="AA14" i="8"/>
  <c r="AA15" i="8"/>
  <c r="AA16" i="8"/>
  <c r="AA22" i="8"/>
  <c r="AA23" i="8"/>
  <c r="AA24" i="8"/>
  <c r="AA25" i="8"/>
  <c r="AA26" i="8"/>
  <c r="AA30" i="8"/>
  <c r="AA31" i="8"/>
  <c r="AA32" i="8"/>
  <c r="AA33" i="8"/>
  <c r="AA34" i="8"/>
  <c r="AA35" i="8"/>
  <c r="AA36" i="8"/>
  <c r="AA37" i="8"/>
  <c r="AA38" i="8"/>
  <c r="AA39" i="8"/>
  <c r="AA40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61" i="8"/>
  <c r="AA62" i="8"/>
  <c r="AA63" i="8"/>
  <c r="AA64" i="8"/>
  <c r="AA65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7" i="8"/>
  <c r="AA98" i="8"/>
  <c r="AA99" i="8"/>
  <c r="AA100" i="8"/>
  <c r="AA101" i="8"/>
  <c r="AA102" i="8"/>
  <c r="AA103" i="8"/>
  <c r="AA104" i="8"/>
  <c r="AA105" i="8"/>
  <c r="AA106" i="8"/>
  <c r="AA112" i="8"/>
  <c r="AA113" i="8"/>
  <c r="AA114" i="8"/>
  <c r="AA115" i="8"/>
  <c r="AA116" i="8"/>
  <c r="AA117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C4" i="8"/>
  <c r="AB5" i="8"/>
  <c r="AC5" i="8"/>
  <c r="Q5" i="8"/>
  <c r="R5" i="8"/>
  <c r="S5" i="8"/>
  <c r="T5" i="8"/>
  <c r="U5" i="8"/>
  <c r="V5" i="8"/>
  <c r="W5" i="8"/>
  <c r="X5" i="8"/>
  <c r="AD5" i="8"/>
  <c r="AB6" i="8"/>
  <c r="AC6" i="8"/>
  <c r="Q6" i="8"/>
  <c r="R6" i="8"/>
  <c r="S6" i="8"/>
  <c r="T6" i="8"/>
  <c r="U6" i="8"/>
  <c r="V6" i="8"/>
  <c r="W6" i="8"/>
  <c r="X6" i="8"/>
  <c r="AD6" i="8"/>
  <c r="AB7" i="8"/>
  <c r="AC7" i="8"/>
  <c r="Q7" i="8"/>
  <c r="R7" i="8"/>
  <c r="S7" i="8"/>
  <c r="T7" i="8"/>
  <c r="U7" i="8"/>
  <c r="V7" i="8"/>
  <c r="W7" i="8"/>
  <c r="X7" i="8"/>
  <c r="AD7" i="8"/>
  <c r="AB8" i="8"/>
  <c r="AC8" i="8"/>
  <c r="Q8" i="8"/>
  <c r="R8" i="8"/>
  <c r="S8" i="8"/>
  <c r="T8" i="8"/>
  <c r="U8" i="8"/>
  <c r="V8" i="8"/>
  <c r="W8" i="8"/>
  <c r="X8" i="8"/>
  <c r="AD8" i="8"/>
  <c r="AB17" i="8"/>
  <c r="AC17" i="8"/>
  <c r="Q17" i="8"/>
  <c r="R17" i="8"/>
  <c r="S17" i="8"/>
  <c r="T17" i="8"/>
  <c r="U17" i="8"/>
  <c r="V17" i="8"/>
  <c r="W17" i="8"/>
  <c r="X17" i="8"/>
  <c r="AD17" i="8"/>
  <c r="AB18" i="8"/>
  <c r="AC18" i="8"/>
  <c r="Q18" i="8"/>
  <c r="R18" i="8"/>
  <c r="S18" i="8"/>
  <c r="T18" i="8"/>
  <c r="U18" i="8"/>
  <c r="V18" i="8"/>
  <c r="W18" i="8"/>
  <c r="X18" i="8"/>
  <c r="AD18" i="8"/>
  <c r="AB19" i="8"/>
  <c r="AC19" i="8"/>
  <c r="Q19" i="8"/>
  <c r="R19" i="8"/>
  <c r="S19" i="8"/>
  <c r="T19" i="8"/>
  <c r="U19" i="8"/>
  <c r="V19" i="8"/>
  <c r="W19" i="8"/>
  <c r="X19" i="8"/>
  <c r="AD19" i="8"/>
  <c r="AB20" i="8"/>
  <c r="AC20" i="8"/>
  <c r="Q20" i="8"/>
  <c r="R20" i="8"/>
  <c r="S20" i="8"/>
  <c r="T20" i="8"/>
  <c r="U20" i="8"/>
  <c r="V20" i="8"/>
  <c r="W20" i="8"/>
  <c r="X20" i="8"/>
  <c r="AD20" i="8"/>
  <c r="AB21" i="8"/>
  <c r="AC21" i="8"/>
  <c r="Q21" i="8"/>
  <c r="R21" i="8"/>
  <c r="S21" i="8"/>
  <c r="T21" i="8"/>
  <c r="U21" i="8"/>
  <c r="V21" i="8"/>
  <c r="W21" i="8"/>
  <c r="X21" i="8"/>
  <c r="AD21" i="8"/>
  <c r="AB27" i="8"/>
  <c r="AC27" i="8"/>
  <c r="Q27" i="8"/>
  <c r="R27" i="8"/>
  <c r="S27" i="8"/>
  <c r="T27" i="8"/>
  <c r="U27" i="8"/>
  <c r="V27" i="8"/>
  <c r="W27" i="8"/>
  <c r="X27" i="8"/>
  <c r="AD27" i="8"/>
  <c r="AB28" i="8"/>
  <c r="AC28" i="8"/>
  <c r="Q28" i="8"/>
  <c r="R28" i="8"/>
  <c r="S28" i="8"/>
  <c r="T28" i="8"/>
  <c r="U28" i="8"/>
  <c r="V28" i="8"/>
  <c r="W28" i="8"/>
  <c r="X28" i="8"/>
  <c r="AD28" i="8"/>
  <c r="AB29" i="8"/>
  <c r="AC29" i="8"/>
  <c r="Q29" i="8"/>
  <c r="R29" i="8"/>
  <c r="S29" i="8"/>
  <c r="T29" i="8"/>
  <c r="U29" i="8"/>
  <c r="V29" i="8"/>
  <c r="W29" i="8"/>
  <c r="X29" i="8"/>
  <c r="AD29" i="8"/>
  <c r="AB92" i="8"/>
  <c r="AC92" i="8"/>
  <c r="Q92" i="8"/>
  <c r="R92" i="8"/>
  <c r="S92" i="8"/>
  <c r="T92" i="8"/>
  <c r="U92" i="8"/>
  <c r="V92" i="8"/>
  <c r="W92" i="8"/>
  <c r="X92" i="8"/>
  <c r="AD92" i="8"/>
  <c r="AB93" i="8"/>
  <c r="AC93" i="8"/>
  <c r="Q93" i="8"/>
  <c r="R93" i="8"/>
  <c r="S93" i="8"/>
  <c r="T93" i="8"/>
  <c r="U93" i="8"/>
  <c r="V93" i="8"/>
  <c r="W93" i="8"/>
  <c r="X93" i="8"/>
  <c r="AD93" i="8"/>
  <c r="AB94" i="8"/>
  <c r="AC94" i="8"/>
  <c r="Q94" i="8"/>
  <c r="R94" i="8"/>
  <c r="S94" i="8"/>
  <c r="T94" i="8"/>
  <c r="U94" i="8"/>
  <c r="V94" i="8"/>
  <c r="W94" i="8"/>
  <c r="X94" i="8"/>
  <c r="AD94" i="8"/>
  <c r="AB95" i="8"/>
  <c r="AC95" i="8"/>
  <c r="Q95" i="8"/>
  <c r="R95" i="8"/>
  <c r="S95" i="8"/>
  <c r="T95" i="8"/>
  <c r="U95" i="8"/>
  <c r="V95" i="8"/>
  <c r="W95" i="8"/>
  <c r="X95" i="8"/>
  <c r="AD95" i="8"/>
  <c r="AB96" i="8"/>
  <c r="AC96" i="8"/>
  <c r="Q96" i="8"/>
  <c r="R96" i="8"/>
  <c r="S96" i="8"/>
  <c r="T96" i="8"/>
  <c r="U96" i="8"/>
  <c r="V96" i="8"/>
  <c r="W96" i="8"/>
  <c r="X96" i="8"/>
  <c r="AD96" i="8"/>
  <c r="AB41" i="8"/>
  <c r="AC41" i="8"/>
  <c r="Q41" i="8"/>
  <c r="R41" i="8"/>
  <c r="S41" i="8"/>
  <c r="T41" i="8"/>
  <c r="U41" i="8"/>
  <c r="V41" i="8"/>
  <c r="W41" i="8"/>
  <c r="X41" i="8"/>
  <c r="AD41" i="8"/>
  <c r="AB42" i="8"/>
  <c r="AC42" i="8"/>
  <c r="Q42" i="8"/>
  <c r="R42" i="8"/>
  <c r="S42" i="8"/>
  <c r="T42" i="8"/>
  <c r="U42" i="8"/>
  <c r="V42" i="8"/>
  <c r="W42" i="8"/>
  <c r="X42" i="8"/>
  <c r="AD42" i="8"/>
  <c r="AB43" i="8"/>
  <c r="AC43" i="8"/>
  <c r="Q43" i="8"/>
  <c r="R43" i="8"/>
  <c r="S43" i="8"/>
  <c r="T43" i="8"/>
  <c r="U43" i="8"/>
  <c r="V43" i="8"/>
  <c r="W43" i="8"/>
  <c r="X43" i="8"/>
  <c r="AD43" i="8"/>
  <c r="AB66" i="8"/>
  <c r="AC66" i="8"/>
  <c r="Q66" i="8"/>
  <c r="R66" i="8"/>
  <c r="S66" i="8"/>
  <c r="T66" i="8"/>
  <c r="U66" i="8"/>
  <c r="V66" i="8"/>
  <c r="W66" i="8"/>
  <c r="X66" i="8"/>
  <c r="AD66" i="8"/>
  <c r="AB67" i="8"/>
  <c r="AC67" i="8"/>
  <c r="Q67" i="8"/>
  <c r="R67" i="8"/>
  <c r="S67" i="8"/>
  <c r="T67" i="8"/>
  <c r="U67" i="8"/>
  <c r="V67" i="8"/>
  <c r="W67" i="8"/>
  <c r="X67" i="8"/>
  <c r="AD67" i="8"/>
  <c r="AB68" i="8"/>
  <c r="AC68" i="8"/>
  <c r="Q68" i="8"/>
  <c r="R68" i="8"/>
  <c r="S68" i="8"/>
  <c r="T68" i="8"/>
  <c r="U68" i="8"/>
  <c r="V68" i="8"/>
  <c r="W68" i="8"/>
  <c r="X68" i="8"/>
  <c r="AD68" i="8"/>
  <c r="AB69" i="8"/>
  <c r="AC69" i="8"/>
  <c r="Q69" i="8"/>
  <c r="R69" i="8"/>
  <c r="S69" i="8"/>
  <c r="T69" i="8"/>
  <c r="U69" i="8"/>
  <c r="V69" i="8"/>
  <c r="W69" i="8"/>
  <c r="X69" i="8"/>
  <c r="AD69" i="8"/>
  <c r="AB70" i="8"/>
  <c r="AC70" i="8"/>
  <c r="Q70" i="8"/>
  <c r="R70" i="8"/>
  <c r="S70" i="8"/>
  <c r="T70" i="8"/>
  <c r="U70" i="8"/>
  <c r="V70" i="8"/>
  <c r="W70" i="8"/>
  <c r="X70" i="8"/>
  <c r="AD70" i="8"/>
  <c r="AB56" i="8"/>
  <c r="AC56" i="8"/>
  <c r="Q56" i="8"/>
  <c r="R56" i="8"/>
  <c r="S56" i="8"/>
  <c r="T56" i="8"/>
  <c r="U56" i="8"/>
  <c r="V56" i="8"/>
  <c r="W56" i="8"/>
  <c r="X56" i="8"/>
  <c r="AD56" i="8"/>
  <c r="AB57" i="8"/>
  <c r="AC57" i="8"/>
  <c r="Q57" i="8"/>
  <c r="R57" i="8"/>
  <c r="S57" i="8"/>
  <c r="T57" i="8"/>
  <c r="U57" i="8"/>
  <c r="V57" i="8"/>
  <c r="W57" i="8"/>
  <c r="X57" i="8"/>
  <c r="AD57" i="8"/>
  <c r="AB58" i="8"/>
  <c r="AC58" i="8"/>
  <c r="Q58" i="8"/>
  <c r="R58" i="8"/>
  <c r="S58" i="8"/>
  <c r="T58" i="8"/>
  <c r="U58" i="8"/>
  <c r="V58" i="8"/>
  <c r="W58" i="8"/>
  <c r="X58" i="8"/>
  <c r="AD58" i="8"/>
  <c r="AB59" i="8"/>
  <c r="AC59" i="8"/>
  <c r="Q59" i="8"/>
  <c r="R59" i="8"/>
  <c r="S59" i="8"/>
  <c r="T59" i="8"/>
  <c r="U59" i="8"/>
  <c r="V59" i="8"/>
  <c r="W59" i="8"/>
  <c r="X59" i="8"/>
  <c r="AD59" i="8"/>
  <c r="AB60" i="8"/>
  <c r="AC60" i="8"/>
  <c r="Q60" i="8"/>
  <c r="R60" i="8"/>
  <c r="S60" i="8"/>
  <c r="T60" i="8"/>
  <c r="U60" i="8"/>
  <c r="V60" i="8"/>
  <c r="W60" i="8"/>
  <c r="X60" i="8"/>
  <c r="AD60" i="8"/>
  <c r="AB107" i="8"/>
  <c r="AC107" i="8"/>
  <c r="Q107" i="8"/>
  <c r="R107" i="8"/>
  <c r="S107" i="8"/>
  <c r="T107" i="8"/>
  <c r="U107" i="8"/>
  <c r="V107" i="8"/>
  <c r="W107" i="8"/>
  <c r="X107" i="8"/>
  <c r="AD107" i="8"/>
  <c r="AB108" i="8"/>
  <c r="AC108" i="8"/>
  <c r="Q108" i="8"/>
  <c r="R108" i="8"/>
  <c r="S108" i="8"/>
  <c r="T108" i="8"/>
  <c r="U108" i="8"/>
  <c r="V108" i="8"/>
  <c r="W108" i="8"/>
  <c r="X108" i="8"/>
  <c r="AD108" i="8"/>
  <c r="AB109" i="8"/>
  <c r="AC109" i="8"/>
  <c r="Q109" i="8"/>
  <c r="R109" i="8"/>
  <c r="S109" i="8"/>
  <c r="T109" i="8"/>
  <c r="U109" i="8"/>
  <c r="V109" i="8"/>
  <c r="W109" i="8"/>
  <c r="X109" i="8"/>
  <c r="AD109" i="8"/>
  <c r="AB110" i="8"/>
  <c r="AC110" i="8"/>
  <c r="Q110" i="8"/>
  <c r="R110" i="8"/>
  <c r="S110" i="8"/>
  <c r="T110" i="8"/>
  <c r="U110" i="8"/>
  <c r="V110" i="8"/>
  <c r="W110" i="8"/>
  <c r="X110" i="8"/>
  <c r="AD110" i="8"/>
  <c r="AB111" i="8"/>
  <c r="AC111" i="8"/>
  <c r="Q111" i="8"/>
  <c r="R111" i="8"/>
  <c r="S111" i="8"/>
  <c r="T111" i="8"/>
  <c r="U111" i="8"/>
  <c r="V111" i="8"/>
  <c r="W111" i="8"/>
  <c r="X111" i="8"/>
  <c r="AD111" i="8"/>
  <c r="AB118" i="8"/>
  <c r="AC118" i="8"/>
  <c r="Q118" i="8"/>
  <c r="R118" i="8"/>
  <c r="S118" i="8"/>
  <c r="T118" i="8"/>
  <c r="U118" i="8"/>
  <c r="V118" i="8"/>
  <c r="W118" i="8"/>
  <c r="X118" i="8"/>
  <c r="AD118" i="8"/>
  <c r="AB119" i="8"/>
  <c r="AC119" i="8"/>
  <c r="Q119" i="8"/>
  <c r="R119" i="8"/>
  <c r="S119" i="8"/>
  <c r="T119" i="8"/>
  <c r="U119" i="8"/>
  <c r="V119" i="8"/>
  <c r="W119" i="8"/>
  <c r="X119" i="8"/>
  <c r="AD119" i="8"/>
  <c r="AB120" i="8"/>
  <c r="AC120" i="8"/>
  <c r="Q120" i="8"/>
  <c r="R120" i="8"/>
  <c r="S120" i="8"/>
  <c r="T120" i="8"/>
  <c r="U120" i="8"/>
  <c r="V120" i="8"/>
  <c r="W120" i="8"/>
  <c r="X120" i="8"/>
  <c r="AD120" i="8"/>
  <c r="Q10" i="8"/>
  <c r="R10" i="8"/>
  <c r="S10" i="8"/>
  <c r="T10" i="8"/>
  <c r="U10" i="8"/>
  <c r="V10" i="8"/>
  <c r="W10" i="8"/>
  <c r="X10" i="8"/>
  <c r="AD10" i="8"/>
  <c r="Q11" i="8"/>
  <c r="R11" i="8"/>
  <c r="S11" i="8"/>
  <c r="T11" i="8"/>
  <c r="U11" i="8"/>
  <c r="V11" i="8"/>
  <c r="W11" i="8"/>
  <c r="X11" i="8"/>
  <c r="AD11" i="8"/>
  <c r="Q12" i="8"/>
  <c r="R12" i="8"/>
  <c r="S12" i="8"/>
  <c r="T12" i="8"/>
  <c r="U12" i="8"/>
  <c r="V12" i="8"/>
  <c r="W12" i="8"/>
  <c r="X12" i="8"/>
  <c r="AD12" i="8"/>
  <c r="Q13" i="8"/>
  <c r="R13" i="8"/>
  <c r="S13" i="8"/>
  <c r="T13" i="8"/>
  <c r="U13" i="8"/>
  <c r="V13" i="8"/>
  <c r="W13" i="8"/>
  <c r="X13" i="8"/>
  <c r="AD13" i="8"/>
  <c r="Q14" i="8"/>
  <c r="R14" i="8"/>
  <c r="S14" i="8"/>
  <c r="T14" i="8"/>
  <c r="U14" i="8"/>
  <c r="V14" i="8"/>
  <c r="W14" i="8"/>
  <c r="X14" i="8"/>
  <c r="AD14" i="8"/>
  <c r="Q15" i="8"/>
  <c r="R15" i="8"/>
  <c r="S15" i="8"/>
  <c r="T15" i="8"/>
  <c r="U15" i="8"/>
  <c r="V15" i="8"/>
  <c r="W15" i="8"/>
  <c r="X15" i="8"/>
  <c r="AD15" i="8"/>
  <c r="Q16" i="8"/>
  <c r="R16" i="8"/>
  <c r="S16" i="8"/>
  <c r="T16" i="8"/>
  <c r="U16" i="8"/>
  <c r="V16" i="8"/>
  <c r="W16" i="8"/>
  <c r="X16" i="8"/>
  <c r="AD16" i="8"/>
  <c r="Q22" i="8"/>
  <c r="R22" i="8"/>
  <c r="S22" i="8"/>
  <c r="T22" i="8"/>
  <c r="U22" i="8"/>
  <c r="V22" i="8"/>
  <c r="W22" i="8"/>
  <c r="X22" i="8"/>
  <c r="AD22" i="8"/>
  <c r="Q23" i="8"/>
  <c r="R23" i="8"/>
  <c r="S23" i="8"/>
  <c r="T23" i="8"/>
  <c r="U23" i="8"/>
  <c r="V23" i="8"/>
  <c r="W23" i="8"/>
  <c r="X23" i="8"/>
  <c r="AD23" i="8"/>
  <c r="Q24" i="8"/>
  <c r="R24" i="8"/>
  <c r="S24" i="8"/>
  <c r="T24" i="8"/>
  <c r="U24" i="8"/>
  <c r="V24" i="8"/>
  <c r="W24" i="8"/>
  <c r="X24" i="8"/>
  <c r="AD24" i="8"/>
  <c r="Q25" i="8"/>
  <c r="R25" i="8"/>
  <c r="S25" i="8"/>
  <c r="T25" i="8"/>
  <c r="U25" i="8"/>
  <c r="V25" i="8"/>
  <c r="W25" i="8"/>
  <c r="X25" i="8"/>
  <c r="AD25" i="8"/>
  <c r="Q26" i="8"/>
  <c r="R26" i="8"/>
  <c r="S26" i="8"/>
  <c r="T26" i="8"/>
  <c r="U26" i="8"/>
  <c r="V26" i="8"/>
  <c r="W26" i="8"/>
  <c r="X26" i="8"/>
  <c r="AD26" i="8"/>
  <c r="Q32" i="8"/>
  <c r="R32" i="8"/>
  <c r="S32" i="8"/>
  <c r="T32" i="8"/>
  <c r="U32" i="8"/>
  <c r="V32" i="8"/>
  <c r="W32" i="8"/>
  <c r="X32" i="8"/>
  <c r="AD32" i="8"/>
  <c r="Q33" i="8"/>
  <c r="R33" i="8"/>
  <c r="S33" i="8"/>
  <c r="T33" i="8"/>
  <c r="U33" i="8"/>
  <c r="V33" i="8"/>
  <c r="W33" i="8"/>
  <c r="X33" i="8"/>
  <c r="AD33" i="8"/>
  <c r="Q34" i="8"/>
  <c r="R34" i="8"/>
  <c r="S34" i="8"/>
  <c r="T34" i="8"/>
  <c r="U34" i="8"/>
  <c r="V34" i="8"/>
  <c r="W34" i="8"/>
  <c r="X34" i="8"/>
  <c r="AD34" i="8"/>
  <c r="Q35" i="8"/>
  <c r="R35" i="8"/>
  <c r="S35" i="8"/>
  <c r="T35" i="8"/>
  <c r="U35" i="8"/>
  <c r="V35" i="8"/>
  <c r="W35" i="8"/>
  <c r="X35" i="8"/>
  <c r="AD35" i="8"/>
  <c r="Q36" i="8"/>
  <c r="R36" i="8"/>
  <c r="S36" i="8"/>
  <c r="T36" i="8"/>
  <c r="U36" i="8"/>
  <c r="V36" i="8"/>
  <c r="W36" i="8"/>
  <c r="X36" i="8"/>
  <c r="AD36" i="8"/>
  <c r="Q37" i="8"/>
  <c r="R37" i="8"/>
  <c r="S37" i="8"/>
  <c r="T37" i="8"/>
  <c r="U37" i="8"/>
  <c r="V37" i="8"/>
  <c r="W37" i="8"/>
  <c r="X37" i="8"/>
  <c r="AD37" i="8"/>
  <c r="Q38" i="8"/>
  <c r="R38" i="8"/>
  <c r="S38" i="8"/>
  <c r="T38" i="8"/>
  <c r="U38" i="8"/>
  <c r="V38" i="8"/>
  <c r="W38" i="8"/>
  <c r="X38" i="8"/>
  <c r="AD38" i="8"/>
  <c r="Q39" i="8"/>
  <c r="R39" i="8"/>
  <c r="S39" i="8"/>
  <c r="T39" i="8"/>
  <c r="U39" i="8"/>
  <c r="V39" i="8"/>
  <c r="W39" i="8"/>
  <c r="X39" i="8"/>
  <c r="AD39" i="8"/>
  <c r="Q40" i="8"/>
  <c r="R40" i="8"/>
  <c r="S40" i="8"/>
  <c r="T40" i="8"/>
  <c r="U40" i="8"/>
  <c r="V40" i="8"/>
  <c r="W40" i="8"/>
  <c r="X40" i="8"/>
  <c r="AD40" i="8"/>
  <c r="Q46" i="8"/>
  <c r="R46" i="8"/>
  <c r="S46" i="8"/>
  <c r="T46" i="8"/>
  <c r="U46" i="8"/>
  <c r="V46" i="8"/>
  <c r="W46" i="8"/>
  <c r="X46" i="8"/>
  <c r="AD46" i="8"/>
  <c r="Q47" i="8"/>
  <c r="R47" i="8"/>
  <c r="S47" i="8"/>
  <c r="T47" i="8"/>
  <c r="U47" i="8"/>
  <c r="V47" i="8"/>
  <c r="W47" i="8"/>
  <c r="X47" i="8"/>
  <c r="AD47" i="8"/>
  <c r="Q48" i="8"/>
  <c r="R48" i="8"/>
  <c r="S48" i="8"/>
  <c r="T48" i="8"/>
  <c r="U48" i="8"/>
  <c r="V48" i="8"/>
  <c r="W48" i="8"/>
  <c r="X48" i="8"/>
  <c r="AD48" i="8"/>
  <c r="Q49" i="8"/>
  <c r="R49" i="8"/>
  <c r="S49" i="8"/>
  <c r="T49" i="8"/>
  <c r="U49" i="8"/>
  <c r="V49" i="8"/>
  <c r="W49" i="8"/>
  <c r="X49" i="8"/>
  <c r="AD49" i="8"/>
  <c r="Q50" i="8"/>
  <c r="R50" i="8"/>
  <c r="S50" i="8"/>
  <c r="T50" i="8"/>
  <c r="U50" i="8"/>
  <c r="V50" i="8"/>
  <c r="W50" i="8"/>
  <c r="X50" i="8"/>
  <c r="AD50" i="8"/>
  <c r="Q51" i="8"/>
  <c r="R51" i="8"/>
  <c r="S51" i="8"/>
  <c r="T51" i="8"/>
  <c r="U51" i="8"/>
  <c r="V51" i="8"/>
  <c r="W51" i="8"/>
  <c r="X51" i="8"/>
  <c r="AD51" i="8"/>
  <c r="Q52" i="8"/>
  <c r="R52" i="8"/>
  <c r="S52" i="8"/>
  <c r="T52" i="8"/>
  <c r="U52" i="8"/>
  <c r="V52" i="8"/>
  <c r="W52" i="8"/>
  <c r="X52" i="8"/>
  <c r="AD52" i="8"/>
  <c r="Q53" i="8"/>
  <c r="R53" i="8"/>
  <c r="S53" i="8"/>
  <c r="T53" i="8"/>
  <c r="U53" i="8"/>
  <c r="V53" i="8"/>
  <c r="W53" i="8"/>
  <c r="X53" i="8"/>
  <c r="AD53" i="8"/>
  <c r="Q54" i="8"/>
  <c r="R54" i="8"/>
  <c r="S54" i="8"/>
  <c r="T54" i="8"/>
  <c r="U54" i="8"/>
  <c r="V54" i="8"/>
  <c r="W54" i="8"/>
  <c r="X54" i="8"/>
  <c r="AD54" i="8"/>
  <c r="Q55" i="8"/>
  <c r="R55" i="8"/>
  <c r="S55" i="8"/>
  <c r="T55" i="8"/>
  <c r="U55" i="8"/>
  <c r="V55" i="8"/>
  <c r="W55" i="8"/>
  <c r="X55" i="8"/>
  <c r="AD55" i="8"/>
  <c r="Q61" i="8"/>
  <c r="R61" i="8"/>
  <c r="S61" i="8"/>
  <c r="T61" i="8"/>
  <c r="U61" i="8"/>
  <c r="V61" i="8"/>
  <c r="W61" i="8"/>
  <c r="X61" i="8"/>
  <c r="AD61" i="8"/>
  <c r="Q62" i="8"/>
  <c r="R62" i="8"/>
  <c r="S62" i="8"/>
  <c r="T62" i="8"/>
  <c r="U62" i="8"/>
  <c r="V62" i="8"/>
  <c r="W62" i="8"/>
  <c r="X62" i="8"/>
  <c r="AD62" i="8"/>
  <c r="Q63" i="8"/>
  <c r="R63" i="8"/>
  <c r="S63" i="8"/>
  <c r="T63" i="8"/>
  <c r="U63" i="8"/>
  <c r="V63" i="8"/>
  <c r="W63" i="8"/>
  <c r="X63" i="8"/>
  <c r="AD63" i="8"/>
  <c r="Q64" i="8"/>
  <c r="R64" i="8"/>
  <c r="S64" i="8"/>
  <c r="T64" i="8"/>
  <c r="U64" i="8"/>
  <c r="V64" i="8"/>
  <c r="W64" i="8"/>
  <c r="X64" i="8"/>
  <c r="AD64" i="8"/>
  <c r="Q65" i="8"/>
  <c r="R65" i="8"/>
  <c r="S65" i="8"/>
  <c r="T65" i="8"/>
  <c r="U65" i="8"/>
  <c r="V65" i="8"/>
  <c r="W65" i="8"/>
  <c r="X65" i="8"/>
  <c r="AD65" i="8"/>
  <c r="Q71" i="8"/>
  <c r="R71" i="8"/>
  <c r="S71" i="8"/>
  <c r="T71" i="8"/>
  <c r="U71" i="8"/>
  <c r="V71" i="8"/>
  <c r="W71" i="8"/>
  <c r="X71" i="8"/>
  <c r="AD71" i="8"/>
  <c r="Q72" i="8"/>
  <c r="R72" i="8"/>
  <c r="S72" i="8"/>
  <c r="T72" i="8"/>
  <c r="U72" i="8"/>
  <c r="V72" i="8"/>
  <c r="W72" i="8"/>
  <c r="X72" i="8"/>
  <c r="AD72" i="8"/>
  <c r="Q73" i="8"/>
  <c r="R73" i="8"/>
  <c r="S73" i="8"/>
  <c r="T73" i="8"/>
  <c r="U73" i="8"/>
  <c r="V73" i="8"/>
  <c r="W73" i="8"/>
  <c r="X73" i="8"/>
  <c r="AD73" i="8"/>
  <c r="Q74" i="8"/>
  <c r="R74" i="8"/>
  <c r="S74" i="8"/>
  <c r="T74" i="8"/>
  <c r="U74" i="8"/>
  <c r="V74" i="8"/>
  <c r="W74" i="8"/>
  <c r="X74" i="8"/>
  <c r="AD74" i="8"/>
  <c r="Q75" i="8"/>
  <c r="R75" i="8"/>
  <c r="S75" i="8"/>
  <c r="T75" i="8"/>
  <c r="U75" i="8"/>
  <c r="V75" i="8"/>
  <c r="W75" i="8"/>
  <c r="X75" i="8"/>
  <c r="AD75" i="8"/>
  <c r="Q76" i="8"/>
  <c r="R76" i="8"/>
  <c r="S76" i="8"/>
  <c r="T76" i="8"/>
  <c r="U76" i="8"/>
  <c r="V76" i="8"/>
  <c r="W76" i="8"/>
  <c r="X76" i="8"/>
  <c r="AD76" i="8"/>
  <c r="Q77" i="8"/>
  <c r="R77" i="8"/>
  <c r="S77" i="8"/>
  <c r="T77" i="8"/>
  <c r="U77" i="8"/>
  <c r="V77" i="8"/>
  <c r="W77" i="8"/>
  <c r="X77" i="8"/>
  <c r="AD77" i="8"/>
  <c r="Q78" i="8"/>
  <c r="R78" i="8"/>
  <c r="S78" i="8"/>
  <c r="T78" i="8"/>
  <c r="U78" i="8"/>
  <c r="V78" i="8"/>
  <c r="W78" i="8"/>
  <c r="X78" i="8"/>
  <c r="AD78" i="8"/>
  <c r="Q79" i="8"/>
  <c r="R79" i="8"/>
  <c r="S79" i="8"/>
  <c r="T79" i="8"/>
  <c r="U79" i="8"/>
  <c r="V79" i="8"/>
  <c r="W79" i="8"/>
  <c r="X79" i="8"/>
  <c r="AD79" i="8"/>
  <c r="Q82" i="8"/>
  <c r="R82" i="8"/>
  <c r="S82" i="8"/>
  <c r="T82" i="8"/>
  <c r="U82" i="8"/>
  <c r="V82" i="8"/>
  <c r="W82" i="8"/>
  <c r="X82" i="8"/>
  <c r="AD82" i="8"/>
  <c r="Q83" i="8"/>
  <c r="R83" i="8"/>
  <c r="S83" i="8"/>
  <c r="T83" i="8"/>
  <c r="U83" i="8"/>
  <c r="V83" i="8"/>
  <c r="W83" i="8"/>
  <c r="X83" i="8"/>
  <c r="AD83" i="8"/>
  <c r="Q84" i="8"/>
  <c r="R84" i="8"/>
  <c r="S84" i="8"/>
  <c r="T84" i="8"/>
  <c r="U84" i="8"/>
  <c r="V84" i="8"/>
  <c r="W84" i="8"/>
  <c r="X84" i="8"/>
  <c r="AD84" i="8"/>
  <c r="Q85" i="8"/>
  <c r="R85" i="8"/>
  <c r="S85" i="8"/>
  <c r="T85" i="8"/>
  <c r="U85" i="8"/>
  <c r="V85" i="8"/>
  <c r="W85" i="8"/>
  <c r="X85" i="8"/>
  <c r="AD85" i="8"/>
  <c r="Q86" i="8"/>
  <c r="R86" i="8"/>
  <c r="S86" i="8"/>
  <c r="T86" i="8"/>
  <c r="U86" i="8"/>
  <c r="V86" i="8"/>
  <c r="W86" i="8"/>
  <c r="X86" i="8"/>
  <c r="AD86" i="8"/>
  <c r="Q87" i="8"/>
  <c r="R87" i="8"/>
  <c r="S87" i="8"/>
  <c r="T87" i="8"/>
  <c r="U87" i="8"/>
  <c r="V87" i="8"/>
  <c r="W87" i="8"/>
  <c r="X87" i="8"/>
  <c r="AD87" i="8"/>
  <c r="Q88" i="8"/>
  <c r="R88" i="8"/>
  <c r="S88" i="8"/>
  <c r="T88" i="8"/>
  <c r="U88" i="8"/>
  <c r="V88" i="8"/>
  <c r="W88" i="8"/>
  <c r="X88" i="8"/>
  <c r="AD88" i="8"/>
  <c r="Q89" i="8"/>
  <c r="R89" i="8"/>
  <c r="S89" i="8"/>
  <c r="T89" i="8"/>
  <c r="U89" i="8"/>
  <c r="V89" i="8"/>
  <c r="W89" i="8"/>
  <c r="X89" i="8"/>
  <c r="AD89" i="8"/>
  <c r="Q90" i="8"/>
  <c r="R90" i="8"/>
  <c r="S90" i="8"/>
  <c r="T90" i="8"/>
  <c r="U90" i="8"/>
  <c r="V90" i="8"/>
  <c r="W90" i="8"/>
  <c r="X90" i="8"/>
  <c r="AD90" i="8"/>
  <c r="Q91" i="8"/>
  <c r="R91" i="8"/>
  <c r="S91" i="8"/>
  <c r="T91" i="8"/>
  <c r="U91" i="8"/>
  <c r="V91" i="8"/>
  <c r="W91" i="8"/>
  <c r="X91" i="8"/>
  <c r="AD91" i="8"/>
  <c r="Q97" i="8"/>
  <c r="R97" i="8"/>
  <c r="S97" i="8"/>
  <c r="T97" i="8"/>
  <c r="U97" i="8"/>
  <c r="V97" i="8"/>
  <c r="W97" i="8"/>
  <c r="X97" i="8"/>
  <c r="AD97" i="8"/>
  <c r="Q98" i="8"/>
  <c r="R98" i="8"/>
  <c r="S98" i="8"/>
  <c r="T98" i="8"/>
  <c r="U98" i="8"/>
  <c r="V98" i="8"/>
  <c r="W98" i="8"/>
  <c r="X98" i="8"/>
  <c r="AD98" i="8"/>
  <c r="Q99" i="8"/>
  <c r="R99" i="8"/>
  <c r="S99" i="8"/>
  <c r="T99" i="8"/>
  <c r="U99" i="8"/>
  <c r="V99" i="8"/>
  <c r="W99" i="8"/>
  <c r="X99" i="8"/>
  <c r="AD99" i="8"/>
  <c r="Q100" i="8"/>
  <c r="R100" i="8"/>
  <c r="S100" i="8"/>
  <c r="T100" i="8"/>
  <c r="U100" i="8"/>
  <c r="V100" i="8"/>
  <c r="W100" i="8"/>
  <c r="X100" i="8"/>
  <c r="AD100" i="8"/>
  <c r="Q101" i="8"/>
  <c r="R101" i="8"/>
  <c r="S101" i="8"/>
  <c r="T101" i="8"/>
  <c r="U101" i="8"/>
  <c r="V101" i="8"/>
  <c r="W101" i="8"/>
  <c r="X101" i="8"/>
  <c r="AD101" i="8"/>
  <c r="Q102" i="8"/>
  <c r="R102" i="8"/>
  <c r="S102" i="8"/>
  <c r="T102" i="8"/>
  <c r="U102" i="8"/>
  <c r="V102" i="8"/>
  <c r="W102" i="8"/>
  <c r="X102" i="8"/>
  <c r="AD102" i="8"/>
  <c r="Q103" i="8"/>
  <c r="R103" i="8"/>
  <c r="S103" i="8"/>
  <c r="T103" i="8"/>
  <c r="U103" i="8"/>
  <c r="V103" i="8"/>
  <c r="W103" i="8"/>
  <c r="X103" i="8"/>
  <c r="AD103" i="8"/>
  <c r="Q104" i="8"/>
  <c r="R104" i="8"/>
  <c r="S104" i="8"/>
  <c r="T104" i="8"/>
  <c r="U104" i="8"/>
  <c r="V104" i="8"/>
  <c r="W104" i="8"/>
  <c r="X104" i="8"/>
  <c r="AD104" i="8"/>
  <c r="Q105" i="8"/>
  <c r="R105" i="8"/>
  <c r="S105" i="8"/>
  <c r="T105" i="8"/>
  <c r="U105" i="8"/>
  <c r="V105" i="8"/>
  <c r="W105" i="8"/>
  <c r="X105" i="8"/>
  <c r="AD105" i="8"/>
  <c r="Q106" i="8"/>
  <c r="R106" i="8"/>
  <c r="S106" i="8"/>
  <c r="T106" i="8"/>
  <c r="U106" i="8"/>
  <c r="V106" i="8"/>
  <c r="W106" i="8"/>
  <c r="X106" i="8"/>
  <c r="AD106" i="8"/>
  <c r="Q112" i="8"/>
  <c r="R112" i="8"/>
  <c r="S112" i="8"/>
  <c r="T112" i="8"/>
  <c r="U112" i="8"/>
  <c r="V112" i="8"/>
  <c r="W112" i="8"/>
  <c r="X112" i="8"/>
  <c r="AD112" i="8"/>
  <c r="Q113" i="8"/>
  <c r="R113" i="8"/>
  <c r="S113" i="8"/>
  <c r="T113" i="8"/>
  <c r="U113" i="8"/>
  <c r="V113" i="8"/>
  <c r="W113" i="8"/>
  <c r="X113" i="8"/>
  <c r="AD113" i="8"/>
  <c r="Q114" i="8"/>
  <c r="R114" i="8"/>
  <c r="S114" i="8"/>
  <c r="T114" i="8"/>
  <c r="U114" i="8"/>
  <c r="V114" i="8"/>
  <c r="W114" i="8"/>
  <c r="X114" i="8"/>
  <c r="AD114" i="8"/>
  <c r="Q115" i="8"/>
  <c r="R115" i="8"/>
  <c r="S115" i="8"/>
  <c r="T115" i="8"/>
  <c r="U115" i="8"/>
  <c r="V115" i="8"/>
  <c r="W115" i="8"/>
  <c r="X115" i="8"/>
  <c r="AD115" i="8"/>
  <c r="Q116" i="8"/>
  <c r="R116" i="8"/>
  <c r="S116" i="8"/>
  <c r="T116" i="8"/>
  <c r="U116" i="8"/>
  <c r="V116" i="8"/>
  <c r="W116" i="8"/>
  <c r="X116" i="8"/>
  <c r="AD116" i="8"/>
  <c r="Q117" i="8"/>
  <c r="R117" i="8"/>
  <c r="S117" i="8"/>
  <c r="T117" i="8"/>
  <c r="U117" i="8"/>
  <c r="V117" i="8"/>
  <c r="W117" i="8"/>
  <c r="X117" i="8"/>
  <c r="AD117" i="8"/>
  <c r="Q123" i="8"/>
  <c r="R123" i="8"/>
  <c r="S123" i="8"/>
  <c r="T123" i="8"/>
  <c r="U123" i="8"/>
  <c r="V123" i="8"/>
  <c r="W123" i="8"/>
  <c r="X123" i="8"/>
  <c r="AD123" i="8"/>
  <c r="Q124" i="8"/>
  <c r="R124" i="8"/>
  <c r="S124" i="8"/>
  <c r="T124" i="8"/>
  <c r="U124" i="8"/>
  <c r="V124" i="8"/>
  <c r="W124" i="8"/>
  <c r="X124" i="8"/>
  <c r="AD124" i="8"/>
  <c r="Q125" i="8"/>
  <c r="R125" i="8"/>
  <c r="S125" i="8"/>
  <c r="T125" i="8"/>
  <c r="U125" i="8"/>
  <c r="V125" i="8"/>
  <c r="W125" i="8"/>
  <c r="X125" i="8"/>
  <c r="AD125" i="8"/>
  <c r="Q126" i="8"/>
  <c r="R126" i="8"/>
  <c r="S126" i="8"/>
  <c r="T126" i="8"/>
  <c r="U126" i="8"/>
  <c r="V126" i="8"/>
  <c r="W126" i="8"/>
  <c r="X126" i="8"/>
  <c r="AD126" i="8"/>
  <c r="Q127" i="8"/>
  <c r="R127" i="8"/>
  <c r="S127" i="8"/>
  <c r="T127" i="8"/>
  <c r="U127" i="8"/>
  <c r="V127" i="8"/>
  <c r="W127" i="8"/>
  <c r="X127" i="8"/>
  <c r="AD127" i="8"/>
  <c r="Q128" i="8"/>
  <c r="R128" i="8"/>
  <c r="S128" i="8"/>
  <c r="T128" i="8"/>
  <c r="U128" i="8"/>
  <c r="V128" i="8"/>
  <c r="W128" i="8"/>
  <c r="X128" i="8"/>
  <c r="AD128" i="8"/>
  <c r="Q129" i="8"/>
  <c r="R129" i="8"/>
  <c r="S129" i="8"/>
  <c r="T129" i="8"/>
  <c r="U129" i="8"/>
  <c r="V129" i="8"/>
  <c r="W129" i="8"/>
  <c r="X129" i="8"/>
  <c r="AD129" i="8"/>
  <c r="Q130" i="8"/>
  <c r="R130" i="8"/>
  <c r="S130" i="8"/>
  <c r="T130" i="8"/>
  <c r="U130" i="8"/>
  <c r="V130" i="8"/>
  <c r="W130" i="8"/>
  <c r="X130" i="8"/>
  <c r="AD130" i="8"/>
  <c r="Q131" i="8"/>
  <c r="R131" i="8"/>
  <c r="S131" i="8"/>
  <c r="T131" i="8"/>
  <c r="U131" i="8"/>
  <c r="V131" i="8"/>
  <c r="W131" i="8"/>
  <c r="X131" i="8"/>
  <c r="AD131" i="8"/>
  <c r="Q132" i="8"/>
  <c r="R132" i="8"/>
  <c r="S132" i="8"/>
  <c r="T132" i="8"/>
  <c r="U132" i="8"/>
  <c r="V132" i="8"/>
  <c r="W132" i="8"/>
  <c r="X132" i="8"/>
  <c r="AD132" i="8"/>
  <c r="Q44" i="8"/>
  <c r="R44" i="8"/>
  <c r="S44" i="8"/>
  <c r="T44" i="8"/>
  <c r="U44" i="8"/>
  <c r="V44" i="8"/>
  <c r="W44" i="8"/>
  <c r="X44" i="8"/>
  <c r="AD44" i="8"/>
  <c r="Q45" i="8"/>
  <c r="R45" i="8"/>
  <c r="S45" i="8"/>
  <c r="T45" i="8"/>
  <c r="U45" i="8"/>
  <c r="V45" i="8"/>
  <c r="W45" i="8"/>
  <c r="X45" i="8"/>
  <c r="AD45" i="8"/>
  <c r="Q30" i="8"/>
  <c r="R30" i="8"/>
  <c r="S30" i="8"/>
  <c r="T30" i="8"/>
  <c r="U30" i="8"/>
  <c r="V30" i="8"/>
  <c r="W30" i="8"/>
  <c r="X30" i="8"/>
  <c r="AD30" i="8"/>
  <c r="Q31" i="8"/>
  <c r="R31" i="8"/>
  <c r="S31" i="8"/>
  <c r="T31" i="8"/>
  <c r="U31" i="8"/>
  <c r="V31" i="8"/>
  <c r="W31" i="8"/>
  <c r="X31" i="8"/>
  <c r="AD31" i="8"/>
  <c r="Q80" i="8"/>
  <c r="R80" i="8"/>
  <c r="S80" i="8"/>
  <c r="T80" i="8"/>
  <c r="U80" i="8"/>
  <c r="V80" i="8"/>
  <c r="W80" i="8"/>
  <c r="X80" i="8"/>
  <c r="AD80" i="8"/>
  <c r="Q81" i="8"/>
  <c r="R81" i="8"/>
  <c r="S81" i="8"/>
  <c r="T81" i="8"/>
  <c r="U81" i="8"/>
  <c r="V81" i="8"/>
  <c r="W81" i="8"/>
  <c r="X81" i="8"/>
  <c r="AD81" i="8"/>
  <c r="Q121" i="8"/>
  <c r="R121" i="8"/>
  <c r="S121" i="8"/>
  <c r="T121" i="8"/>
  <c r="U121" i="8"/>
  <c r="V121" i="8"/>
  <c r="W121" i="8"/>
  <c r="X121" i="8"/>
  <c r="AD121" i="8"/>
  <c r="Q122" i="8"/>
  <c r="R122" i="8"/>
  <c r="S122" i="8"/>
  <c r="T122" i="8"/>
  <c r="U122" i="8"/>
  <c r="V122" i="8"/>
  <c r="W122" i="8"/>
  <c r="X122" i="8"/>
  <c r="AD122" i="8"/>
  <c r="Q9" i="8"/>
  <c r="R9" i="8"/>
  <c r="S9" i="8"/>
  <c r="T9" i="8"/>
  <c r="U9" i="8"/>
  <c r="V9" i="8"/>
  <c r="W9" i="8"/>
  <c r="X9" i="8"/>
  <c r="AD9" i="8"/>
  <c r="X2" i="8"/>
  <c r="W2" i="8"/>
  <c r="V2" i="8"/>
  <c r="U2" i="8"/>
  <c r="T2" i="8"/>
  <c r="S2" i="8"/>
  <c r="R2" i="8"/>
  <c r="Q2" i="8"/>
  <c r="E1" i="14"/>
  <c r="E2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2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1" i="14"/>
  <c r="K2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2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1" i="14"/>
  <c r="L2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2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1" i="14"/>
  <c r="M2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2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1" i="14"/>
  <c r="N2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2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1" i="14"/>
  <c r="O2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2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1" i="14"/>
  <c r="P2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2" i="14"/>
  <c r="D1" i="14"/>
  <c r="D2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2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2" i="14"/>
  <c r="AA90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1" i="14"/>
  <c r="AA2" i="14"/>
  <c r="AC90" i="14"/>
  <c r="AB90" i="14"/>
  <c r="AC89" i="14"/>
  <c r="AB89" i="14"/>
  <c r="AC88" i="14"/>
  <c r="AB88" i="14"/>
  <c r="AC87" i="14"/>
  <c r="AB87" i="14"/>
  <c r="AC86" i="14"/>
  <c r="AB86" i="14"/>
  <c r="AC85" i="14"/>
  <c r="AB85" i="14"/>
  <c r="AC84" i="14"/>
  <c r="AB84" i="14"/>
  <c r="AC83" i="14"/>
  <c r="AB83" i="14"/>
  <c r="AC82" i="14"/>
  <c r="AB82" i="14"/>
  <c r="AC81" i="14"/>
  <c r="AB81" i="14"/>
  <c r="AC80" i="14"/>
  <c r="AB80" i="14"/>
  <c r="AC79" i="14"/>
  <c r="AB79" i="14"/>
  <c r="AC78" i="14"/>
  <c r="AB78" i="14"/>
  <c r="AC77" i="14"/>
  <c r="AB77" i="14"/>
  <c r="AC76" i="14"/>
  <c r="AB76" i="14"/>
  <c r="AC75" i="14"/>
  <c r="AB75" i="14"/>
  <c r="AC74" i="14"/>
  <c r="AB74" i="14"/>
  <c r="AC73" i="14"/>
  <c r="AB73" i="14"/>
  <c r="AC72" i="14"/>
  <c r="AB72" i="14"/>
  <c r="AC71" i="14"/>
  <c r="AB71" i="14"/>
  <c r="AC70" i="14"/>
  <c r="AB70" i="14"/>
  <c r="AC69" i="14"/>
  <c r="AB69" i="14"/>
  <c r="AC68" i="14"/>
  <c r="AB68" i="14"/>
  <c r="AC67" i="14"/>
  <c r="AB67" i="14"/>
  <c r="AC66" i="14"/>
  <c r="AB66" i="14"/>
  <c r="AC65" i="14"/>
  <c r="AB65" i="14"/>
  <c r="AC64" i="14"/>
  <c r="AB64" i="14"/>
  <c r="AC63" i="14"/>
  <c r="AB63" i="14"/>
  <c r="AC62" i="14"/>
  <c r="AB62" i="14"/>
  <c r="AC61" i="14"/>
  <c r="AB61" i="14"/>
  <c r="AC60" i="14"/>
  <c r="AB60" i="14"/>
  <c r="AC59" i="14"/>
  <c r="AB59" i="14"/>
  <c r="AC58" i="14"/>
  <c r="AB58" i="14"/>
  <c r="AC57" i="14"/>
  <c r="AB57" i="14"/>
  <c r="AC56" i="14"/>
  <c r="AB56" i="14"/>
  <c r="AC55" i="14"/>
  <c r="AB55" i="14"/>
  <c r="AC54" i="14"/>
  <c r="AB54" i="14"/>
  <c r="AC53" i="14"/>
  <c r="AB53" i="14"/>
  <c r="AC52" i="14"/>
  <c r="AB52" i="14"/>
  <c r="AC51" i="14"/>
  <c r="AB51" i="14"/>
  <c r="AC50" i="14"/>
  <c r="AB50" i="14"/>
  <c r="AC49" i="14"/>
  <c r="AB49" i="14"/>
  <c r="AC48" i="14"/>
  <c r="AB48" i="14"/>
  <c r="AC47" i="14"/>
  <c r="AB47" i="14"/>
  <c r="AC46" i="14"/>
  <c r="AB46" i="14"/>
  <c r="AC45" i="14"/>
  <c r="AB45" i="14"/>
  <c r="AC44" i="14"/>
  <c r="AB44" i="14"/>
  <c r="AC43" i="14"/>
  <c r="AB43" i="14"/>
  <c r="AC42" i="14"/>
  <c r="AB42" i="14"/>
  <c r="AC41" i="14"/>
  <c r="AB41" i="14"/>
  <c r="AC40" i="14"/>
  <c r="AB40" i="14"/>
  <c r="AC39" i="14"/>
  <c r="AB39" i="14"/>
  <c r="AC38" i="14"/>
  <c r="AB38" i="14"/>
  <c r="AC37" i="14"/>
  <c r="AB37" i="14"/>
  <c r="AC36" i="14"/>
  <c r="AB36" i="14"/>
  <c r="AC35" i="14"/>
  <c r="AB35" i="14"/>
  <c r="AC34" i="14"/>
  <c r="AB34" i="14"/>
  <c r="AC33" i="14"/>
  <c r="AB33" i="14"/>
  <c r="AC32" i="14"/>
  <c r="AB32" i="14"/>
  <c r="AC31" i="14"/>
  <c r="AB31" i="14"/>
  <c r="AC30" i="14"/>
  <c r="AB30" i="14"/>
  <c r="AC29" i="14"/>
  <c r="AB29" i="14"/>
  <c r="AC28" i="14"/>
  <c r="AB28" i="14"/>
  <c r="AC27" i="14"/>
  <c r="AB27" i="14"/>
  <c r="AC26" i="14"/>
  <c r="AB26" i="14"/>
  <c r="AC25" i="14"/>
  <c r="AB25" i="14"/>
  <c r="AC24" i="14"/>
  <c r="AB24" i="14"/>
  <c r="AC23" i="14"/>
  <c r="AB23" i="14"/>
  <c r="AC22" i="14"/>
  <c r="AB22" i="14"/>
  <c r="AC21" i="14"/>
  <c r="AB21" i="14"/>
  <c r="AC20" i="14"/>
  <c r="AB20" i="14"/>
  <c r="AC19" i="14"/>
  <c r="AB19" i="14"/>
  <c r="AC18" i="14"/>
  <c r="AB18" i="14"/>
  <c r="AC17" i="14"/>
  <c r="AB17" i="14"/>
  <c r="AC16" i="14"/>
  <c r="AB16" i="14"/>
  <c r="AC15" i="14"/>
  <c r="AB15" i="14"/>
  <c r="AC14" i="14"/>
  <c r="AB14" i="14"/>
  <c r="AC13" i="14"/>
  <c r="AB13" i="14"/>
  <c r="AC12" i="14"/>
  <c r="AB12" i="14"/>
  <c r="AC11" i="14"/>
  <c r="AB11" i="14"/>
  <c r="AC10" i="14"/>
  <c r="AB10" i="14"/>
  <c r="AC9" i="14"/>
  <c r="AB9" i="14"/>
  <c r="AC8" i="14"/>
  <c r="AB8" i="14"/>
  <c r="AC7" i="14"/>
  <c r="AB7" i="14"/>
  <c r="AC6" i="14"/>
  <c r="AB6" i="14"/>
  <c r="AC5" i="14"/>
  <c r="AB5" i="14"/>
  <c r="AC4" i="14"/>
  <c r="AB4" i="14"/>
  <c r="AC9" i="8"/>
  <c r="AB44" i="8"/>
  <c r="AC44" i="8"/>
  <c r="AB45" i="8"/>
  <c r="AC45" i="8"/>
  <c r="AB30" i="8"/>
  <c r="AC30" i="8"/>
  <c r="AB31" i="8"/>
  <c r="AC31" i="8"/>
  <c r="AB80" i="8"/>
  <c r="AC80" i="8"/>
  <c r="AB81" i="8"/>
  <c r="AC81" i="8"/>
  <c r="AB121" i="8"/>
  <c r="AC121" i="8"/>
  <c r="AB122" i="8"/>
  <c r="AC122" i="8"/>
  <c r="AC132" i="8"/>
  <c r="AB132" i="8"/>
  <c r="AC131" i="8"/>
  <c r="AB131" i="8"/>
  <c r="AC130" i="8"/>
  <c r="AB130" i="8"/>
  <c r="AC129" i="8"/>
  <c r="AB129" i="8"/>
  <c r="AC128" i="8"/>
  <c r="AB128" i="8"/>
  <c r="AC127" i="8"/>
  <c r="AB127" i="8"/>
  <c r="AC126" i="8"/>
  <c r="AB126" i="8"/>
  <c r="AC125" i="8"/>
  <c r="AB125" i="8"/>
  <c r="AC124" i="8"/>
  <c r="AB124" i="8"/>
  <c r="AC123" i="8"/>
  <c r="AB123" i="8"/>
  <c r="AC117" i="8"/>
  <c r="AB117" i="8"/>
  <c r="AC116" i="8"/>
  <c r="AB116" i="8"/>
  <c r="AC115" i="8"/>
  <c r="AB115" i="8"/>
  <c r="AC114" i="8"/>
  <c r="AB114" i="8"/>
  <c r="AC113" i="8"/>
  <c r="AB113" i="8"/>
  <c r="AC112" i="8"/>
  <c r="AB112" i="8"/>
  <c r="AC106" i="8"/>
  <c r="AB106" i="8"/>
  <c r="AC105" i="8"/>
  <c r="AB105" i="8"/>
  <c r="AC104" i="8"/>
  <c r="AB104" i="8"/>
  <c r="AC103" i="8"/>
  <c r="AB103" i="8"/>
  <c r="AC102" i="8"/>
  <c r="AB102" i="8"/>
  <c r="AC101" i="8"/>
  <c r="AB101" i="8"/>
  <c r="AC100" i="8"/>
  <c r="AB100" i="8"/>
  <c r="AC99" i="8"/>
  <c r="AB99" i="8"/>
  <c r="AC98" i="8"/>
  <c r="AB98" i="8"/>
  <c r="AC97" i="8"/>
  <c r="AB97" i="8"/>
  <c r="AC91" i="8"/>
  <c r="AB91" i="8"/>
  <c r="AC90" i="8"/>
  <c r="AB90" i="8"/>
  <c r="AC89" i="8"/>
  <c r="AB89" i="8"/>
  <c r="AC88" i="8"/>
  <c r="AB88" i="8"/>
  <c r="AC87" i="8"/>
  <c r="AB87" i="8"/>
  <c r="AC86" i="8"/>
  <c r="AB86" i="8"/>
  <c r="AC85" i="8"/>
  <c r="AB85" i="8"/>
  <c r="AC84" i="8"/>
  <c r="AB84" i="8"/>
  <c r="AC83" i="8"/>
  <c r="AB83" i="8"/>
  <c r="AC82" i="8"/>
  <c r="AB82" i="8"/>
  <c r="AC79" i="8"/>
  <c r="AB79" i="8"/>
  <c r="AC78" i="8"/>
  <c r="AB78" i="8"/>
  <c r="AC77" i="8"/>
  <c r="AB77" i="8"/>
  <c r="AC76" i="8"/>
  <c r="AB76" i="8"/>
  <c r="AC75" i="8"/>
  <c r="AB75" i="8"/>
  <c r="AC74" i="8"/>
  <c r="AB74" i="8"/>
  <c r="AC73" i="8"/>
  <c r="AB73" i="8"/>
  <c r="AC72" i="8"/>
  <c r="AB72" i="8"/>
  <c r="AC71" i="8"/>
  <c r="AB71" i="8"/>
  <c r="AC65" i="8"/>
  <c r="AB65" i="8"/>
  <c r="AC64" i="8"/>
  <c r="AB64" i="8"/>
  <c r="AC63" i="8"/>
  <c r="AB63" i="8"/>
  <c r="AC62" i="8"/>
  <c r="AB62" i="8"/>
  <c r="AC61" i="8"/>
  <c r="AB61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6" i="8"/>
  <c r="AB46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33" i="8"/>
  <c r="AB33" i="8"/>
  <c r="AC32" i="8"/>
  <c r="AB32" i="8"/>
  <c r="AC26" i="8"/>
  <c r="AB26" i="8"/>
  <c r="AC25" i="8"/>
  <c r="AB25" i="8"/>
  <c r="AC24" i="8"/>
  <c r="AB24" i="8"/>
  <c r="AC23" i="8"/>
  <c r="AB23" i="8"/>
  <c r="AC22" i="8"/>
  <c r="AB22" i="8"/>
  <c r="AC16" i="8"/>
  <c r="AB16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B9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<sst xmlns="http://schemas.openxmlformats.org/spreadsheetml/2006/main" count="399" uniqueCount="51">
  <si>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</si>
  <si>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</si>
  <si>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</si>
  <si>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</si>
  <si>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</si>
  <si>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</si>
  <si>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</si>
  <si>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</si>
  <si>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</si>
  <si>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</si>
  <si>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</si>
  <si>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</si>
  <si>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</si>
  <si>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</si>
  <si>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</si>
  <si>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</si>
  <si>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</si>
  <si>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</si>
  <si>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</si>
  <si>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</si>
  <si>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</si>
  <si>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</si>
  <si>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</si>
  <si>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</si>
  <si>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</si>
  <si>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</si>
  <si>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</si>
  <si>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</si>
  <si>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</si>
  <si>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</si>
  <si>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</si>
  <si>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</si>
  <si>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</si>
  <si>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</si>
  <si>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</si>
  <si>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</si>
  <si>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</si>
  <si>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</si>
  <si>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</si>
  <si>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</si>
  <si>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</si>
  <si>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</si>
  <si>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</si>
  <si>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</si>
  <si>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</si>
  <si>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</si>
  <si>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</si>
  <si>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</si>
  <si>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</si>
  <si>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</si>
  <si>
    <t>@ibm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</si>
</sst>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3"/>
  <sheetViews>
    <sheetView tabSelected="1" workbookViewId="0">
      <pane xSplit="2" topLeftCell="C1" activePane="topRight" state="frozen"/>
      <selection pane="topRight" activeCell="AD4" sqref="AD4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f>AVERAGE(D4:D1048576)</f>
        <v>0.33474516450075759</v>
      </c>
      <c r="E1">
        <f>AVERAGE(E4:E1048576)</f>
        <v>0.14776584273461346</v>
      </c>
      <c r="K1" s="10">
        <f t="shared" ref="K1:P1" si="0">AVERAGE(K4:K1048576)</f>
        <v>0.7390079982036859</v>
      </c>
      <c r="L1">
        <f t="shared" si="0"/>
        <v>4.5465334822248411E-2</v>
      </c>
      <c r="M1">
        <f t="shared" si="0"/>
        <v>9.1647523715258998</v>
      </c>
      <c r="N1">
        <f t="shared" si="0"/>
        <v>22.190460392595224</v>
      </c>
      <c r="O1">
        <f t="shared" si="0"/>
        <v>432.79637607560466</v>
      </c>
      <c r="P1" s="11">
        <f t="shared" si="0"/>
        <v>1.5756274517918073E-3</v>
      </c>
      <c r="Q1" s="10" t="s">
        <v>49</v>
      </c>
      <c r="AA1" s="4">
        <f>AVERAGE(AA4:AA1048576)</f>
        <v>-7.7720736052375023E-5</v>
      </c>
      <c r="AC1" t="s">
        <v>47</v>
      </c>
      <c r="AD1">
        <v>4</v>
      </c>
    </row>
    <row r="2" spans="1:30" x14ac:dyDescent="0.2">
      <c r="A2" t="s">
        <v>21</v>
      </c>
      <c r="D2">
        <f>_xlfn.STDEV.P(D4:D1048576)</f>
        <v>5.9035661586661785E-2</v>
      </c>
      <c r="E2">
        <f>_xlfn.STDEV.P(E4:E1048576)</f>
        <v>7.6208097569469294E-2</v>
      </c>
      <c r="K2" s="10">
        <f t="shared" ref="K2:P2" si="1">_xlfn.STDEV.P(K4:K1048576)</f>
        <v>2.791178776797797E-2</v>
      </c>
      <c r="L2">
        <f t="shared" si="1"/>
        <v>3.3372745282850891E-2</v>
      </c>
      <c r="M2">
        <f t="shared" si="1"/>
        <v>29.460827641195142</v>
      </c>
      <c r="N2">
        <f t="shared" si="1"/>
        <v>53.610443442077816</v>
      </c>
      <c r="O2">
        <f t="shared" si="1"/>
        <v>450.95047565677936</v>
      </c>
      <c r="P2" s="11">
        <f t="shared" si="1"/>
        <v>1.1231032292290503E-3</v>
      </c>
      <c r="Q2" s="17">
        <f>IF(MAX(Q4:Q1048576)&gt;$AD$1, 1, IF(MIN(Q4:Q1048576)&lt;-$AD$1, 1, 0))</f>
        <v>0</v>
      </c>
      <c r="R2" s="17">
        <f t="shared" ref="R2:X2" si="2">IF(MAX(R4:R1048576)&gt;$AD$1, 1, IF(MIN(R4:R1048576)&lt;-$AD$1, 1, 0))</f>
        <v>1</v>
      </c>
      <c r="S2" s="17">
        <f t="shared" si="2"/>
        <v>1</v>
      </c>
      <c r="T2" s="17">
        <f t="shared" si="2"/>
        <v>1</v>
      </c>
      <c r="U2" s="17">
        <f t="shared" si="2"/>
        <v>1</v>
      </c>
      <c r="V2" s="17">
        <f t="shared" si="2"/>
        <v>1</v>
      </c>
      <c r="W2" s="17">
        <f t="shared" si="2"/>
        <v>1</v>
      </c>
      <c r="X2" s="18">
        <f t="shared" si="2"/>
        <v>0</v>
      </c>
      <c r="AA2" s="4">
        <f>_xlfn.STDEV.P(AA4:AA1048576)</f>
        <v>7.741007685497567E-3</v>
      </c>
      <c r="AC2" t="s">
        <v>48</v>
      </c>
      <c r="AD2">
        <f>SUM(AD4:AD1048576)</f>
        <v>6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f t="shared" ref="K4:K35" si="3">MOD(F4, 1)</f>
        <v>0.75200231481721858</v>
      </c>
      <c r="L4">
        <f>C4/VLOOKUP(A4, 'Normalization Factors'!$A:$C, 3, )</f>
        <v>0.18450530358449158</v>
      </c>
      <c r="M4">
        <f>G4/VLOOKUP(A4, 'Normalization Factors'!$A:$C, 3, )</f>
        <v>32.630692209217266</v>
      </c>
      <c r="N4">
        <f>H4/VLOOKUP(A4, 'Normalization Factors'!$A:$C, 3, )</f>
        <v>17.621319495245061</v>
      </c>
      <c r="O4">
        <f>I4/VLOOKUP(A4, 'Normalization Factors'!$A:$C, 3, )</f>
        <v>2488.8087280541331</v>
      </c>
      <c r="P4" s="11">
        <f>J4/VLOOKUP(A4, 'Normalization Factors'!$A:$C, 3, )</f>
        <v>5.1892831016825168E-3</v>
      </c>
      <c r="Q4" s="10">
        <f t="shared" ref="Q4:Q35" si="4">STANDARDIZE(D4, D$1, D$2)</f>
        <v>5.6957953371155959E-2</v>
      </c>
      <c r="R4">
        <f t="shared" ref="R4:R35" si="5">STANDARDIZE(E4, E$1, E$2)</f>
        <v>-0.15817243444692122</v>
      </c>
      <c r="S4">
        <f t="shared" ref="S4:S35" si="6">STANDARDIZE(K4, K$1, K$2)</f>
        <v>0.46554942025033996</v>
      </c>
      <c r="T4">
        <f t="shared" ref="T4:T35" si="7">STANDARDIZE(L4, L$1, L$2)</f>
        <v>4.166273034591824</v>
      </c>
      <c r="U4">
        <f t="shared" ref="U4:U35" si="8">STANDARDIZE(M4, M$1, M$2)</f>
        <v>0.79651325901241443</v>
      </c>
      <c r="V4">
        <f t="shared" ref="V4:V35" si="9">STANDARDIZE(N4, N$1, N$2)</f>
        <v>-8.5228560033956582E-2</v>
      </c>
      <c r="W4">
        <f t="shared" ref="W4:W35" si="10">STANDARDIZE(O4, O$1, O$2)</f>
        <v>4.5592863584057275</v>
      </c>
      <c r="X4" s="11">
        <f t="shared" ref="X4:X35" si="11">STANDARDIZE(P4, P$1, P$2)</f>
        <v>3.2175632264643106</v>
      </c>
      <c r="Y4"/>
      <c r="AA4" s="4" t="str">
        <f t="shared" ref="AA4:AA35" si="12">IFERROR((Z4-Y4)/Y4, "N/A")</f>
        <v>N/A</v>
      </c>
      <c r="AB4" t="str">
        <f t="shared" ref="AB4:AB35" si="13">IF(AA4="N/A", "N/A", IF(AA4&gt;0, "UP", "DOWN"))</f>
        <v>N/A</v>
      </c>
      <c r="AC4" t="str">
        <f t="shared" ref="AC4:AC35" si="14">IFERROR(STANDARDIZE(AA4, $AA$1, $AA$2), "N/A")</f>
        <v>N/A</v>
      </c>
      <c r="AD4">
        <f t="shared" ref="AD4:AD35" si="15">IF(MAX(Q4:X4)&gt;$AD$1, 1, IF(MIN(Q4:X4)&lt;-$AD$1, 1, 0))</f>
        <v>1</v>
      </c>
    </row>
    <row r="5" spans="1:30" x14ac:dyDescent="0.2">
      <c r="A5" t="s">
        <v>43</v>
      </c>
      <c r="B5" s="1">
        <v>43062</v>
      </c>
      <c r="C5">
        <v>3956</v>
      </c>
      <c r="D5">
        <v>0.31545002252971199</v>
      </c>
      <c r="E5">
        <v>0.11689077973817499</v>
      </c>
      <c r="F5" s="2">
        <v>43062.735856481479</v>
      </c>
      <c r="G5">
        <v>173884</v>
      </c>
      <c r="H5">
        <v>262586</v>
      </c>
      <c r="I5">
        <v>43099972</v>
      </c>
      <c r="J5" s="11">
        <v>103</v>
      </c>
      <c r="K5" s="13">
        <f t="shared" si="3"/>
        <v>0.73585648147854954</v>
      </c>
      <c r="L5">
        <f>C5/VLOOKUP(A5, 'Normalization Factors'!$A:$C, 3, )</f>
        <v>9.0435259692757869E-2</v>
      </c>
      <c r="M5">
        <f>G5/VLOOKUP(A5, 'Normalization Factors'!$A:$C, 3, )</f>
        <v>3.9750365764447695</v>
      </c>
      <c r="N5">
        <f>H5/VLOOKUP(A5, 'Normalization Factors'!$A:$C, 3, )</f>
        <v>6.0027889539136794</v>
      </c>
      <c r="O5">
        <f>I5/VLOOKUP(A5, 'Normalization Factors'!$A:$C, 3, )</f>
        <v>985.2773408924653</v>
      </c>
      <c r="P5" s="11">
        <f>J5/VLOOKUP(A5, 'Normalization Factors'!$A:$C, 3, )</f>
        <v>2.3546086320409658E-3</v>
      </c>
      <c r="Q5" s="10">
        <f t="shared" si="4"/>
        <v>-0.32683875224674436</v>
      </c>
      <c r="R5">
        <f t="shared" si="5"/>
        <v>-0.40514150045923369</v>
      </c>
      <c r="S5">
        <f t="shared" si="6"/>
        <v>-0.11290988421572783</v>
      </c>
      <c r="T5">
        <f t="shared" si="7"/>
        <v>1.3475045127203833</v>
      </c>
      <c r="U5">
        <f t="shared" si="8"/>
        <v>-0.17615648339167292</v>
      </c>
      <c r="V5">
        <f t="shared" si="9"/>
        <v>-0.30194996346506897</v>
      </c>
      <c r="W5">
        <f t="shared" si="10"/>
        <v>1.2251477593237017</v>
      </c>
      <c r="X5" s="11">
        <f t="shared" si="11"/>
        <v>0.69359713334978745</v>
      </c>
      <c r="AA5" s="4" t="str">
        <f t="shared" si="12"/>
        <v>N/A</v>
      </c>
      <c r="AB5" t="str">
        <f t="shared" si="13"/>
        <v>N/A</v>
      </c>
      <c r="AC5" t="str">
        <f t="shared" si="14"/>
        <v>N/A</v>
      </c>
      <c r="AD5">
        <f t="shared" si="15"/>
        <v>0</v>
      </c>
    </row>
    <row r="6" spans="1:30" x14ac:dyDescent="0.2">
      <c r="A6" t="s">
        <v>43</v>
      </c>
      <c r="B6" s="1">
        <v>43061</v>
      </c>
      <c r="C6">
        <v>651</v>
      </c>
      <c r="D6">
        <v>0.34435598600921202</v>
      </c>
      <c r="E6">
        <v>0.15802655603724799</v>
      </c>
      <c r="F6" s="2">
        <v>43061.875833333332</v>
      </c>
      <c r="G6">
        <v>211269</v>
      </c>
      <c r="H6">
        <v>504827</v>
      </c>
      <c r="I6">
        <v>3110559</v>
      </c>
      <c r="J6" s="11">
        <v>10</v>
      </c>
      <c r="K6" s="13">
        <f t="shared" si="3"/>
        <v>0.87583333333168412</v>
      </c>
      <c r="L6">
        <f>C6/VLOOKUP(A6, 'Normalization Factors'!$A:$C, 3, )</f>
        <v>1.4882040965618142E-2</v>
      </c>
      <c r="M6">
        <f>G6/VLOOKUP(A6, 'Normalization Factors'!$A:$C, 3, )</f>
        <v>4.8296680687637163</v>
      </c>
      <c r="N6">
        <f>H6/VLOOKUP(A6, 'Normalization Factors'!$A:$C, 3, )</f>
        <v>11.540485552304316</v>
      </c>
      <c r="O6">
        <f>I6/VLOOKUP(A6, 'Normalization Factors'!$A:$C, 3, )</f>
        <v>71.108243416239944</v>
      </c>
      <c r="P6" s="11">
        <f>J6/VLOOKUP(A6, 'Normalization Factors'!$A:$C, 3, )</f>
        <v>2.2860277980980248E-4</v>
      </c>
      <c r="Q6" s="10">
        <f t="shared" si="4"/>
        <v>0.16279687988837338</v>
      </c>
      <c r="R6">
        <f t="shared" si="5"/>
        <v>0.13464072231013427</v>
      </c>
      <c r="S6">
        <f t="shared" si="6"/>
        <v>4.9020627508844923</v>
      </c>
      <c r="T6">
        <f t="shared" si="7"/>
        <v>-0.91641528431123631</v>
      </c>
      <c r="U6">
        <f t="shared" si="8"/>
        <v>-0.147147403852987</v>
      </c>
      <c r="V6">
        <f t="shared" si="9"/>
        <v>-0.19865485447434192</v>
      </c>
      <c r="W6">
        <f t="shared" si="10"/>
        <v>-0.80205732599037627</v>
      </c>
      <c r="X6" s="11">
        <f t="shared" si="11"/>
        <v>-1.1993774364861052</v>
      </c>
      <c r="AA6" s="4" t="str">
        <f t="shared" si="12"/>
        <v>N/A</v>
      </c>
      <c r="AB6" t="str">
        <f t="shared" si="13"/>
        <v>N/A</v>
      </c>
      <c r="AC6" t="str">
        <f t="shared" si="14"/>
        <v>N/A</v>
      </c>
      <c r="AD6">
        <f t="shared" si="15"/>
        <v>1</v>
      </c>
    </row>
    <row r="7" spans="1:30" x14ac:dyDescent="0.2">
      <c r="A7" t="s">
        <v>43</v>
      </c>
      <c r="B7" s="1">
        <v>43060</v>
      </c>
      <c r="C7">
        <v>4900</v>
      </c>
      <c r="D7">
        <v>0.335292489610863</v>
      </c>
      <c r="E7">
        <v>0.132189107509468</v>
      </c>
      <c r="F7" s="2">
        <v>43060.738217592596</v>
      </c>
      <c r="G7">
        <v>119305</v>
      </c>
      <c r="H7">
        <v>126323</v>
      </c>
      <c r="I7">
        <v>35635232</v>
      </c>
      <c r="J7" s="11">
        <v>140</v>
      </c>
      <c r="K7" s="13">
        <f t="shared" si="3"/>
        <v>0.73821759259590181</v>
      </c>
      <c r="L7">
        <f>C7/VLOOKUP(A7, 'Normalization Factors'!$A:$C, 3, )</f>
        <v>0.11201536210680321</v>
      </c>
      <c r="M7">
        <f>G7/VLOOKUP(A7, 'Normalization Factors'!$A:$C, 3, )</f>
        <v>2.7273454645208486</v>
      </c>
      <c r="N7">
        <f>H7/VLOOKUP(A7, 'Normalization Factors'!$A:$C, 3, )</f>
        <v>2.8877788953913681</v>
      </c>
      <c r="O7">
        <f>I7/VLOOKUP(A7, 'Normalization Factors'!$A:$C, 3, )</f>
        <v>814.63130943672274</v>
      </c>
      <c r="P7" s="11">
        <f>J7/VLOOKUP(A7, 'Normalization Factors'!$A:$C, 3, )</f>
        <v>3.2004389173372347E-3</v>
      </c>
      <c r="Q7" s="10">
        <f t="shared" si="4"/>
        <v>9.271093020647575E-3</v>
      </c>
      <c r="R7">
        <f t="shared" si="5"/>
        <v>-0.20439737668226299</v>
      </c>
      <c r="S7">
        <f t="shared" si="6"/>
        <v>-2.8317985732569027E-2</v>
      </c>
      <c r="T7">
        <f t="shared" si="7"/>
        <v>1.9941430266077806</v>
      </c>
      <c r="U7">
        <f t="shared" si="8"/>
        <v>-0.21850733405749984</v>
      </c>
      <c r="V7">
        <f t="shared" si="9"/>
        <v>-0.36005450165803982</v>
      </c>
      <c r="W7">
        <f t="shared" si="10"/>
        <v>0.84673363035043026</v>
      </c>
      <c r="X7" s="11">
        <f t="shared" si="11"/>
        <v>1.4467160482307335</v>
      </c>
      <c r="AA7" s="4" t="str">
        <f t="shared" si="12"/>
        <v>N/A</v>
      </c>
      <c r="AB7" t="str">
        <f t="shared" si="13"/>
        <v>N/A</v>
      </c>
      <c r="AC7" t="str">
        <f t="shared" si="14"/>
        <v>N/A</v>
      </c>
      <c r="AD7">
        <f t="shared" si="15"/>
        <v>0</v>
      </c>
    </row>
    <row r="8" spans="1:30" x14ac:dyDescent="0.2">
      <c r="A8" t="s">
        <v>43</v>
      </c>
      <c r="B8" s="1">
        <v>43059</v>
      </c>
      <c r="C8">
        <v>4273</v>
      </c>
      <c r="D8">
        <v>0.30777820992834098</v>
      </c>
      <c r="E8">
        <v>0.13038587044613201</v>
      </c>
      <c r="F8" s="2">
        <v>43059.748993055553</v>
      </c>
      <c r="G8">
        <v>179209</v>
      </c>
      <c r="H8">
        <v>94744</v>
      </c>
      <c r="I8">
        <v>38670018</v>
      </c>
      <c r="J8" s="11">
        <v>109</v>
      </c>
      <c r="K8" s="13">
        <f t="shared" si="3"/>
        <v>0.74899305555300089</v>
      </c>
      <c r="L8">
        <f>C8/VLOOKUP(A8, 'Normalization Factors'!$A:$C, 3, )</f>
        <v>9.7681967812728601E-2</v>
      </c>
      <c r="M8">
        <f>G8/VLOOKUP(A8, 'Normalization Factors'!$A:$C, 3, )</f>
        <v>4.0967675566934894</v>
      </c>
      <c r="N8">
        <f>H8/VLOOKUP(A8, 'Normalization Factors'!$A:$C, 3, )</f>
        <v>2.1658741770299925</v>
      </c>
      <c r="O8">
        <f>I8/VLOOKUP(A8, 'Normalization Factors'!$A:$C, 3, )</f>
        <v>884.00736100950985</v>
      </c>
      <c r="P8" s="11">
        <f>J8/VLOOKUP(A8, 'Normalization Factors'!$A:$C, 3, )</f>
        <v>2.4917702999268472E-3</v>
      </c>
      <c r="Q8" s="10">
        <f t="shared" si="4"/>
        <v>-0.4567909268337797</v>
      </c>
      <c r="R8">
        <f t="shared" si="5"/>
        <v>-0.22805939057379473</v>
      </c>
      <c r="S8">
        <f t="shared" si="6"/>
        <v>0.35773621640855358</v>
      </c>
      <c r="T8">
        <f t="shared" si="7"/>
        <v>1.5646490136762146</v>
      </c>
      <c r="U8">
        <f t="shared" si="8"/>
        <v>-0.17202452275121544</v>
      </c>
      <c r="V8">
        <f t="shared" si="9"/>
        <v>-0.3735202495983892</v>
      </c>
      <c r="W8">
        <f t="shared" si="10"/>
        <v>1.0005776893277392</v>
      </c>
      <c r="X8" s="11">
        <f t="shared" si="11"/>
        <v>0.8157245249521029</v>
      </c>
      <c r="AA8" s="4" t="str">
        <f t="shared" si="12"/>
        <v>N/A</v>
      </c>
      <c r="AB8" t="str">
        <f t="shared" si="13"/>
        <v>N/A</v>
      </c>
      <c r="AC8" t="str">
        <f t="shared" si="14"/>
        <v>N/A</v>
      </c>
      <c r="AD8">
        <f t="shared" si="15"/>
        <v>0</v>
      </c>
    </row>
    <row r="9" spans="1:30" x14ac:dyDescent="0.2">
      <c r="A9" t="s">
        <v>43</v>
      </c>
      <c r="B9" s="1">
        <v>43056</v>
      </c>
      <c r="C9">
        <v>4765</v>
      </c>
      <c r="D9">
        <v>0.32044894494763398</v>
      </c>
      <c r="E9">
        <v>0.10713649820750901</v>
      </c>
      <c r="F9" s="2">
        <v>43056.738136574073</v>
      </c>
      <c r="G9">
        <v>177846</v>
      </c>
      <c r="H9">
        <v>219034</v>
      </c>
      <c r="I9">
        <v>72090386</v>
      </c>
      <c r="J9" s="11">
        <v>110</v>
      </c>
      <c r="K9" s="13">
        <f t="shared" si="3"/>
        <v>0.73813657407299615</v>
      </c>
      <c r="L9">
        <f>C9/VLOOKUP(A9, 'Normalization Factors'!$A:$C, 3, )</f>
        <v>0.10892922457937089</v>
      </c>
      <c r="M9">
        <f>G9/VLOOKUP(A9, 'Normalization Factors'!$A:$C, 3, )</f>
        <v>4.0656089978054135</v>
      </c>
      <c r="N9">
        <f>H9/VLOOKUP(A9, 'Normalization Factors'!$A:$C, 3, )</f>
        <v>5.0071781272860276</v>
      </c>
      <c r="O9">
        <f>I9/VLOOKUP(A9, 'Normalization Factors'!$A:$C, 3, )</f>
        <v>1648.0062637161668</v>
      </c>
      <c r="P9" s="11">
        <f>J9/VLOOKUP(A9, 'Normalization Factors'!$A:$C, 3, )</f>
        <v>2.5146305779078274E-3</v>
      </c>
      <c r="Q9" s="10">
        <f t="shared" si="4"/>
        <v>-0.24216243485536912</v>
      </c>
      <c r="R9">
        <f t="shared" si="5"/>
        <v>-0.53313684270976347</v>
      </c>
      <c r="S9">
        <f t="shared" si="6"/>
        <v>-3.1220649065320526E-2</v>
      </c>
      <c r="T9">
        <f t="shared" si="7"/>
        <v>1.9016682391344768</v>
      </c>
      <c r="U9">
        <f t="shared" si="8"/>
        <v>-0.17308214948416259</v>
      </c>
      <c r="V9">
        <f t="shared" si="9"/>
        <v>-0.32052117389915796</v>
      </c>
      <c r="W9">
        <f t="shared" si="10"/>
        <v>2.6947745999617578</v>
      </c>
      <c r="X9" s="11">
        <f t="shared" si="11"/>
        <v>0.8360790902191555</v>
      </c>
      <c r="Y9" s="17">
        <v>1138.28</v>
      </c>
      <c r="Z9" s="12">
        <v>1129.8800000000001</v>
      </c>
      <c r="AA9" s="4">
        <f t="shared" si="12"/>
        <v>-7.379555118248466E-3</v>
      </c>
      <c r="AB9" t="str">
        <f t="shared" si="13"/>
        <v>DOWN</v>
      </c>
      <c r="AC9">
        <f t="shared" si="14"/>
        <v>-0.94326664936346105</v>
      </c>
      <c r="AD9">
        <f t="shared" si="15"/>
        <v>0</v>
      </c>
    </row>
    <row r="10" spans="1:30" x14ac:dyDescent="0.2">
      <c r="A10" t="s">
        <v>43</v>
      </c>
      <c r="B10" s="1">
        <v>43055</v>
      </c>
      <c r="C10">
        <v>4489</v>
      </c>
      <c r="D10">
        <v>0.32823986392682197</v>
      </c>
      <c r="E10">
        <v>0.125394174582868</v>
      </c>
      <c r="F10" s="2">
        <v>43055.732499999998</v>
      </c>
      <c r="G10">
        <v>101527</v>
      </c>
      <c r="H10">
        <v>142820</v>
      </c>
      <c r="I10">
        <v>85964933</v>
      </c>
      <c r="J10" s="11">
        <v>127</v>
      </c>
      <c r="K10" s="13">
        <f t="shared" si="3"/>
        <v>0.73249999999825377</v>
      </c>
      <c r="L10">
        <f>C10/VLOOKUP(A10, 'Normalization Factors'!$A:$C, 3, )</f>
        <v>0.10261978785662033</v>
      </c>
      <c r="M10">
        <f>G10/VLOOKUP(A10, 'Normalization Factors'!$A:$C, 3, )</f>
        <v>2.3209354425749815</v>
      </c>
      <c r="N10">
        <f>H10/VLOOKUP(A10, 'Normalization Factors'!$A:$C, 3, )</f>
        <v>3.2649049012435993</v>
      </c>
      <c r="O10">
        <f>I10/VLOOKUP(A10, 'Normalization Factors'!$A:$C, 3, )</f>
        <v>1965.1822649963424</v>
      </c>
      <c r="P10" s="11">
        <f>J10/VLOOKUP(A10, 'Normalization Factors'!$A:$C, 3, )</f>
        <v>2.9032553035844917E-3</v>
      </c>
      <c r="Q10" s="10">
        <f t="shared" si="4"/>
        <v>-0.11019272756664401</v>
      </c>
      <c r="R10">
        <f t="shared" si="5"/>
        <v>-0.29356024970118216</v>
      </c>
      <c r="S10">
        <f t="shared" si="6"/>
        <v>-0.2331630728755571</v>
      </c>
      <c r="T10">
        <f t="shared" si="7"/>
        <v>1.7126086736335004</v>
      </c>
      <c r="U10">
        <f t="shared" si="8"/>
        <v>-0.23230226293375389</v>
      </c>
      <c r="V10">
        <f t="shared" si="9"/>
        <v>-0.35301993932953213</v>
      </c>
      <c r="W10">
        <f t="shared" si="10"/>
        <v>3.3981245649844798</v>
      </c>
      <c r="X10" s="11">
        <f t="shared" si="11"/>
        <v>1.1821066997590499</v>
      </c>
      <c r="Y10" s="17">
        <v>1130.1600000000001</v>
      </c>
      <c r="Z10" s="12">
        <v>1137.29</v>
      </c>
      <c r="AA10" s="4">
        <f t="shared" si="12"/>
        <v>6.3088412260209892E-3</v>
      </c>
      <c r="AB10" t="str">
        <f t="shared" si="13"/>
        <v>UP</v>
      </c>
      <c r="AC10">
        <f t="shared" si="14"/>
        <v>0.82502979218562256</v>
      </c>
      <c r="AD10">
        <f t="shared" si="15"/>
        <v>0</v>
      </c>
    </row>
    <row r="11" spans="1:30" x14ac:dyDescent="0.2">
      <c r="A11" t="s">
        <v>43</v>
      </c>
      <c r="B11" s="1">
        <v>43054</v>
      </c>
      <c r="C11">
        <v>2132</v>
      </c>
      <c r="D11">
        <v>0.30862480401000397</v>
      </c>
      <c r="E11">
        <v>0.13397524114463799</v>
      </c>
      <c r="F11" s="2">
        <v>43054.819988425923</v>
      </c>
      <c r="G11">
        <v>68767</v>
      </c>
      <c r="H11">
        <v>50445</v>
      </c>
      <c r="I11">
        <v>21567903</v>
      </c>
      <c r="J11" s="11">
        <v>62</v>
      </c>
      <c r="K11" s="13">
        <f t="shared" si="3"/>
        <v>0.81998842592292931</v>
      </c>
      <c r="L11">
        <f>C11/VLOOKUP(A11, 'Normalization Factors'!$A:$C, 3, )</f>
        <v>4.8738112655449889E-2</v>
      </c>
      <c r="M11">
        <f>G11/VLOOKUP(A11, 'Normalization Factors'!$A:$C, 3, )</f>
        <v>1.5720327359180688</v>
      </c>
      <c r="N11">
        <f>H11/VLOOKUP(A11, 'Normalization Factors'!$A:$C, 3, )</f>
        <v>1.1531867227505486</v>
      </c>
      <c r="O11">
        <f>I11/VLOOKUP(A11, 'Normalization Factors'!$A:$C, 3, )</f>
        <v>493.04825804681786</v>
      </c>
      <c r="P11" s="11">
        <f>J11/VLOOKUP(A11, 'Normalization Factors'!$A:$C, 3, )</f>
        <v>1.4173372348207755E-3</v>
      </c>
      <c r="Q11" s="10">
        <f t="shared" si="4"/>
        <v>-0.44245054241342008</v>
      </c>
      <c r="R11">
        <f t="shared" si="5"/>
        <v>-0.18095979337896897</v>
      </c>
      <c r="S11">
        <f t="shared" si="6"/>
        <v>2.9012984905305448</v>
      </c>
      <c r="T11">
        <f t="shared" si="7"/>
        <v>9.8067384192191284E-2</v>
      </c>
      <c r="U11">
        <f t="shared" si="8"/>
        <v>-0.25772255036687813</v>
      </c>
      <c r="V11">
        <f t="shared" si="9"/>
        <v>-0.39240999176912089</v>
      </c>
      <c r="W11">
        <f t="shared" si="10"/>
        <v>0.13361086244217915</v>
      </c>
      <c r="X11" s="11">
        <f t="shared" si="11"/>
        <v>-0.14094004259936951</v>
      </c>
      <c r="Y11" s="17">
        <v>1127.01</v>
      </c>
      <c r="Z11" s="12">
        <v>1126.69</v>
      </c>
      <c r="AA11" s="4">
        <f t="shared" si="12"/>
        <v>-2.8393714341482006E-4</v>
      </c>
      <c r="AB11" t="str">
        <f t="shared" si="13"/>
        <v>DOWN</v>
      </c>
      <c r="AC11">
        <f t="shared" si="14"/>
        <v>-2.6639478442681604E-2</v>
      </c>
      <c r="AD11">
        <f t="shared" si="15"/>
        <v>0</v>
      </c>
    </row>
    <row r="12" spans="1:30" x14ac:dyDescent="0.2">
      <c r="A12" t="s">
        <v>43</v>
      </c>
      <c r="B12" s="1">
        <v>43053</v>
      </c>
      <c r="C12">
        <v>4388</v>
      </c>
      <c r="D12">
        <v>0.32018643193907997</v>
      </c>
      <c r="E12">
        <v>0.12996975708566599</v>
      </c>
      <c r="F12" s="2">
        <v>43053.73333333333</v>
      </c>
      <c r="G12">
        <v>72351</v>
      </c>
      <c r="H12">
        <v>94352</v>
      </c>
      <c r="I12">
        <v>42028395</v>
      </c>
      <c r="J12" s="11">
        <v>133</v>
      </c>
      <c r="K12" s="13">
        <f t="shared" si="3"/>
        <v>0.73333333332993789</v>
      </c>
      <c r="L12">
        <f>C12/VLOOKUP(A12, 'Normalization Factors'!$A:$C, 3, )</f>
        <v>0.10031089978054133</v>
      </c>
      <c r="M12">
        <f>G12/VLOOKUP(A12, 'Normalization Factors'!$A:$C, 3, )</f>
        <v>1.6539639722019019</v>
      </c>
      <c r="N12">
        <f>H12/VLOOKUP(A12, 'Normalization Factors'!$A:$C, 3, )</f>
        <v>2.1569129480614486</v>
      </c>
      <c r="O12">
        <f>I12/VLOOKUP(A12, 'Normalization Factors'!$A:$C, 3, )</f>
        <v>960.78079279444034</v>
      </c>
      <c r="P12" s="11">
        <f>J12/VLOOKUP(A12, 'Normalization Factors'!$A:$C, 3, )</f>
        <v>3.0404169714703731E-3</v>
      </c>
      <c r="Q12" s="10">
        <f t="shared" si="4"/>
        <v>-0.24660912015538311</v>
      </c>
      <c r="R12">
        <f t="shared" si="5"/>
        <v>-0.23351961558579815</v>
      </c>
      <c r="S12">
        <f t="shared" si="6"/>
        <v>-0.20330710884303588</v>
      </c>
      <c r="T12">
        <f t="shared" si="7"/>
        <v>1.6434238326349548</v>
      </c>
      <c r="U12">
        <f t="shared" si="8"/>
        <v>-0.25494152746821158</v>
      </c>
      <c r="V12">
        <f t="shared" si="9"/>
        <v>-0.37368740413756446</v>
      </c>
      <c r="W12">
        <f t="shared" si="10"/>
        <v>1.1708257230461097</v>
      </c>
      <c r="X12" s="11">
        <f t="shared" si="11"/>
        <v>1.3042340913613655</v>
      </c>
      <c r="Y12" s="17">
        <v>1130.1099999999999</v>
      </c>
      <c r="Z12" s="12">
        <v>1136.8399999999999</v>
      </c>
      <c r="AA12" s="4">
        <f t="shared" si="12"/>
        <v>5.9551725053313556E-3</v>
      </c>
      <c r="AB12" t="str">
        <f t="shared" si="13"/>
        <v>UP</v>
      </c>
      <c r="AC12">
        <f t="shared" si="14"/>
        <v>0.77934210718923425</v>
      </c>
      <c r="AD12">
        <f t="shared" si="15"/>
        <v>0</v>
      </c>
    </row>
    <row r="13" spans="1:30" x14ac:dyDescent="0.2">
      <c r="A13" t="s">
        <v>43</v>
      </c>
      <c r="B13" s="1">
        <v>43049</v>
      </c>
      <c r="C13">
        <v>5362</v>
      </c>
      <c r="D13">
        <v>0.31853855320705399</v>
      </c>
      <c r="E13">
        <v>0.1168600012172</v>
      </c>
      <c r="F13" s="2">
        <v>43049.734456018516</v>
      </c>
      <c r="G13">
        <v>141265</v>
      </c>
      <c r="H13">
        <v>216748</v>
      </c>
      <c r="I13">
        <v>30306395</v>
      </c>
      <c r="J13" s="11">
        <v>112</v>
      </c>
      <c r="K13" s="13">
        <f t="shared" si="3"/>
        <v>0.73445601851562969</v>
      </c>
      <c r="L13">
        <f>C13/VLOOKUP(A13, 'Normalization Factors'!$A:$C, 3, )</f>
        <v>0.12257681053401609</v>
      </c>
      <c r="M13">
        <f>G13/VLOOKUP(A13, 'Normalization Factors'!$A:$C, 3, )</f>
        <v>3.2293571689831748</v>
      </c>
      <c r="N13">
        <f>H13/VLOOKUP(A13, 'Normalization Factors'!$A:$C, 3, )</f>
        <v>4.9549195318215071</v>
      </c>
      <c r="O13">
        <f>I13/VLOOKUP(A13, 'Normalization Factors'!$A:$C, 3, )</f>
        <v>692.81261430138989</v>
      </c>
      <c r="P13" s="11">
        <f>J13/VLOOKUP(A13, 'Normalization Factors'!$A:$C, 3, )</f>
        <v>2.5603511338697879E-3</v>
      </c>
      <c r="Q13" s="10">
        <f t="shared" si="4"/>
        <v>-0.27452239643173981</v>
      </c>
      <c r="R13">
        <f t="shared" si="5"/>
        <v>-0.40554537513865258</v>
      </c>
      <c r="S13">
        <f t="shared" si="6"/>
        <v>-0.16308449053480206</v>
      </c>
      <c r="T13">
        <f t="shared" si="7"/>
        <v>2.3106122992941978</v>
      </c>
      <c r="U13">
        <f t="shared" si="8"/>
        <v>-0.20146736116276817</v>
      </c>
      <c r="V13">
        <f t="shared" si="9"/>
        <v>-0.32149595776792006</v>
      </c>
      <c r="W13">
        <f t="shared" si="10"/>
        <v>0.57659599504155945</v>
      </c>
      <c r="X13" s="11">
        <f t="shared" si="11"/>
        <v>0.87678822075326068</v>
      </c>
      <c r="Y13" s="10">
        <v>1126.0999999999999</v>
      </c>
      <c r="Z13" s="10">
        <v>1125.3499999999999</v>
      </c>
      <c r="AA13" s="4">
        <f t="shared" si="12"/>
        <v>-6.6601545155847621E-4</v>
      </c>
      <c r="AB13" t="str">
        <f t="shared" si="13"/>
        <v>DOWN</v>
      </c>
      <c r="AC13">
        <f t="shared" si="14"/>
        <v>-7.5997174968350067E-2</v>
      </c>
      <c r="AD13">
        <f t="shared" si="15"/>
        <v>0</v>
      </c>
    </row>
    <row r="14" spans="1:30" x14ac:dyDescent="0.2">
      <c r="A14" t="s">
        <v>43</v>
      </c>
      <c r="B14" s="1">
        <v>43048</v>
      </c>
      <c r="C14">
        <v>5968</v>
      </c>
      <c r="D14">
        <v>0.314107680250442</v>
      </c>
      <c r="E14">
        <v>0.1321134774488</v>
      </c>
      <c r="F14" s="2">
        <v>43048.783402777779</v>
      </c>
      <c r="G14">
        <v>156657</v>
      </c>
      <c r="H14">
        <v>154143</v>
      </c>
      <c r="I14">
        <v>59429920</v>
      </c>
      <c r="J14" s="11">
        <v>130</v>
      </c>
      <c r="K14" s="13">
        <f t="shared" si="3"/>
        <v>0.78340277777897427</v>
      </c>
      <c r="L14">
        <f>C14/VLOOKUP(A14, 'Normalization Factors'!$A:$C, 3, )</f>
        <v>0.13643013899049011</v>
      </c>
      <c r="M14">
        <f>G14/VLOOKUP(A14, 'Normalization Factors'!$A:$C, 3, )</f>
        <v>3.5812225676664227</v>
      </c>
      <c r="N14">
        <f>H14/VLOOKUP(A14, 'Normalization Factors'!$A:$C, 3, )</f>
        <v>3.5237518288222387</v>
      </c>
      <c r="O14">
        <f>I14/VLOOKUP(A14, 'Normalization Factors'!$A:$C, 3, )</f>
        <v>1358.5844915874177</v>
      </c>
      <c r="P14" s="11">
        <f>J14/VLOOKUP(A14, 'Normalization Factors'!$A:$C, 3, )</f>
        <v>2.9718361375274324E-3</v>
      </c>
      <c r="Q14" s="10">
        <f t="shared" si="4"/>
        <v>-0.34957657279779369</v>
      </c>
      <c r="R14">
        <f t="shared" si="5"/>
        <v>-0.20538979170218982</v>
      </c>
      <c r="S14">
        <f t="shared" si="6"/>
        <v>1.5905387338255934</v>
      </c>
      <c r="T14">
        <f t="shared" si="7"/>
        <v>2.7257213452854718</v>
      </c>
      <c r="U14">
        <f t="shared" si="8"/>
        <v>-0.18952386103545898</v>
      </c>
      <c r="V14">
        <f t="shared" si="9"/>
        <v>-0.34819164635228222</v>
      </c>
      <c r="W14">
        <f t="shared" si="10"/>
        <v>2.0529707040744647</v>
      </c>
      <c r="X14" s="11">
        <f t="shared" si="11"/>
        <v>1.2431703955602076</v>
      </c>
      <c r="Y14" s="10">
        <v>1125.96</v>
      </c>
      <c r="Z14" s="10">
        <v>1129.1300000000001</v>
      </c>
      <c r="AA14" s="4">
        <f t="shared" si="12"/>
        <v>2.8153753241678858E-3</v>
      </c>
      <c r="AB14" t="str">
        <f t="shared" si="13"/>
        <v>UP</v>
      </c>
      <c r="AC14">
        <f t="shared" si="14"/>
        <v>0.37373636324381226</v>
      </c>
      <c r="AD14">
        <f t="shared" si="15"/>
        <v>0</v>
      </c>
    </row>
    <row r="15" spans="1:30" x14ac:dyDescent="0.2">
      <c r="A15" t="s">
        <v>43</v>
      </c>
      <c r="B15" s="1">
        <v>43047</v>
      </c>
      <c r="C15">
        <v>4781</v>
      </c>
      <c r="D15">
        <v>0.31869544740779898</v>
      </c>
      <c r="E15">
        <v>0.17925095963628099</v>
      </c>
      <c r="F15" s="2">
        <v>43047.745983796296</v>
      </c>
      <c r="G15">
        <v>260921</v>
      </c>
      <c r="H15">
        <v>235314</v>
      </c>
      <c r="I15">
        <v>47905740</v>
      </c>
      <c r="J15" s="11">
        <v>147</v>
      </c>
      <c r="K15" s="13">
        <f t="shared" si="3"/>
        <v>0.74598379629605915</v>
      </c>
      <c r="L15">
        <f>C15/VLOOKUP(A15, 'Normalization Factors'!$A:$C, 3, )</f>
        <v>0.10929498902706657</v>
      </c>
      <c r="M15">
        <f>G15/VLOOKUP(A15, 'Normalization Factors'!$A:$C, 3, )</f>
        <v>5.9647265910753475</v>
      </c>
      <c r="N15">
        <f>H15/VLOOKUP(A15, 'Normalization Factors'!$A:$C, 3, )</f>
        <v>5.3793434528163866</v>
      </c>
      <c r="O15">
        <f>I15/VLOOKUP(A15, 'Normalization Factors'!$A:$C, 3, )</f>
        <v>1095.1385332845648</v>
      </c>
      <c r="P15" s="11">
        <f>J15/VLOOKUP(A15, 'Normalization Factors'!$A:$C, 3, )</f>
        <v>3.3604608632040968E-3</v>
      </c>
      <c r="Q15" s="10">
        <f t="shared" si="4"/>
        <v>-0.2718647790437364</v>
      </c>
      <c r="R15">
        <f t="shared" si="5"/>
        <v>0.41314660653963342</v>
      </c>
      <c r="S15">
        <f t="shared" si="6"/>
        <v>0.24992301282744403</v>
      </c>
      <c r="T15">
        <f t="shared" si="7"/>
        <v>1.9126282139461275</v>
      </c>
      <c r="U15">
        <f t="shared" si="8"/>
        <v>-0.10861968371777679</v>
      </c>
      <c r="V15">
        <f t="shared" si="9"/>
        <v>-0.31357914354769378</v>
      </c>
      <c r="W15">
        <f t="shared" si="10"/>
        <v>1.4687691730323664</v>
      </c>
      <c r="X15" s="11">
        <f t="shared" si="11"/>
        <v>1.589198005100102</v>
      </c>
      <c r="Y15" s="10">
        <v>1122.82</v>
      </c>
      <c r="Z15" s="10">
        <v>1132.8800000000001</v>
      </c>
      <c r="AA15" s="4">
        <f t="shared" si="12"/>
        <v>8.9595839048112556E-3</v>
      </c>
      <c r="AB15" t="str">
        <f t="shared" si="13"/>
        <v>UP</v>
      </c>
      <c r="AC15">
        <f t="shared" si="14"/>
        <v>1.1674584250568074</v>
      </c>
      <c r="AD15">
        <f t="shared" si="15"/>
        <v>0</v>
      </c>
    </row>
    <row r="16" spans="1:30" x14ac:dyDescent="0.2">
      <c r="A16" t="s">
        <v>43</v>
      </c>
      <c r="B16" s="1">
        <v>43046</v>
      </c>
      <c r="C16">
        <v>5355</v>
      </c>
      <c r="D16">
        <v>0.32476669543756798</v>
      </c>
      <c r="E16">
        <v>0.17833191148730601</v>
      </c>
      <c r="F16" s="2">
        <v>43046.741655092592</v>
      </c>
      <c r="G16">
        <v>240456</v>
      </c>
      <c r="H16">
        <v>135246</v>
      </c>
      <c r="I16">
        <v>41610277</v>
      </c>
      <c r="J16" s="11">
        <v>142</v>
      </c>
      <c r="K16" s="13">
        <f t="shared" si="3"/>
        <v>0.74165509259182727</v>
      </c>
      <c r="L16">
        <f>C16/VLOOKUP(A16, 'Normalization Factors'!$A:$C, 3, )</f>
        <v>0.12241678858814924</v>
      </c>
      <c r="M16">
        <f>G16/VLOOKUP(A16, 'Normalization Factors'!$A:$C, 3, )</f>
        <v>5.4968910021945865</v>
      </c>
      <c r="N16">
        <f>H16/VLOOKUP(A16, 'Normalization Factors'!$A:$C, 3, )</f>
        <v>3.0917611558156546</v>
      </c>
      <c r="O16">
        <f>I16/VLOOKUP(A16, 'Normalization Factors'!$A:$C, 3, )</f>
        <v>951.22249908558888</v>
      </c>
      <c r="P16" s="11">
        <f>J16/VLOOKUP(A16, 'Normalization Factors'!$A:$C, 3, )</f>
        <v>3.2461594732991952E-3</v>
      </c>
      <c r="Q16" s="10">
        <f t="shared" si="4"/>
        <v>-0.16902443023428562</v>
      </c>
      <c r="R16">
        <f t="shared" si="5"/>
        <v>0.40108688876309145</v>
      </c>
      <c r="S16">
        <f t="shared" si="6"/>
        <v>9.4837865999334872E-2</v>
      </c>
      <c r="T16">
        <f t="shared" si="7"/>
        <v>2.3058173103141004</v>
      </c>
      <c r="U16">
        <f t="shared" si="8"/>
        <v>-0.12449960381298096</v>
      </c>
      <c r="V16">
        <f t="shared" si="9"/>
        <v>-0.35624960381859788</v>
      </c>
      <c r="W16">
        <f t="shared" si="10"/>
        <v>1.1496298396291322</v>
      </c>
      <c r="X16" s="11">
        <f t="shared" si="11"/>
        <v>1.4874251787648387</v>
      </c>
      <c r="Y16" s="10">
        <v>1124.74</v>
      </c>
      <c r="Z16" s="10">
        <v>1130.5999999999999</v>
      </c>
      <c r="AA16" s="4">
        <f t="shared" si="12"/>
        <v>5.2100929992708539E-3</v>
      </c>
      <c r="AB16" t="str">
        <f t="shared" si="13"/>
        <v>UP</v>
      </c>
      <c r="AC16">
        <f t="shared" si="14"/>
        <v>0.68309113621340445</v>
      </c>
      <c r="AD16">
        <f t="shared" si="15"/>
        <v>0</v>
      </c>
    </row>
    <row r="17" spans="1:30" x14ac:dyDescent="0.2">
      <c r="A17" t="s">
        <v>39</v>
      </c>
      <c r="B17" s="1">
        <v>43063</v>
      </c>
      <c r="C17">
        <v>1652</v>
      </c>
      <c r="D17">
        <v>0.328065601446351</v>
      </c>
      <c r="E17">
        <v>6.5534892024563599E-2</v>
      </c>
      <c r="F17" s="2">
        <v>43063.723958333336</v>
      </c>
      <c r="G17">
        <v>417787</v>
      </c>
      <c r="H17">
        <v>1164876</v>
      </c>
      <c r="I17">
        <v>8829542</v>
      </c>
      <c r="J17" s="11">
        <v>30</v>
      </c>
      <c r="K17" s="13">
        <f t="shared" si="3"/>
        <v>0.72395833333575865</v>
      </c>
      <c r="L17">
        <f>C17/VLOOKUP(A17, 'Normalization Factors'!$A:$C, 3, )</f>
        <v>3.1419387968580612E-2</v>
      </c>
      <c r="M17">
        <f>G17/VLOOKUP(A17, 'Normalization Factors'!$A:$C, 3, )</f>
        <v>7.9458909450541091</v>
      </c>
      <c r="N17">
        <f>H17/VLOOKUP(A17, 'Normalization Factors'!$A:$C, 3, )</f>
        <v>22.154776621845222</v>
      </c>
      <c r="O17">
        <f>I17/VLOOKUP(A17, 'Normalization Factors'!$A:$C, 3, )</f>
        <v>167.92905913007095</v>
      </c>
      <c r="P17" s="11">
        <f>J17/VLOOKUP(A17, 'Normalization Factors'!$A:$C, 3, )</f>
        <v>5.7056999942942999E-4</v>
      </c>
      <c r="Q17" s="10">
        <f t="shared" si="4"/>
        <v>-0.11314454475285725</v>
      </c>
      <c r="R17">
        <f t="shared" si="5"/>
        <v>-1.0790316689783561</v>
      </c>
      <c r="S17">
        <f t="shared" si="6"/>
        <v>-0.53918670466508423</v>
      </c>
      <c r="T17">
        <f t="shared" si="7"/>
        <v>-0.42088077365590687</v>
      </c>
      <c r="U17">
        <f t="shared" si="8"/>
        <v>-4.1372273763533175E-2</v>
      </c>
      <c r="V17">
        <f t="shared" si="9"/>
        <v>-6.6561230347879894E-4</v>
      </c>
      <c r="W17">
        <f t="shared" si="10"/>
        <v>-0.58735344842418025</v>
      </c>
      <c r="X17" s="11">
        <f t="shared" si="11"/>
        <v>-0.89489320857201604</v>
      </c>
      <c r="AA17" s="4" t="str">
        <f t="shared" si="12"/>
        <v>N/A</v>
      </c>
      <c r="AB17" t="str">
        <f t="shared" si="13"/>
        <v>N/A</v>
      </c>
      <c r="AC17" t="str">
        <f t="shared" si="14"/>
        <v>N/A</v>
      </c>
      <c r="AD17">
        <f t="shared" si="15"/>
        <v>0</v>
      </c>
    </row>
    <row r="18" spans="1:30" x14ac:dyDescent="0.2">
      <c r="A18" t="s">
        <v>39</v>
      </c>
      <c r="B18" s="1">
        <v>43062</v>
      </c>
      <c r="C18">
        <v>2156</v>
      </c>
      <c r="D18">
        <v>0.35824054891888901</v>
      </c>
      <c r="E18">
        <v>8.1538150501545795E-2</v>
      </c>
      <c r="F18" s="2">
        <v>43062.750625000001</v>
      </c>
      <c r="G18">
        <v>145599</v>
      </c>
      <c r="H18">
        <v>659221</v>
      </c>
      <c r="I18">
        <v>10909048</v>
      </c>
      <c r="J18" s="11">
        <v>28</v>
      </c>
      <c r="K18" s="13">
        <f t="shared" si="3"/>
        <v>0.75062500000058208</v>
      </c>
      <c r="L18">
        <f>C18/VLOOKUP(A18, 'Normalization Factors'!$A:$C, 3, )</f>
        <v>4.1004963958995035E-2</v>
      </c>
      <c r="M18">
        <f>G18/VLOOKUP(A18, 'Normalization Factors'!$A:$C, 3, )</f>
        <v>2.7691473782308527</v>
      </c>
      <c r="N18">
        <f>H18/VLOOKUP(A18, 'Normalization Factors'!$A:$C, 3, )</f>
        <v>12.537724186462276</v>
      </c>
      <c r="O18">
        <f>I18/VLOOKUP(A18, 'Normalization Factors'!$A:$C, 3, )</f>
        <v>207.47918370452081</v>
      </c>
      <c r="P18" s="11">
        <f>J18/VLOOKUP(A18, 'Normalization Factors'!$A:$C, 3, )</f>
        <v>5.3253199946746803E-4</v>
      </c>
      <c r="Q18" s="10">
        <f t="shared" si="4"/>
        <v>0.3979862982248657</v>
      </c>
      <c r="R18">
        <f t="shared" si="5"/>
        <v>-0.86903746905237</v>
      </c>
      <c r="S18">
        <f t="shared" si="6"/>
        <v>0.41620414620033325</v>
      </c>
      <c r="T18">
        <f t="shared" si="7"/>
        <v>-0.1336531000206749</v>
      </c>
      <c r="U18">
        <f t="shared" si="8"/>
        <v>-0.2170884359118295</v>
      </c>
      <c r="V18">
        <f t="shared" si="9"/>
        <v>-0.1800532804128365</v>
      </c>
      <c r="W18">
        <f t="shared" si="10"/>
        <v>-0.49964952812817048</v>
      </c>
      <c r="X18" s="11">
        <f t="shared" si="11"/>
        <v>-0.92876186727765719</v>
      </c>
      <c r="AA18" s="4" t="str">
        <f t="shared" si="12"/>
        <v>N/A</v>
      </c>
      <c r="AB18" t="str">
        <f t="shared" si="13"/>
        <v>N/A</v>
      </c>
      <c r="AC18" t="str">
        <f t="shared" si="14"/>
        <v>N/A</v>
      </c>
      <c r="AD18">
        <f t="shared" si="15"/>
        <v>0</v>
      </c>
    </row>
    <row r="19" spans="1:30" x14ac:dyDescent="0.2">
      <c r="A19" t="s">
        <v>39</v>
      </c>
      <c r="B19" s="1">
        <v>43061</v>
      </c>
      <c r="C19">
        <v>2866</v>
      </c>
      <c r="D19">
        <v>0.36435343974536299</v>
      </c>
      <c r="E19">
        <v>0.115333515971897</v>
      </c>
      <c r="F19" s="2">
        <v>43061.788495370369</v>
      </c>
      <c r="G19">
        <v>590469</v>
      </c>
      <c r="H19">
        <v>2377476</v>
      </c>
      <c r="I19">
        <v>61565764</v>
      </c>
      <c r="J19" s="11">
        <v>53</v>
      </c>
      <c r="K19" s="13">
        <f t="shared" si="3"/>
        <v>0.78849537036876427</v>
      </c>
      <c r="L19">
        <f>C19/VLOOKUP(A19, 'Normalization Factors'!$A:$C, 3, )</f>
        <v>5.4508453945491545E-2</v>
      </c>
      <c r="M19">
        <f>G19/VLOOKUP(A19, 'Normalization Factors'!$A:$C, 3, )</f>
        <v>11.230129899769871</v>
      </c>
      <c r="N19">
        <f>H19/VLOOKUP(A19, 'Normalization Factors'!$A:$C, 3, )</f>
        <v>45.217215998782784</v>
      </c>
      <c r="O19">
        <f>I19/VLOOKUP(A19, 'Normalization Factors'!$A:$C, 3, )</f>
        <v>1170.9192643450808</v>
      </c>
      <c r="P19" s="11">
        <f>J19/VLOOKUP(A19, 'Normalization Factors'!$A:$C, 3, )</f>
        <v>1.008006998991993E-3</v>
      </c>
      <c r="Q19" s="10">
        <f t="shared" si="4"/>
        <v>0.50153203079026643</v>
      </c>
      <c r="R19">
        <f t="shared" si="5"/>
        <v>-0.42557586132040631</v>
      </c>
      <c r="S19">
        <f t="shared" si="6"/>
        <v>1.7729918476183446</v>
      </c>
      <c r="T19">
        <f t="shared" si="7"/>
        <v>0.27097318625117972</v>
      </c>
      <c r="U19">
        <f t="shared" si="8"/>
        <v>7.0105889535701599E-2</v>
      </c>
      <c r="V19">
        <f t="shared" si="9"/>
        <v>0.42951996155499617</v>
      </c>
      <c r="W19">
        <f t="shared" si="10"/>
        <v>1.6368158547664224</v>
      </c>
      <c r="X19" s="11">
        <f t="shared" si="11"/>
        <v>-0.50540363345714456</v>
      </c>
      <c r="AA19" s="4" t="str">
        <f t="shared" si="12"/>
        <v>N/A</v>
      </c>
      <c r="AB19" t="str">
        <f t="shared" si="13"/>
        <v>N/A</v>
      </c>
      <c r="AC19" t="str">
        <f t="shared" si="14"/>
        <v>N/A</v>
      </c>
      <c r="AD19">
        <f t="shared" si="15"/>
        <v>0</v>
      </c>
    </row>
    <row r="20" spans="1:30" x14ac:dyDescent="0.2">
      <c r="A20" t="s">
        <v>39</v>
      </c>
      <c r="B20" s="1">
        <v>43060</v>
      </c>
      <c r="C20">
        <v>3066</v>
      </c>
      <c r="D20">
        <v>0.325089278948751</v>
      </c>
      <c r="E20">
        <v>7.6462763869694694E-2</v>
      </c>
      <c r="F20" s="2">
        <v>43060.741030092591</v>
      </c>
      <c r="G20">
        <v>1208196</v>
      </c>
      <c r="H20">
        <v>2715064</v>
      </c>
      <c r="I20">
        <v>14331198</v>
      </c>
      <c r="J20" s="11">
        <v>58</v>
      </c>
      <c r="K20" s="13">
        <f t="shared" si="3"/>
        <v>0.74103009259124519</v>
      </c>
      <c r="L20">
        <f>C20/VLOOKUP(A20, 'Normalization Factors'!$A:$C, 3, )</f>
        <v>5.8312253941687743E-2</v>
      </c>
      <c r="M20">
        <f>G20/VLOOKUP(A20, 'Normalization Factors'!$A:$C, 3, )</f>
        <v>22.978679701021321</v>
      </c>
      <c r="N20">
        <f>H20/VLOOKUP(A20, 'Normalization Factors'!$A:$C, 3, )</f>
        <v>51.637802164362199</v>
      </c>
      <c r="O20">
        <f>I20/VLOOKUP(A20, 'Normalization Factors'!$A:$C, 3, )</f>
        <v>272.56505448943494</v>
      </c>
      <c r="P20" s="11">
        <f>J20/VLOOKUP(A20, 'Normalization Factors'!$A:$C, 3, )</f>
        <v>1.1031019988968979E-3</v>
      </c>
      <c r="Q20" s="10">
        <f t="shared" si="4"/>
        <v>-0.16356021585075595</v>
      </c>
      <c r="R20">
        <f t="shared" si="5"/>
        <v>-0.93563651552803506</v>
      </c>
      <c r="S20">
        <f t="shared" si="6"/>
        <v>7.2445892909774726E-2</v>
      </c>
      <c r="T20">
        <f t="shared" si="7"/>
        <v>0.38495242182071615</v>
      </c>
      <c r="U20">
        <f t="shared" si="8"/>
        <v>0.4688913528749401</v>
      </c>
      <c r="V20">
        <f t="shared" si="9"/>
        <v>0.54928368207927036</v>
      </c>
      <c r="W20">
        <f t="shared" si="10"/>
        <v>-0.35531910982642484</v>
      </c>
      <c r="X20" s="11">
        <f t="shared" si="11"/>
        <v>-0.42073198669304213</v>
      </c>
      <c r="AA20" s="4" t="str">
        <f t="shared" si="12"/>
        <v>N/A</v>
      </c>
      <c r="AB20" t="str">
        <f t="shared" si="13"/>
        <v>N/A</v>
      </c>
      <c r="AC20" t="str">
        <f t="shared" si="14"/>
        <v>N/A</v>
      </c>
      <c r="AD20">
        <f t="shared" si="15"/>
        <v>0</v>
      </c>
    </row>
    <row r="21" spans="1:30" x14ac:dyDescent="0.2">
      <c r="A21" t="s">
        <v>39</v>
      </c>
      <c r="B21" s="1">
        <v>43059</v>
      </c>
      <c r="C21">
        <v>2246</v>
      </c>
      <c r="D21">
        <v>0.37755877612790101</v>
      </c>
      <c r="E21">
        <v>6.02460841812461E-2</v>
      </c>
      <c r="F21" s="2">
        <v>43059.750879629632</v>
      </c>
      <c r="G21">
        <v>197455</v>
      </c>
      <c r="H21">
        <v>455255</v>
      </c>
      <c r="I21">
        <v>12485861</v>
      </c>
      <c r="J21" s="11">
        <v>62</v>
      </c>
      <c r="K21" s="13">
        <f t="shared" si="3"/>
        <v>0.75087962963152677</v>
      </c>
      <c r="L21">
        <f>C21/VLOOKUP(A21, 'Normalization Factors'!$A:$C, 3, )</f>
        <v>4.2716673957283326E-2</v>
      </c>
      <c r="M21">
        <f>G21/VLOOKUP(A21, 'Normalization Factors'!$A:$C, 3, )</f>
        <v>3.7553966412446034</v>
      </c>
      <c r="N21">
        <f>H21/VLOOKUP(A21, 'Normalization Factors'!$A:$C, 3, )</f>
        <v>8.6584948363415055</v>
      </c>
      <c r="O21">
        <f>I21/VLOOKUP(A21, 'Normalization Factors'!$A:$C, 3, )</f>
        <v>237.46859012153141</v>
      </c>
      <c r="P21" s="11">
        <f>J21/VLOOKUP(A21, 'Normalization Factors'!$A:$C, 3, )</f>
        <v>1.1791779988208221E-3</v>
      </c>
      <c r="Q21" s="10">
        <f t="shared" si="4"/>
        <v>0.7252160893343238</v>
      </c>
      <c r="R21">
        <f t="shared" si="5"/>
        <v>-1.1484312211518815</v>
      </c>
      <c r="S21">
        <f t="shared" si="6"/>
        <v>0.42532680194210615</v>
      </c>
      <c r="T21">
        <f t="shared" si="7"/>
        <v>-8.2362444014383446E-2</v>
      </c>
      <c r="U21">
        <f t="shared" si="8"/>
        <v>-0.18361180467032712</v>
      </c>
      <c r="V21">
        <f t="shared" si="9"/>
        <v>-0.25241286375245192</v>
      </c>
      <c r="W21">
        <f t="shared" si="10"/>
        <v>-0.43314686755700021</v>
      </c>
      <c r="X21" s="11">
        <f t="shared" si="11"/>
        <v>-0.35299466928175999</v>
      </c>
      <c r="AA21" s="4" t="str">
        <f t="shared" si="12"/>
        <v>N/A</v>
      </c>
      <c r="AB21" t="str">
        <f t="shared" si="13"/>
        <v>N/A</v>
      </c>
      <c r="AC21" t="str">
        <f t="shared" si="14"/>
        <v>N/A</v>
      </c>
      <c r="AD21">
        <f t="shared" si="15"/>
        <v>0</v>
      </c>
    </row>
    <row r="22" spans="1:30" x14ac:dyDescent="0.2">
      <c r="A22" t="s">
        <v>39</v>
      </c>
      <c r="B22" s="1">
        <v>43056</v>
      </c>
      <c r="C22">
        <v>2728</v>
      </c>
      <c r="D22">
        <v>0.35717126801900601</v>
      </c>
      <c r="E22">
        <v>8.89594560725432E-2</v>
      </c>
      <c r="F22" s="2">
        <v>43056.763726851852</v>
      </c>
      <c r="G22">
        <v>410595</v>
      </c>
      <c r="H22">
        <v>1037153</v>
      </c>
      <c r="I22">
        <v>14672469</v>
      </c>
      <c r="J22" s="11">
        <v>101</v>
      </c>
      <c r="K22" s="13">
        <f t="shared" si="3"/>
        <v>0.76372685185197042</v>
      </c>
      <c r="L22">
        <f>C22/VLOOKUP(A22, 'Normalization Factors'!$A:$C, 3, )</f>
        <v>5.1883831948116167E-2</v>
      </c>
      <c r="M22">
        <f>G22/VLOOKUP(A22, 'Normalization Factors'!$A:$C, 3, )</f>
        <v>7.809106297190894</v>
      </c>
      <c r="N22">
        <f>H22/VLOOKUP(A22, 'Normalization Factors'!$A:$C, 3, )</f>
        <v>19.725612887274387</v>
      </c>
      <c r="O22">
        <f>I22/VLOOKUP(A22, 'Normalization Factors'!$A:$C, 3, )</f>
        <v>279.05568763194429</v>
      </c>
      <c r="P22" s="11">
        <f>J22/VLOOKUP(A22, 'Normalization Factors'!$A:$C, 3, )</f>
        <v>1.9209189980790809E-3</v>
      </c>
      <c r="Q22" s="10">
        <f t="shared" si="4"/>
        <v>0.37987384092118415</v>
      </c>
      <c r="R22">
        <f t="shared" si="5"/>
        <v>-0.77165535602648927</v>
      </c>
      <c r="S22">
        <f t="shared" si="6"/>
        <v>0.88560624829067491</v>
      </c>
      <c r="T22">
        <f t="shared" si="7"/>
        <v>0.19232751370819953</v>
      </c>
      <c r="U22">
        <f t="shared" si="8"/>
        <v>-4.6015206729610098E-2</v>
      </c>
      <c r="V22">
        <f t="shared" si="9"/>
        <v>-4.5977002745443148E-2</v>
      </c>
      <c r="W22">
        <f t="shared" si="10"/>
        <v>-0.34092588153887027</v>
      </c>
      <c r="X22" s="11">
        <f t="shared" si="11"/>
        <v>0.30744417547823955</v>
      </c>
      <c r="Y22" s="10">
        <v>171.04</v>
      </c>
      <c r="Z22">
        <v>170.15</v>
      </c>
      <c r="AA22" s="4">
        <f t="shared" si="12"/>
        <v>-5.2034611786715762E-3</v>
      </c>
      <c r="AB22" t="str">
        <f t="shared" si="13"/>
        <v>DOWN</v>
      </c>
      <c r="AC22">
        <f t="shared" si="14"/>
        <v>-0.66215416013887274</v>
      </c>
      <c r="AD22">
        <f t="shared" si="15"/>
        <v>0</v>
      </c>
    </row>
    <row r="23" spans="1:30" x14ac:dyDescent="0.2">
      <c r="A23" t="s">
        <v>39</v>
      </c>
      <c r="B23" s="1">
        <v>43055</v>
      </c>
      <c r="C23">
        <v>2557</v>
      </c>
      <c r="D23">
        <v>0.35831746555201699</v>
      </c>
      <c r="E23">
        <v>8.9284885993644897E-2</v>
      </c>
      <c r="F23" s="2">
        <v>43055.732118055559</v>
      </c>
      <c r="G23">
        <v>408291</v>
      </c>
      <c r="H23">
        <v>866191</v>
      </c>
      <c r="I23">
        <v>15599546</v>
      </c>
      <c r="J23" s="11">
        <v>64</v>
      </c>
      <c r="K23" s="13">
        <f t="shared" si="3"/>
        <v>0.73211805555911269</v>
      </c>
      <c r="L23">
        <f>C23/VLOOKUP(A23, 'Normalization Factors'!$A:$C, 3, )</f>
        <v>4.8631582951368414E-2</v>
      </c>
      <c r="M23">
        <f>G23/VLOOKUP(A23, 'Normalization Factors'!$A:$C, 3, )</f>
        <v>7.7652865212347137</v>
      </c>
      <c r="N23">
        <f>H23/VLOOKUP(A23, 'Normalization Factors'!$A:$C, 3, )</f>
        <v>16.474086612525912</v>
      </c>
      <c r="O23">
        <f>I23/VLOOKUP(A23, 'Normalization Factors'!$A:$C, 3, )</f>
        <v>296.68776507731224</v>
      </c>
      <c r="P23" s="11">
        <f>J23/VLOOKUP(A23, 'Normalization Factors'!$A:$C, 3, )</f>
        <v>1.2172159987827839E-3</v>
      </c>
      <c r="Q23" s="10">
        <f t="shared" si="4"/>
        <v>0.39928918246569134</v>
      </c>
      <c r="R23">
        <f t="shared" si="5"/>
        <v>-0.76738507594496586</v>
      </c>
      <c r="S23">
        <f t="shared" si="6"/>
        <v>-0.24684705622753961</v>
      </c>
      <c r="T23">
        <f t="shared" si="7"/>
        <v>9.4875267296245749E-2</v>
      </c>
      <c r="U23">
        <f t="shared" si="8"/>
        <v>-4.7502597935650315E-2</v>
      </c>
      <c r="V23">
        <f t="shared" si="9"/>
        <v>-0.10662798912016905</v>
      </c>
      <c r="W23">
        <f t="shared" si="10"/>
        <v>-0.30182607258604016</v>
      </c>
      <c r="X23" s="11">
        <f t="shared" si="11"/>
        <v>-0.31912601057611911</v>
      </c>
      <c r="Y23" s="10">
        <v>171.18</v>
      </c>
      <c r="Z23">
        <v>171.1</v>
      </c>
      <c r="AA23" s="4">
        <f t="shared" si="12"/>
        <v>-4.6734431592483058E-4</v>
      </c>
      <c r="AB23" t="str">
        <f t="shared" si="13"/>
        <v>DOWN</v>
      </c>
      <c r="AC23">
        <f t="shared" si="14"/>
        <v>-5.0332410934353936E-2</v>
      </c>
      <c r="AD23">
        <f t="shared" si="15"/>
        <v>0</v>
      </c>
    </row>
    <row r="24" spans="1:30" x14ac:dyDescent="0.2">
      <c r="A24" t="s">
        <v>39</v>
      </c>
      <c r="B24" s="1">
        <v>43054</v>
      </c>
      <c r="C24">
        <v>4137</v>
      </c>
      <c r="D24">
        <v>0.43461034836882301</v>
      </c>
      <c r="E24">
        <v>4.3181578706188897E-2</v>
      </c>
      <c r="F24" s="2">
        <v>43054.726840277777</v>
      </c>
      <c r="G24">
        <v>8286839</v>
      </c>
      <c r="H24">
        <v>12393491</v>
      </c>
      <c r="I24">
        <v>21339523</v>
      </c>
      <c r="J24" s="11">
        <v>71</v>
      </c>
      <c r="K24" s="13">
        <f t="shared" si="3"/>
        <v>0.72684027777722804</v>
      </c>
      <c r="L24">
        <f>C24/VLOOKUP(A24, 'Normalization Factors'!$A:$C, 3, )</f>
        <v>7.86816029213184E-2</v>
      </c>
      <c r="M24">
        <f>G24/VLOOKUP(A24, 'Normalization Factors'!$A:$C, 3, )</f>
        <v>157.60739078339262</v>
      </c>
      <c r="N24">
        <f>H24/VLOOKUP(A24, 'Normalization Factors'!$A:$C, 3, )</f>
        <v>235.71180509328821</v>
      </c>
      <c r="O24">
        <f>I24/VLOOKUP(A24, 'Normalization Factors'!$A:$C, 3, )</f>
        <v>405.85638753114364</v>
      </c>
      <c r="P24" s="11">
        <f>J24/VLOOKUP(A24, 'Normalization Factors'!$A:$C, 3, )</f>
        <v>1.350348998649651E-3</v>
      </c>
      <c r="Q24" s="10">
        <f t="shared" si="4"/>
        <v>1.6916077703553414</v>
      </c>
      <c r="R24">
        <f t="shared" si="5"/>
        <v>-1.3723510671958226</v>
      </c>
      <c r="S24">
        <f t="shared" si="6"/>
        <v>-0.43593482895486113</v>
      </c>
      <c r="T24">
        <f t="shared" si="7"/>
        <v>0.99531122829558438</v>
      </c>
      <c r="U24">
        <f t="shared" si="8"/>
        <v>5.0386445425008715</v>
      </c>
      <c r="V24">
        <f t="shared" si="9"/>
        <v>3.9828311610850089</v>
      </c>
      <c r="W24">
        <f t="shared" si="10"/>
        <v>-5.9740459315903181E-2</v>
      </c>
      <c r="X24" s="11">
        <f t="shared" si="11"/>
        <v>-0.20058570510637555</v>
      </c>
      <c r="Y24" s="10">
        <v>169.97</v>
      </c>
      <c r="Z24">
        <v>169.08</v>
      </c>
      <c r="AA24" s="4">
        <f t="shared" si="12"/>
        <v>-5.236218156145122E-3</v>
      </c>
      <c r="AB24" t="str">
        <f t="shared" si="13"/>
        <v>DOWN</v>
      </c>
      <c r="AC24">
        <f t="shared" si="14"/>
        <v>-0.66638577684878963</v>
      </c>
      <c r="AD24">
        <f t="shared" si="15"/>
        <v>1</v>
      </c>
    </row>
    <row r="25" spans="1:30" x14ac:dyDescent="0.2">
      <c r="A25" t="s">
        <v>39</v>
      </c>
      <c r="B25" s="1">
        <v>43053</v>
      </c>
      <c r="C25">
        <v>5034</v>
      </c>
      <c r="D25">
        <v>0.46817756258038701</v>
      </c>
      <c r="E25">
        <v>1.6061838332765501E-2</v>
      </c>
      <c r="F25" s="2">
        <v>43053.743194444447</v>
      </c>
      <c r="G25">
        <v>14856364</v>
      </c>
      <c r="H25">
        <v>22530685</v>
      </c>
      <c r="I25">
        <v>10196381</v>
      </c>
      <c r="J25" s="11">
        <v>74</v>
      </c>
      <c r="K25" s="13">
        <f t="shared" si="3"/>
        <v>0.74319444444699911</v>
      </c>
      <c r="L25">
        <f>C25/VLOOKUP(A25, 'Normalization Factors'!$A:$C, 3, )</f>
        <v>9.5741645904258349E-2</v>
      </c>
      <c r="M25">
        <f>G25/VLOOKUP(A25, 'Normalization Factors'!$A:$C, 3, )</f>
        <v>282.55318663344678</v>
      </c>
      <c r="N25">
        <f>H25/VLOOKUP(A25, 'Normalization Factors'!$A:$C, 3, )</f>
        <v>428.51109758648892</v>
      </c>
      <c r="O25">
        <f>I25/VLOOKUP(A25, 'Normalization Factors'!$A:$C, 3, )</f>
        <v>193.92497004507504</v>
      </c>
      <c r="P25" s="11">
        <f>J25/VLOOKUP(A25, 'Normalization Factors'!$A:$C, 3, )</f>
        <v>1.4074059985925941E-3</v>
      </c>
      <c r="Q25" s="10">
        <f t="shared" si="4"/>
        <v>2.2601999282036749</v>
      </c>
      <c r="R25">
        <f t="shared" si="5"/>
        <v>-1.7282153550912362</v>
      </c>
      <c r="S25">
        <f t="shared" si="6"/>
        <v>0.14998846645416775</v>
      </c>
      <c r="T25">
        <f t="shared" si="7"/>
        <v>1.5065080998249554</v>
      </c>
      <c r="U25">
        <f t="shared" si="8"/>
        <v>9.2797268831525042</v>
      </c>
      <c r="V25">
        <f t="shared" si="9"/>
        <v>7.579132182200536</v>
      </c>
      <c r="W25">
        <f t="shared" si="10"/>
        <v>-0.52970651751199349</v>
      </c>
      <c r="X25" s="11">
        <f t="shared" si="11"/>
        <v>-0.14978271704791393</v>
      </c>
      <c r="Y25" s="10">
        <v>173.04</v>
      </c>
      <c r="Z25">
        <v>171.34</v>
      </c>
      <c r="AA25" s="4">
        <f t="shared" si="12"/>
        <v>-9.8243180767451956E-3</v>
      </c>
      <c r="AB25" t="str">
        <f t="shared" si="13"/>
        <v>DOWN</v>
      </c>
      <c r="AC25">
        <f t="shared" si="14"/>
        <v>-1.2590863795359144</v>
      </c>
      <c r="AD25">
        <f t="shared" si="15"/>
        <v>1</v>
      </c>
    </row>
    <row r="26" spans="1:30" x14ac:dyDescent="0.2">
      <c r="A26" t="s">
        <v>39</v>
      </c>
      <c r="B26" s="1">
        <v>43052</v>
      </c>
      <c r="C26">
        <v>2719</v>
      </c>
      <c r="D26">
        <v>0.35862885567193198</v>
      </c>
      <c r="E26">
        <v>8.5777491000965794E-2</v>
      </c>
      <c r="F26" s="2">
        <v>43052.740428240744</v>
      </c>
      <c r="G26">
        <v>305248</v>
      </c>
      <c r="H26">
        <v>749550</v>
      </c>
      <c r="I26">
        <v>12309559</v>
      </c>
      <c r="J26" s="11">
        <v>51</v>
      </c>
      <c r="K26" s="13">
        <f t="shared" si="3"/>
        <v>0.74042824074422242</v>
      </c>
      <c r="L26">
        <f>C26/VLOOKUP(A26, 'Normalization Factors'!$A:$C, 3, )</f>
        <v>5.1712660948287338E-2</v>
      </c>
      <c r="M26">
        <f>G26/VLOOKUP(A26, 'Normalization Factors'!$A:$C, 3, )</f>
        <v>5.8055117061944879</v>
      </c>
      <c r="N26">
        <f>H26/VLOOKUP(A26, 'Normalization Factors'!$A:$C, 3, )</f>
        <v>14.255691435744309</v>
      </c>
      <c r="O26">
        <f>I26/VLOOKUP(A26, 'Normalization Factors'!$A:$C, 3, )</f>
        <v>234.11550238688449</v>
      </c>
      <c r="P26" s="11">
        <f>J26/VLOOKUP(A26, 'Normalization Factors'!$A:$C, 3, )</f>
        <v>9.6996899903003099E-4</v>
      </c>
      <c r="Q26" s="10">
        <f t="shared" si="4"/>
        <v>0.40456379295612993</v>
      </c>
      <c r="R26">
        <f t="shared" si="5"/>
        <v>-0.8134089907852734</v>
      </c>
      <c r="S26">
        <f t="shared" si="6"/>
        <v>5.0883252349958948E-2</v>
      </c>
      <c r="T26">
        <f t="shared" si="7"/>
        <v>0.18719844810757039</v>
      </c>
      <c r="U26">
        <f t="shared" si="8"/>
        <v>-0.11402397469085961</v>
      </c>
      <c r="V26">
        <f t="shared" si="9"/>
        <v>-0.1480078963611606</v>
      </c>
      <c r="W26">
        <f t="shared" si="10"/>
        <v>-0.44058246839490456</v>
      </c>
      <c r="X26" s="11">
        <f t="shared" si="11"/>
        <v>-0.5392722921627856</v>
      </c>
      <c r="Y26" s="10">
        <v>173.5</v>
      </c>
      <c r="Z26">
        <v>173.97</v>
      </c>
      <c r="AA26" s="4">
        <f t="shared" si="12"/>
        <v>2.708933717579244E-3</v>
      </c>
      <c r="AB26" t="str">
        <f t="shared" si="13"/>
        <v>UP</v>
      </c>
      <c r="AC26">
        <f t="shared" si="14"/>
        <v>0.3599860078749556</v>
      </c>
      <c r="AD26">
        <f t="shared" si="15"/>
        <v>0</v>
      </c>
    </row>
    <row r="27" spans="1:30" x14ac:dyDescent="0.2">
      <c r="A27" t="s">
        <v>15</v>
      </c>
      <c r="B27" s="1">
        <v>43063</v>
      </c>
      <c r="C27">
        <v>95</v>
      </c>
      <c r="D27">
        <v>0.20167995746943099</v>
      </c>
      <c r="E27">
        <v>0.15863702817650099</v>
      </c>
      <c r="F27" s="2">
        <v>43063.724432870367</v>
      </c>
      <c r="G27">
        <v>998</v>
      </c>
      <c r="H27">
        <v>983</v>
      </c>
      <c r="I27">
        <v>472958</v>
      </c>
      <c r="J27" s="11">
        <v>5</v>
      </c>
      <c r="K27" s="13">
        <f t="shared" si="3"/>
        <v>0.72443287036730908</v>
      </c>
      <c r="L27">
        <f>C27/VLOOKUP(A27, 'Normalization Factors'!$A:$C, 3, )</f>
        <v>7.8279499011206337E-3</v>
      </c>
      <c r="M27">
        <f>G27/VLOOKUP(A27, 'Normalization Factors'!$A:$C, 3, )</f>
        <v>8.2234673698088331E-2</v>
      </c>
      <c r="N27">
        <f>H27/VLOOKUP(A27, 'Normalization Factors'!$A:$C, 3, )</f>
        <v>8.0998681608437706E-2</v>
      </c>
      <c r="O27">
        <f>I27/VLOOKUP(A27, 'Normalization Factors'!$A:$C, 3, )</f>
        <v>38.97148978246539</v>
      </c>
      <c r="P27" s="11">
        <f>J27/VLOOKUP(A27, 'Normalization Factors'!$A:$C, 3, )</f>
        <v>4.1199736321687541E-4</v>
      </c>
      <c r="Q27" s="10">
        <f t="shared" si="4"/>
        <v>-2.2539801105810029</v>
      </c>
      <c r="R27">
        <f t="shared" si="5"/>
        <v>0.14265131644281825</v>
      </c>
      <c r="S27">
        <f t="shared" si="6"/>
        <v>-0.52218539197615488</v>
      </c>
      <c r="T27">
        <f t="shared" si="7"/>
        <v>-1.1277880978065158</v>
      </c>
      <c r="U27">
        <f t="shared" si="8"/>
        <v>-0.30829132869056625</v>
      </c>
      <c r="V27">
        <f t="shared" si="9"/>
        <v>-0.41240960326833426</v>
      </c>
      <c r="W27">
        <f t="shared" si="10"/>
        <v>-0.87332181149062882</v>
      </c>
      <c r="X27" s="11">
        <f t="shared" si="11"/>
        <v>-1.036084714468946</v>
      </c>
      <c r="AA27" s="4" t="str">
        <f t="shared" si="12"/>
        <v>N/A</v>
      </c>
      <c r="AB27" t="str">
        <f t="shared" si="13"/>
        <v>N/A</v>
      </c>
      <c r="AC27" t="str">
        <f t="shared" si="14"/>
        <v>N/A</v>
      </c>
      <c r="AD27">
        <f t="shared" si="15"/>
        <v>0</v>
      </c>
    </row>
    <row r="28" spans="1:30" x14ac:dyDescent="0.2">
      <c r="A28" t="s">
        <v>15</v>
      </c>
      <c r="B28" s="1">
        <v>43062</v>
      </c>
      <c r="C28">
        <v>192</v>
      </c>
      <c r="D28">
        <v>0.39895024463383799</v>
      </c>
      <c r="E28">
        <v>0.20165629509379501</v>
      </c>
      <c r="F28" s="2">
        <v>43062.697881944441</v>
      </c>
      <c r="G28">
        <v>3445</v>
      </c>
      <c r="H28">
        <v>4382</v>
      </c>
      <c r="I28">
        <v>566306</v>
      </c>
      <c r="J28" s="11">
        <v>6</v>
      </c>
      <c r="K28" s="13">
        <f t="shared" si="3"/>
        <v>0.69788194444117835</v>
      </c>
      <c r="L28">
        <f>C28/VLOOKUP(A28, 'Normalization Factors'!$A:$C, 3, )</f>
        <v>1.5820698747528016E-2</v>
      </c>
      <c r="M28">
        <f>G28/VLOOKUP(A28, 'Normalization Factors'!$A:$C, 3, )</f>
        <v>0.28386618325642715</v>
      </c>
      <c r="N28">
        <f>H28/VLOOKUP(A28, 'Normalization Factors'!$A:$C, 3, )</f>
        <v>0.36107448912326962</v>
      </c>
      <c r="O28">
        <f>I28/VLOOKUP(A28, 'Normalization Factors'!$A:$C, 3, )</f>
        <v>46.66331575477917</v>
      </c>
      <c r="P28" s="11">
        <f>J28/VLOOKUP(A28, 'Normalization Factors'!$A:$C, 3, )</f>
        <v>4.9439683586025051E-4</v>
      </c>
      <c r="Q28" s="10">
        <f t="shared" si="4"/>
        <v>1.0875643366650536</v>
      </c>
      <c r="R28">
        <f t="shared" si="5"/>
        <v>0.70714863745360435</v>
      </c>
      <c r="S28">
        <f t="shared" si="6"/>
        <v>-1.473429581235558</v>
      </c>
      <c r="T28">
        <f t="shared" si="7"/>
        <v>-0.88828880643372654</v>
      </c>
      <c r="U28">
        <f t="shared" si="8"/>
        <v>-0.3014472742052674</v>
      </c>
      <c r="V28">
        <f t="shared" si="9"/>
        <v>-0.40718532625190873</v>
      </c>
      <c r="W28">
        <f t="shared" si="10"/>
        <v>-0.85626489196723521</v>
      </c>
      <c r="X28" s="11">
        <f t="shared" si="11"/>
        <v>-0.96271703953140919</v>
      </c>
      <c r="AA28" s="4" t="str">
        <f t="shared" si="12"/>
        <v>N/A</v>
      </c>
      <c r="AB28" t="str">
        <f t="shared" si="13"/>
        <v>N/A</v>
      </c>
      <c r="AC28" t="str">
        <f t="shared" si="14"/>
        <v>N/A</v>
      </c>
      <c r="AD28">
        <f t="shared" si="15"/>
        <v>0</v>
      </c>
    </row>
    <row r="29" spans="1:30" x14ac:dyDescent="0.2">
      <c r="A29" t="s">
        <v>15</v>
      </c>
      <c r="B29" s="1">
        <v>43061</v>
      </c>
      <c r="C29">
        <v>324</v>
      </c>
      <c r="D29">
        <v>0.378663954358398</v>
      </c>
      <c r="E29">
        <v>0.25169428800794502</v>
      </c>
      <c r="F29" s="2">
        <v>43061.751597222225</v>
      </c>
      <c r="G29">
        <v>11725</v>
      </c>
      <c r="H29">
        <v>6200</v>
      </c>
      <c r="I29">
        <v>844169</v>
      </c>
      <c r="J29" s="11">
        <v>7</v>
      </c>
      <c r="K29" s="13">
        <f t="shared" si="3"/>
        <v>0.75159722222451819</v>
      </c>
      <c r="L29">
        <f>C29/VLOOKUP(A29, 'Normalization Factors'!$A:$C, 3, )</f>
        <v>2.6697429136453527E-2</v>
      </c>
      <c r="M29">
        <f>G29/VLOOKUP(A29, 'Normalization Factors'!$A:$C, 3, )</f>
        <v>0.96613381674357279</v>
      </c>
      <c r="N29">
        <f>H29/VLOOKUP(A29, 'Normalization Factors'!$A:$C, 3, )</f>
        <v>0.51087673038892556</v>
      </c>
      <c r="O29">
        <f>I29/VLOOKUP(A29, 'Normalization Factors'!$A:$C, 3, )</f>
        <v>69.559080421885298</v>
      </c>
      <c r="P29" s="11">
        <f>J29/VLOOKUP(A29, 'Normalization Factors'!$A:$C, 3, )</f>
        <v>5.7679630850362561E-4</v>
      </c>
      <c r="Q29" s="10">
        <f t="shared" si="4"/>
        <v>0.74393660843741949</v>
      </c>
      <c r="R29">
        <f t="shared" si="5"/>
        <v>1.363745436350686</v>
      </c>
      <c r="S29">
        <f t="shared" si="6"/>
        <v>0.45103610436861313</v>
      </c>
      <c r="T29">
        <f t="shared" si="7"/>
        <v>-0.56237224497797211</v>
      </c>
      <c r="U29">
        <f t="shared" si="8"/>
        <v>-0.2782888062288576</v>
      </c>
      <c r="V29">
        <f t="shared" si="9"/>
        <v>-0.4043910527550385</v>
      </c>
      <c r="W29">
        <f t="shared" si="10"/>
        <v>-0.80549265443104012</v>
      </c>
      <c r="X29" s="11">
        <f t="shared" si="11"/>
        <v>-0.88934936459387193</v>
      </c>
      <c r="AA29" s="4" t="str">
        <f t="shared" si="12"/>
        <v>N/A</v>
      </c>
      <c r="AB29" t="str">
        <f t="shared" si="13"/>
        <v>N/A</v>
      </c>
      <c r="AC29" t="str">
        <f t="shared" si="14"/>
        <v>N/A</v>
      </c>
      <c r="AD29">
        <f t="shared" si="15"/>
        <v>0</v>
      </c>
    </row>
    <row r="30" spans="1:30" x14ac:dyDescent="0.2">
      <c r="A30" t="s">
        <v>15</v>
      </c>
      <c r="B30" s="1">
        <v>43060</v>
      </c>
      <c r="C30">
        <v>318</v>
      </c>
      <c r="D30">
        <v>0.31648964941417701</v>
      </c>
      <c r="E30">
        <v>0.18281877768021601</v>
      </c>
      <c r="F30" s="2">
        <v>43060.745856481481</v>
      </c>
      <c r="G30">
        <v>8180</v>
      </c>
      <c r="H30">
        <v>12781</v>
      </c>
      <c r="I30">
        <v>1067810</v>
      </c>
      <c r="J30" s="11">
        <v>12</v>
      </c>
      <c r="K30" s="13">
        <f t="shared" si="3"/>
        <v>0.74585648148058681</v>
      </c>
      <c r="L30">
        <f>C30/VLOOKUP(A30, 'Normalization Factors'!$A:$C, 3, )</f>
        <v>2.6203032300593277E-2</v>
      </c>
      <c r="M30">
        <f>G30/VLOOKUP(A30, 'Normalization Factors'!$A:$C, 3, )</f>
        <v>0.67402768622280818</v>
      </c>
      <c r="N30">
        <f>H30/VLOOKUP(A30, 'Normalization Factors'!$A:$C, 3, )</f>
        <v>1.0531476598549769</v>
      </c>
      <c r="O30">
        <f>I30/VLOOKUP(A30, 'Normalization Factors'!$A:$C, 3, )</f>
        <v>87.986980883322346</v>
      </c>
      <c r="P30" s="11">
        <f>J30/VLOOKUP(A30, 'Normalization Factors'!$A:$C, 3, )</f>
        <v>9.8879367172050102E-4</v>
      </c>
      <c r="Q30" s="10">
        <f t="shared" si="4"/>
        <v>-0.30922860176272055</v>
      </c>
      <c r="R30">
        <f t="shared" si="5"/>
        <v>0.45996339055241758</v>
      </c>
      <c r="S30">
        <f t="shared" si="6"/>
        <v>0.24536168495655755</v>
      </c>
      <c r="T30">
        <f t="shared" si="7"/>
        <v>-0.57718663413505189</v>
      </c>
      <c r="U30">
        <f t="shared" si="8"/>
        <v>-0.28820387494581079</v>
      </c>
      <c r="V30">
        <f t="shared" si="9"/>
        <v>-0.39427602861702826</v>
      </c>
      <c r="W30">
        <f t="shared" si="10"/>
        <v>-0.76462807737388538</v>
      </c>
      <c r="X30" s="11">
        <f t="shared" si="11"/>
        <v>-0.52251098990618694</v>
      </c>
      <c r="Y30" s="17">
        <v>36.75</v>
      </c>
      <c r="Z30">
        <v>36.65</v>
      </c>
      <c r="AA30" s="4">
        <f t="shared" si="12"/>
        <v>-2.7210884353741885E-3</v>
      </c>
      <c r="AB30" t="str">
        <f t="shared" si="13"/>
        <v>DOWN</v>
      </c>
      <c r="AC30">
        <f t="shared" si="14"/>
        <v>-0.34147591718246773</v>
      </c>
      <c r="AD30">
        <f t="shared" si="15"/>
        <v>0</v>
      </c>
    </row>
    <row r="31" spans="1:30" x14ac:dyDescent="0.2">
      <c r="A31" t="s">
        <v>15</v>
      </c>
      <c r="B31" s="1">
        <v>43059</v>
      </c>
      <c r="C31">
        <v>299</v>
      </c>
      <c r="D31">
        <v>0.30976384726384698</v>
      </c>
      <c r="E31">
        <v>0.14716137953230299</v>
      </c>
      <c r="F31" s="2">
        <v>43059.700590277775</v>
      </c>
      <c r="G31">
        <v>3526</v>
      </c>
      <c r="H31">
        <v>4488</v>
      </c>
      <c r="I31">
        <v>6691159</v>
      </c>
      <c r="J31" s="11">
        <v>15</v>
      </c>
      <c r="K31" s="13">
        <f t="shared" si="3"/>
        <v>0.70059027777460869</v>
      </c>
      <c r="L31">
        <f>C31/VLOOKUP(A31, 'Normalization Factors'!$A:$C, 3, )</f>
        <v>2.463744232036915E-2</v>
      </c>
      <c r="M31">
        <f>G31/VLOOKUP(A31, 'Normalization Factors'!$A:$C, 3, )</f>
        <v>0.29054054054054052</v>
      </c>
      <c r="N31">
        <f>H31/VLOOKUP(A31, 'Normalization Factors'!$A:$C, 3, )</f>
        <v>0.36980883322346736</v>
      </c>
      <c r="O31">
        <f>I31/VLOOKUP(A31, 'Normalization Factors'!$A:$C, 3, )</f>
        <v>551.34797297297303</v>
      </c>
      <c r="P31" s="11">
        <f>J31/VLOOKUP(A31, 'Normalization Factors'!$A:$C, 3, )</f>
        <v>1.2359920896506263E-3</v>
      </c>
      <c r="Q31" s="10">
        <f t="shared" si="4"/>
        <v>-0.42315638658913168</v>
      </c>
      <c r="R31">
        <f t="shared" si="5"/>
        <v>-7.9317450715714402E-3</v>
      </c>
      <c r="S31">
        <f t="shared" si="6"/>
        <v>-1.3763976979343564</v>
      </c>
      <c r="T31">
        <f t="shared" si="7"/>
        <v>-0.62409886646580437</v>
      </c>
      <c r="U31">
        <f t="shared" si="8"/>
        <v>-0.30122072397506339</v>
      </c>
      <c r="V31">
        <f t="shared" si="9"/>
        <v>-0.40702240381479748</v>
      </c>
      <c r="W31">
        <f t="shared" si="10"/>
        <v>0.26289271948256815</v>
      </c>
      <c r="X31" s="11">
        <f t="shared" si="11"/>
        <v>-0.30240796509357587</v>
      </c>
      <c r="Y31" s="17">
        <v>35.93</v>
      </c>
      <c r="Z31">
        <v>36.5</v>
      </c>
      <c r="AA31" s="4">
        <f t="shared" si="12"/>
        <v>1.5864180350681888E-2</v>
      </c>
      <c r="AB31" t="str">
        <f t="shared" si="13"/>
        <v>UP</v>
      </c>
      <c r="AC31">
        <f t="shared" si="14"/>
        <v>2.0594090245641667</v>
      </c>
      <c r="AD31">
        <f t="shared" si="15"/>
        <v>0</v>
      </c>
    </row>
    <row r="32" spans="1:30" x14ac:dyDescent="0.2">
      <c r="A32" t="s">
        <v>15</v>
      </c>
      <c r="B32" s="1">
        <v>43056</v>
      </c>
      <c r="C32">
        <v>299</v>
      </c>
      <c r="D32">
        <v>0.35142081348603099</v>
      </c>
      <c r="E32">
        <v>0.179707743946874</v>
      </c>
      <c r="F32" s="2">
        <v>43056.729641203703</v>
      </c>
      <c r="G32">
        <v>1623</v>
      </c>
      <c r="H32">
        <v>3688</v>
      </c>
      <c r="I32">
        <v>2477109</v>
      </c>
      <c r="J32" s="11">
        <v>13</v>
      </c>
      <c r="K32" s="13">
        <f t="shared" si="3"/>
        <v>0.72964120370306773</v>
      </c>
      <c r="L32">
        <f>C32/VLOOKUP(A32, 'Normalization Factors'!$A:$C, 3, )</f>
        <v>2.463744232036915E-2</v>
      </c>
      <c r="M32">
        <f>G32/VLOOKUP(A32, 'Normalization Factors'!$A:$C, 3, )</f>
        <v>0.13373434410019777</v>
      </c>
      <c r="N32">
        <f>H32/VLOOKUP(A32, 'Normalization Factors'!$A:$C, 3, )</f>
        <v>0.3038892551087673</v>
      </c>
      <c r="O32">
        <f>I32/VLOOKUP(A32, 'Normalization Factors'!$A:$C, 3, )</f>
        <v>204.11247528015821</v>
      </c>
      <c r="P32" s="11">
        <f>J32/VLOOKUP(A32, 'Normalization Factors'!$A:$C, 3, )</f>
        <v>1.0711931443638761E-3</v>
      </c>
      <c r="Q32" s="10">
        <f t="shared" si="4"/>
        <v>0.28246738559530288</v>
      </c>
      <c r="R32">
        <f t="shared" si="5"/>
        <v>0.41914051434157823</v>
      </c>
      <c r="S32">
        <f t="shared" si="6"/>
        <v>-0.33558561631671269</v>
      </c>
      <c r="T32">
        <f t="shared" si="7"/>
        <v>-0.62409886646580437</v>
      </c>
      <c r="U32">
        <f t="shared" si="8"/>
        <v>-0.30654325592664644</v>
      </c>
      <c r="V32">
        <f t="shared" si="9"/>
        <v>-0.4082520071137502</v>
      </c>
      <c r="W32">
        <f t="shared" si="10"/>
        <v>-0.50711533336866665</v>
      </c>
      <c r="X32" s="11">
        <f t="shared" si="11"/>
        <v>-0.44914331496864995</v>
      </c>
      <c r="Y32" s="10">
        <v>35.9</v>
      </c>
      <c r="Z32">
        <v>35.9</v>
      </c>
      <c r="AA32" s="4">
        <f t="shared" si="12"/>
        <v>0</v>
      </c>
      <c r="AB32" t="str">
        <f t="shared" si="13"/>
        <v>DOWN</v>
      </c>
      <c r="AC32">
        <f t="shared" si="14"/>
        <v>1.0040131622396056E-2</v>
      </c>
      <c r="AD32">
        <f t="shared" si="15"/>
        <v>0</v>
      </c>
    </row>
    <row r="33" spans="1:30" x14ac:dyDescent="0.2">
      <c r="A33" t="s">
        <v>15</v>
      </c>
      <c r="B33" s="1">
        <v>43055</v>
      </c>
      <c r="C33">
        <v>367</v>
      </c>
      <c r="D33">
        <v>0.35762754048857598</v>
      </c>
      <c r="E33">
        <v>0.18192706551698301</v>
      </c>
      <c r="F33" s="2">
        <v>43055.706921296296</v>
      </c>
      <c r="G33">
        <v>2756</v>
      </c>
      <c r="H33">
        <v>5985</v>
      </c>
      <c r="I33">
        <v>2446737</v>
      </c>
      <c r="J33" s="11">
        <v>18</v>
      </c>
      <c r="K33" s="13">
        <f t="shared" si="3"/>
        <v>0.70692129629605915</v>
      </c>
      <c r="L33">
        <f>C33/VLOOKUP(A33, 'Normalization Factors'!$A:$C, 3, )</f>
        <v>3.0240606460118655E-2</v>
      </c>
      <c r="M33">
        <f>G33/VLOOKUP(A33, 'Normalization Factors'!$A:$C, 3, )</f>
        <v>0.22709294660514173</v>
      </c>
      <c r="N33">
        <f>H33/VLOOKUP(A33, 'Normalization Factors'!$A:$C, 3, )</f>
        <v>0.49316084377059988</v>
      </c>
      <c r="O33">
        <f>I33/VLOOKUP(A33, 'Normalization Factors'!$A:$C, 3, )</f>
        <v>201.60983849703362</v>
      </c>
      <c r="P33" s="11">
        <f>J33/VLOOKUP(A33, 'Normalization Factors'!$A:$C, 3, )</f>
        <v>1.4831905075807514E-3</v>
      </c>
      <c r="Q33" s="10">
        <f t="shared" si="4"/>
        <v>0.38760260108592259</v>
      </c>
      <c r="R33">
        <f t="shared" si="5"/>
        <v>0.4482623746279597</v>
      </c>
      <c r="S33">
        <f t="shared" si="6"/>
        <v>-1.1495753039666805</v>
      </c>
      <c r="T33">
        <f t="shared" si="7"/>
        <v>-0.45620245601890064</v>
      </c>
      <c r="U33">
        <f t="shared" si="8"/>
        <v>-0.30337434962021259</v>
      </c>
      <c r="V33">
        <f t="shared" si="9"/>
        <v>-0.40472150864163209</v>
      </c>
      <c r="W33">
        <f t="shared" si="10"/>
        <v>-0.51266502655721391</v>
      </c>
      <c r="X33" s="11">
        <f t="shared" si="11"/>
        <v>-8.230494028096498E-2</v>
      </c>
      <c r="Y33" s="10">
        <v>36.04</v>
      </c>
      <c r="Z33">
        <v>35.880000000000003</v>
      </c>
      <c r="AA33" s="4">
        <f t="shared" si="12"/>
        <v>-4.4395116537179966E-3</v>
      </c>
      <c r="AB33" t="str">
        <f t="shared" si="13"/>
        <v>DOWN</v>
      </c>
      <c r="AC33">
        <f t="shared" si="14"/>
        <v>-0.56346551959084634</v>
      </c>
      <c r="AD33">
        <f t="shared" si="15"/>
        <v>0</v>
      </c>
    </row>
    <row r="34" spans="1:30" x14ac:dyDescent="0.2">
      <c r="A34" t="s">
        <v>15</v>
      </c>
      <c r="B34" s="1">
        <v>43054</v>
      </c>
      <c r="C34">
        <v>362</v>
      </c>
      <c r="D34">
        <v>0.33900413966021598</v>
      </c>
      <c r="E34">
        <v>0.201432724542185</v>
      </c>
      <c r="F34" s="2">
        <v>43054.729351851849</v>
      </c>
      <c r="G34">
        <v>2867</v>
      </c>
      <c r="H34">
        <v>6509</v>
      </c>
      <c r="I34">
        <v>3860212</v>
      </c>
      <c r="J34" s="11">
        <v>21</v>
      </c>
      <c r="K34" s="13">
        <f t="shared" si="3"/>
        <v>0.72935185184906004</v>
      </c>
      <c r="L34">
        <f>C34/VLOOKUP(A34, 'Normalization Factors'!$A:$C, 3, )</f>
        <v>2.9828609096901781E-2</v>
      </c>
      <c r="M34">
        <f>G34/VLOOKUP(A34, 'Normalization Factors'!$A:$C, 3, )</f>
        <v>0.23623928806855637</v>
      </c>
      <c r="N34">
        <f>H34/VLOOKUP(A34, 'Normalization Factors'!$A:$C, 3, )</f>
        <v>0.53633816743572837</v>
      </c>
      <c r="O34">
        <f>I34/VLOOKUP(A34, 'Normalization Factors'!$A:$C, 3, )</f>
        <v>318.07943309162823</v>
      </c>
      <c r="P34" s="11">
        <f>J34/VLOOKUP(A34, 'Normalization Factors'!$A:$C, 3, )</f>
        <v>1.7303889255108767E-3</v>
      </c>
      <c r="Q34" s="10">
        <f t="shared" si="4"/>
        <v>7.2142414347409298E-2</v>
      </c>
      <c r="R34">
        <f t="shared" si="5"/>
        <v>0.70421495246814447</v>
      </c>
      <c r="S34">
        <f t="shared" si="6"/>
        <v>-0.34595227059242528</v>
      </c>
      <c r="T34">
        <f t="shared" si="7"/>
        <v>-0.46854778031646704</v>
      </c>
      <c r="U34">
        <f t="shared" si="8"/>
        <v>-0.3030638918973404</v>
      </c>
      <c r="V34">
        <f t="shared" si="9"/>
        <v>-0.40391611848081799</v>
      </c>
      <c r="W34">
        <f t="shared" si="10"/>
        <v>-0.25438922714716916</v>
      </c>
      <c r="X34" s="11">
        <f t="shared" si="11"/>
        <v>0.1377980845316461</v>
      </c>
      <c r="Y34" s="10">
        <v>33.97</v>
      </c>
      <c r="Z34">
        <v>34.11</v>
      </c>
      <c r="AA34" s="4">
        <f t="shared" si="12"/>
        <v>4.1212834854283363E-3</v>
      </c>
      <c r="AB34" t="str">
        <f t="shared" si="13"/>
        <v>UP</v>
      </c>
      <c r="AC34">
        <f t="shared" si="14"/>
        <v>0.54243638452230947</v>
      </c>
      <c r="AD34">
        <f t="shared" si="15"/>
        <v>0</v>
      </c>
    </row>
    <row r="35" spans="1:30" x14ac:dyDescent="0.2">
      <c r="A35" t="s">
        <v>15</v>
      </c>
      <c r="B35" s="1">
        <v>43053</v>
      </c>
      <c r="C35">
        <v>322</v>
      </c>
      <c r="D35">
        <v>0.326441488980308</v>
      </c>
      <c r="E35">
        <v>0.17534386679573</v>
      </c>
      <c r="F35" s="2">
        <v>43053.726354166669</v>
      </c>
      <c r="G35">
        <v>1315</v>
      </c>
      <c r="H35">
        <v>2392</v>
      </c>
      <c r="I35">
        <v>5578478</v>
      </c>
      <c r="J35" s="11">
        <v>29</v>
      </c>
      <c r="K35" s="13">
        <f t="shared" si="3"/>
        <v>0.72635416666889796</v>
      </c>
      <c r="L35">
        <f>C35/VLOOKUP(A35, 'Normalization Factors'!$A:$C, 3, )</f>
        <v>2.6532630191166775E-2</v>
      </c>
      <c r="M35">
        <f>G35/VLOOKUP(A35, 'Normalization Factors'!$A:$C, 3, )</f>
        <v>0.10835530652603824</v>
      </c>
      <c r="N35">
        <f>H35/VLOOKUP(A35, 'Normalization Factors'!$A:$C, 3, )</f>
        <v>0.1970995385629532</v>
      </c>
      <c r="O35">
        <f>I35/VLOOKUP(A35, 'Normalization Factors'!$A:$C, 3, )</f>
        <v>459.66364535266973</v>
      </c>
      <c r="P35" s="11">
        <f>J35/VLOOKUP(A35, 'Normalization Factors'!$A:$C, 3, )</f>
        <v>2.3895847066578773E-3</v>
      </c>
      <c r="Q35" s="10">
        <f t="shared" si="4"/>
        <v>-0.14065524629143264</v>
      </c>
      <c r="R35">
        <f t="shared" si="5"/>
        <v>0.36187787047140413</v>
      </c>
      <c r="S35">
        <f t="shared" si="6"/>
        <v>-0.45335080790866267</v>
      </c>
      <c r="T35">
        <f t="shared" si="7"/>
        <v>-0.56731037469699874</v>
      </c>
      <c r="U35">
        <f t="shared" si="8"/>
        <v>-0.30740470618470617</v>
      </c>
      <c r="V35">
        <f t="shared" si="9"/>
        <v>-0.41024396445805372</v>
      </c>
      <c r="W35">
        <f t="shared" si="10"/>
        <v>5.957920154743087E-2</v>
      </c>
      <c r="X35" s="11">
        <f t="shared" si="11"/>
        <v>0.72473948403194222</v>
      </c>
      <c r="Y35" s="10">
        <v>33.86</v>
      </c>
      <c r="Z35">
        <v>34.04</v>
      </c>
      <c r="AA35" s="4">
        <f t="shared" si="12"/>
        <v>5.3160070880094419E-3</v>
      </c>
      <c r="AB35" t="str">
        <f t="shared" si="13"/>
        <v>UP</v>
      </c>
      <c r="AC35">
        <f t="shared" si="14"/>
        <v>0.69677334569331661</v>
      </c>
      <c r="AD35">
        <f t="shared" si="15"/>
        <v>0</v>
      </c>
    </row>
    <row r="36" spans="1:30" x14ac:dyDescent="0.2">
      <c r="A36" t="s">
        <v>15</v>
      </c>
      <c r="B36" s="1">
        <v>43052</v>
      </c>
      <c r="C36">
        <v>196</v>
      </c>
      <c r="D36">
        <v>0.26493727361074298</v>
      </c>
      <c r="E36">
        <v>0.17343312406131201</v>
      </c>
      <c r="F36" s="2">
        <v>43052.761678240742</v>
      </c>
      <c r="G36">
        <v>840</v>
      </c>
      <c r="H36">
        <v>1515</v>
      </c>
      <c r="I36">
        <v>1126647</v>
      </c>
      <c r="J36" s="11">
        <v>18</v>
      </c>
      <c r="K36" s="13">
        <f t="shared" ref="K36:K67" si="16">MOD(F36, 1)</f>
        <v>0.76167824074218515</v>
      </c>
      <c r="L36">
        <f>C36/VLOOKUP(A36, 'Normalization Factors'!$A:$C, 3, )</f>
        <v>1.6150296638101518E-2</v>
      </c>
      <c r="M36">
        <f>G36/VLOOKUP(A36, 'Normalization Factors'!$A:$C, 3, )</f>
        <v>6.9215557020435067E-2</v>
      </c>
      <c r="N36">
        <f>H36/VLOOKUP(A36, 'Normalization Factors'!$A:$C, 3, )</f>
        <v>0.12483520105471325</v>
      </c>
      <c r="O36">
        <f>I36/VLOOKUP(A36, 'Normalization Factors'!$A:$C, 3, )</f>
        <v>92.835118655240606</v>
      </c>
      <c r="P36" s="11">
        <f>J36/VLOOKUP(A36, 'Normalization Factors'!$A:$C, 3, )</f>
        <v>1.4831905075807514E-3</v>
      </c>
      <c r="Q36" s="10">
        <f t="shared" ref="Q36:Q67" si="17">STANDARDIZE(D36, D$1, D$2)</f>
        <v>-1.182469866752313</v>
      </c>
      <c r="R36">
        <f t="shared" ref="R36:R67" si="18">STANDARDIZE(E36, E$1, E$2)</f>
        <v>0.33680517091114792</v>
      </c>
      <c r="S36">
        <f t="shared" ref="S36:S67" si="19">STANDARDIZE(K36, K$1, K$2)</f>
        <v>0.81221033661297315</v>
      </c>
      <c r="T36">
        <f t="shared" ref="T36:T67" si="20">STANDARDIZE(L36, L$1, L$2)</f>
        <v>-0.87841254699567328</v>
      </c>
      <c r="U36">
        <f t="shared" ref="U36:U67" si="21">STANDARDIZE(M36, M$1, M$2)</f>
        <v>-0.30873324148528519</v>
      </c>
      <c r="V36">
        <f t="shared" ref="V36:V67" si="22">STANDARDIZE(N36, N$1, N$2)</f>
        <v>-0.41159191707453074</v>
      </c>
      <c r="W36">
        <f t="shared" ref="W36:W67" si="23">STANDARDIZE(O36, O$1, O$2)</f>
        <v>-0.75387714565603492</v>
      </c>
      <c r="X36" s="11">
        <f t="shared" ref="X36:X67" si="24">STANDARDIZE(P36, P$1, P$2)</f>
        <v>-8.230494028096498E-2</v>
      </c>
      <c r="Y36" s="10">
        <v>33.86</v>
      </c>
      <c r="Z36">
        <v>33.950000000000003</v>
      </c>
      <c r="AA36" s="4">
        <f t="shared" ref="AA36:AA67" si="25">IFERROR((Z36-Y36)/Y36, "N/A")</f>
        <v>2.6580035440048259E-3</v>
      </c>
      <c r="AB36" t="str">
        <f t="shared" ref="AB36:AB67" si="26">IF(AA36="N/A", "N/A", IF(AA36&gt;0, "UP", "DOWN"))</f>
        <v>UP</v>
      </c>
      <c r="AC36">
        <f t="shared" ref="AC36:AC67" si="27">IFERROR(STANDARDIZE(AA36, $AA$1, $AA$2), "N/A")</f>
        <v>0.35340673865786992</v>
      </c>
      <c r="AD36">
        <f t="shared" ref="AD36:AD67" si="28">IF(MAX(Q36:X36)&gt;$AD$1, 1, IF(MIN(Q36:X36)&lt;-$AD$1, 1, 0))</f>
        <v>0</v>
      </c>
    </row>
    <row r="37" spans="1:30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 s="11">
        <v>17</v>
      </c>
      <c r="K37" s="13">
        <f t="shared" si="16"/>
        <v>0.74375000000145519</v>
      </c>
      <c r="L37">
        <f>C37/VLOOKUP(A37, 'Normalization Factors'!$A:$C, 3, )</f>
        <v>2.6203032300593277E-2</v>
      </c>
      <c r="M37">
        <f>G37/VLOOKUP(A37, 'Normalization Factors'!$A:$C, 3, )</f>
        <v>0.41982531311799604</v>
      </c>
      <c r="N37">
        <f>H37/VLOOKUP(A37, 'Normalization Factors'!$A:$C, 3, )</f>
        <v>0.45978905735003295</v>
      </c>
      <c r="O37">
        <f>I37/VLOOKUP(A37, 'Normalization Factors'!$A:$C, 3, )</f>
        <v>336.08627224785761</v>
      </c>
      <c r="P37" s="11">
        <f>J37/VLOOKUP(A37, 'Normalization Factors'!$A:$C, 3, )</f>
        <v>1.4007910349373763E-3</v>
      </c>
      <c r="Q37" s="10">
        <f t="shared" si="17"/>
        <v>-0.54320728588231815</v>
      </c>
      <c r="R37">
        <f t="shared" si="18"/>
        <v>-1.6488290580941281</v>
      </c>
      <c r="S37">
        <f t="shared" si="19"/>
        <v>0.16989244247584856</v>
      </c>
      <c r="T37">
        <f t="shared" si="20"/>
        <v>-0.57718663413505189</v>
      </c>
      <c r="U37">
        <f t="shared" si="21"/>
        <v>-0.29683236210851904</v>
      </c>
      <c r="V37">
        <f t="shared" si="22"/>
        <v>-0.40534399531172688</v>
      </c>
      <c r="W37">
        <f t="shared" si="23"/>
        <v>-0.21445836970655197</v>
      </c>
      <c r="X37" s="11">
        <f t="shared" si="24"/>
        <v>-0.15567261521850201</v>
      </c>
      <c r="Y37" s="10">
        <v>34.06</v>
      </c>
      <c r="Z37">
        <v>33.99</v>
      </c>
      <c r="AA37" s="4">
        <f t="shared" si="25"/>
        <v>-2.0551967116852693E-3</v>
      </c>
      <c r="AB37" t="str">
        <f t="shared" si="26"/>
        <v>DOWN</v>
      </c>
      <c r="AC37">
        <f t="shared" si="27"/>
        <v>-0.25545459402367049</v>
      </c>
      <c r="AD37">
        <f t="shared" si="28"/>
        <v>0</v>
      </c>
    </row>
    <row r="38" spans="1:30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 s="11">
        <v>11</v>
      </c>
      <c r="K38" s="13">
        <f t="shared" si="16"/>
        <v>0.71875</v>
      </c>
      <c r="L38">
        <f>C38/VLOOKUP(A38, 'Normalization Factors'!$A:$C, 3, )</f>
        <v>2.4307844429795649E-2</v>
      </c>
      <c r="M38">
        <f>G38/VLOOKUP(A38, 'Normalization Factors'!$A:$C, 3, )</f>
        <v>0.11725444957152274</v>
      </c>
      <c r="N38">
        <f>H38/VLOOKUP(A38, 'Normalization Factors'!$A:$C, 3, )</f>
        <v>0.33602504943968359</v>
      </c>
      <c r="O38">
        <f>I38/VLOOKUP(A38, 'Normalization Factors'!$A:$C, 3, )</f>
        <v>115.9676994067238</v>
      </c>
      <c r="P38" s="11">
        <f>J38/VLOOKUP(A38, 'Normalization Factors'!$A:$C, 3, )</f>
        <v>9.0639419907712591E-4</v>
      </c>
      <c r="Q38" s="10">
        <f t="shared" si="17"/>
        <v>5.9846716447075274E-2</v>
      </c>
      <c r="R38">
        <f t="shared" si="18"/>
        <v>0.74940390964786874</v>
      </c>
      <c r="S38">
        <f t="shared" si="19"/>
        <v>-0.72578648032452642</v>
      </c>
      <c r="T38">
        <f t="shared" si="20"/>
        <v>-0.63397512590385752</v>
      </c>
      <c r="U38">
        <f t="shared" si="21"/>
        <v>-0.30710263921110081</v>
      </c>
      <c r="V38">
        <f t="shared" si="22"/>
        <v>-0.40765257550551076</v>
      </c>
      <c r="W38">
        <f t="shared" si="23"/>
        <v>-0.70257975935703576</v>
      </c>
      <c r="X38" s="11">
        <f t="shared" si="24"/>
        <v>-0.59587866484372398</v>
      </c>
      <c r="Y38" s="10">
        <v>34.29</v>
      </c>
      <c r="Z38">
        <v>34.049999999999997</v>
      </c>
      <c r="AA38" s="4">
        <f t="shared" si="25"/>
        <v>-6.9991251093613881E-3</v>
      </c>
      <c r="AB38" t="str">
        <f t="shared" si="26"/>
        <v>DOWN</v>
      </c>
      <c r="AC38">
        <f t="shared" si="27"/>
        <v>-0.89412188367619838</v>
      </c>
      <c r="AD38">
        <f t="shared" si="28"/>
        <v>0</v>
      </c>
    </row>
    <row r="39" spans="1:30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 s="11">
        <v>19</v>
      </c>
      <c r="K39" s="13">
        <f t="shared" si="16"/>
        <v>0.73958333333575865</v>
      </c>
      <c r="L39">
        <f>C39/VLOOKUP(A39, 'Normalization Factors'!$A:$C, 3, )</f>
        <v>3.0075807514831906E-2</v>
      </c>
      <c r="M39">
        <f>G39/VLOOKUP(A39, 'Normalization Factors'!$A:$C, 3, )</f>
        <v>0.27233025708635467</v>
      </c>
      <c r="N39">
        <f>H39/VLOOKUP(A39, 'Normalization Factors'!$A:$C, 3, )</f>
        <v>0.60489452867501647</v>
      </c>
      <c r="O39">
        <f>I39/VLOOKUP(A39, 'Normalization Factors'!$A:$C, 3, )</f>
        <v>161.50156558998023</v>
      </c>
      <c r="P39" s="11">
        <f>J39/VLOOKUP(A39, 'Normalization Factors'!$A:$C, 3, )</f>
        <v>1.5655899802241265E-3</v>
      </c>
      <c r="Q39" s="10">
        <f t="shared" si="17"/>
        <v>-0.68423939725753991</v>
      </c>
      <c r="R39">
        <f t="shared" si="18"/>
        <v>-8.4351833199268533E-2</v>
      </c>
      <c r="S39">
        <f t="shared" si="19"/>
        <v>2.0612622052565539E-2</v>
      </c>
      <c r="T39">
        <f t="shared" si="20"/>
        <v>-0.46114058573792716</v>
      </c>
      <c r="U39">
        <f t="shared" si="21"/>
        <v>-0.30183884250438542</v>
      </c>
      <c r="V39">
        <f t="shared" si="22"/>
        <v>-0.40263733104990712</v>
      </c>
      <c r="W39">
        <f t="shared" si="23"/>
        <v>-0.60160666221828818</v>
      </c>
      <c r="X39" s="11">
        <f t="shared" si="24"/>
        <v>-8.9372653434279473E-3</v>
      </c>
      <c r="Y39" s="10">
        <v>34.31</v>
      </c>
      <c r="Z39">
        <v>34.5</v>
      </c>
      <c r="AA39" s="4">
        <f t="shared" si="25"/>
        <v>5.5377440979305663E-3</v>
      </c>
      <c r="AB39" t="str">
        <f t="shared" si="26"/>
        <v>UP</v>
      </c>
      <c r="AC39">
        <f t="shared" si="27"/>
        <v>0.72541780891178609</v>
      </c>
      <c r="AD39">
        <f t="shared" si="28"/>
        <v>0</v>
      </c>
    </row>
    <row r="40" spans="1:30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 s="11">
        <v>22</v>
      </c>
      <c r="K40" s="13">
        <f t="shared" si="16"/>
        <v>0.74097222222189885</v>
      </c>
      <c r="L40">
        <f>C40/VLOOKUP(A40, 'Normalization Factors'!$A:$C, 3, )</f>
        <v>3.8233355306526037E-2</v>
      </c>
      <c r="M40">
        <f>G40/VLOOKUP(A40, 'Normalization Factors'!$A:$C, 3, )</f>
        <v>0.34805537244561635</v>
      </c>
      <c r="N40">
        <f>H40/VLOOKUP(A40, 'Normalization Factors'!$A:$C, 3, )</f>
        <v>0.46094264996704021</v>
      </c>
      <c r="O40">
        <f>I40/VLOOKUP(A40, 'Normalization Factors'!$A:$C, 3, )</f>
        <v>152.86280487804879</v>
      </c>
      <c r="P40" s="11">
        <f>J40/VLOOKUP(A40, 'Normalization Factors'!$A:$C, 3, )</f>
        <v>1.8127883981542518E-3</v>
      </c>
      <c r="Q40" s="10">
        <f t="shared" si="17"/>
        <v>-1.2691658988316645</v>
      </c>
      <c r="R40">
        <f t="shared" si="18"/>
        <v>9.7497398601421204E-2</v>
      </c>
      <c r="S40">
        <f t="shared" si="19"/>
        <v>7.0372562106767594E-2</v>
      </c>
      <c r="T40">
        <f t="shared" si="20"/>
        <v>-0.21670316464611139</v>
      </c>
      <c r="U40">
        <f t="shared" si="21"/>
        <v>-0.29926847631231773</v>
      </c>
      <c r="V40">
        <f t="shared" si="22"/>
        <v>-0.40532247725399523</v>
      </c>
      <c r="W40">
        <f t="shared" si="23"/>
        <v>-0.62076344589691634</v>
      </c>
      <c r="X40" s="11">
        <f t="shared" si="24"/>
        <v>0.21116575946918315</v>
      </c>
      <c r="Y40" s="10">
        <v>34.32</v>
      </c>
      <c r="Z40">
        <v>34.4</v>
      </c>
      <c r="AA40" s="4">
        <f t="shared" si="25"/>
        <v>2.3310023310022811E-3</v>
      </c>
      <c r="AB40" t="str">
        <f t="shared" si="26"/>
        <v>UP</v>
      </c>
      <c r="AC40">
        <f t="shared" si="27"/>
        <v>0.31116401958459383</v>
      </c>
      <c r="AD40">
        <f t="shared" si="28"/>
        <v>0</v>
      </c>
    </row>
    <row r="41" spans="1:30" x14ac:dyDescent="0.2">
      <c r="A41" t="s">
        <v>12</v>
      </c>
      <c r="B41" s="1">
        <v>43063</v>
      </c>
      <c r="C41">
        <v>1816</v>
      </c>
      <c r="D41">
        <v>0.37367530224048401</v>
      </c>
      <c r="E41">
        <v>8.9825105647483097E-2</v>
      </c>
      <c r="F41" s="2">
        <v>43063.722731481481</v>
      </c>
      <c r="G41">
        <v>490903</v>
      </c>
      <c r="H41">
        <v>1349367</v>
      </c>
      <c r="I41">
        <v>12279726</v>
      </c>
      <c r="J41" s="11">
        <v>41</v>
      </c>
      <c r="K41" s="13">
        <f t="shared" si="16"/>
        <v>0.72273148148087785</v>
      </c>
      <c r="L41">
        <f>C41/VLOOKUP(A41, 'Normalization Factors'!$A:$C, 3, )</f>
        <v>6.5389601037015702E-2</v>
      </c>
      <c r="M41">
        <f>G41/VLOOKUP(A41, 'Normalization Factors'!$A:$C, 3, )</f>
        <v>17.676184646406451</v>
      </c>
      <c r="N41">
        <f>H41/VLOOKUP(A41, 'Normalization Factors'!$A:$C, 3, )</f>
        <v>48.587318162177731</v>
      </c>
      <c r="O41">
        <f>I41/VLOOKUP(A41, 'Normalization Factors'!$A:$C, 3, )</f>
        <v>442.16210571798933</v>
      </c>
      <c r="P41" s="11">
        <f>J41/VLOOKUP(A41, 'Normalization Factors'!$A:$C, 3, )</f>
        <v>1.4763070718709491E-3</v>
      </c>
      <c r="Q41" s="10">
        <f t="shared" si="17"/>
        <v>0.65943425877558215</v>
      </c>
      <c r="R41">
        <f t="shared" si="18"/>
        <v>-0.76029633247717687</v>
      </c>
      <c r="S41">
        <f t="shared" si="19"/>
        <v>-0.58314131857513707</v>
      </c>
      <c r="T41">
        <f t="shared" si="20"/>
        <v>0.59702209230613368</v>
      </c>
      <c r="U41">
        <f t="shared" si="21"/>
        <v>0.28890676048010938</v>
      </c>
      <c r="V41">
        <f t="shared" si="22"/>
        <v>0.49238275370921697</v>
      </c>
      <c r="W41">
        <f t="shared" si="23"/>
        <v>2.0768865203532865E-2</v>
      </c>
      <c r="X41" s="11">
        <f t="shared" si="24"/>
        <v>-8.843388331189847E-2</v>
      </c>
      <c r="AA41" s="4" t="str">
        <f t="shared" si="25"/>
        <v>N/A</v>
      </c>
      <c r="AB41" t="str">
        <f t="shared" si="26"/>
        <v>N/A</v>
      </c>
      <c r="AC41" t="str">
        <f t="shared" si="27"/>
        <v>N/A</v>
      </c>
      <c r="AD41">
        <f t="shared" si="28"/>
        <v>0</v>
      </c>
    </row>
    <row r="42" spans="1:30" x14ac:dyDescent="0.2">
      <c r="A42" t="s">
        <v>12</v>
      </c>
      <c r="B42" s="1">
        <v>43062</v>
      </c>
      <c r="C42">
        <v>2061</v>
      </c>
      <c r="D42">
        <v>0.30326915301260299</v>
      </c>
      <c r="E42">
        <v>0.11600436012703599</v>
      </c>
      <c r="F42" s="2">
        <v>43062.727349537039</v>
      </c>
      <c r="G42">
        <v>528421</v>
      </c>
      <c r="H42">
        <v>1356909</v>
      </c>
      <c r="I42">
        <v>33663659</v>
      </c>
      <c r="J42" s="11">
        <v>55</v>
      </c>
      <c r="K42" s="13">
        <f t="shared" si="16"/>
        <v>0.72734953703911742</v>
      </c>
      <c r="L42">
        <f>C42/VLOOKUP(A42, 'Normalization Factors'!$A:$C, 3, )</f>
        <v>7.4211435978683571E-2</v>
      </c>
      <c r="M42">
        <f>G42/VLOOKUP(A42, 'Normalization Factors'!$A:$C, 3, )</f>
        <v>19.027113639637044</v>
      </c>
      <c r="N42">
        <f>H42/VLOOKUP(A42, 'Normalization Factors'!$A:$C, 3, )</f>
        <v>48.858886648422875</v>
      </c>
      <c r="O42">
        <f>I42/VLOOKUP(A42, 'Normalization Factors'!$A:$C, 3, )</f>
        <v>1212.1438499207836</v>
      </c>
      <c r="P42" s="11">
        <f>J42/VLOOKUP(A42, 'Normalization Factors'!$A:$C, 3, )</f>
        <v>1.9804119256805414E-3</v>
      </c>
      <c r="Q42" s="10">
        <f t="shared" si="17"/>
        <v>-0.53316945456686682</v>
      </c>
      <c r="R42">
        <f t="shared" si="18"/>
        <v>-0.4167730676995911</v>
      </c>
      <c r="S42">
        <f t="shared" si="19"/>
        <v>-0.41768951747131527</v>
      </c>
      <c r="T42">
        <f t="shared" si="20"/>
        <v>0.86136459295743928</v>
      </c>
      <c r="U42">
        <f t="shared" si="21"/>
        <v>0.33476185354414761</v>
      </c>
      <c r="V42">
        <f t="shared" si="22"/>
        <v>0.49744834296401491</v>
      </c>
      <c r="W42">
        <f t="shared" si="23"/>
        <v>1.7282329566458738</v>
      </c>
      <c r="X42" s="11">
        <f t="shared" si="24"/>
        <v>0.36041608941557113</v>
      </c>
      <c r="AA42" s="4" t="str">
        <f t="shared" si="25"/>
        <v>N/A</v>
      </c>
      <c r="AB42" t="str">
        <f t="shared" si="26"/>
        <v>N/A</v>
      </c>
      <c r="AC42" t="str">
        <f t="shared" si="27"/>
        <v>N/A</v>
      </c>
      <c r="AD42">
        <f t="shared" si="28"/>
        <v>0</v>
      </c>
    </row>
    <row r="43" spans="1:30" x14ac:dyDescent="0.2">
      <c r="A43" t="s">
        <v>12</v>
      </c>
      <c r="B43" s="1">
        <v>43061</v>
      </c>
      <c r="C43">
        <v>2564</v>
      </c>
      <c r="D43">
        <v>0.306969277219861</v>
      </c>
      <c r="E43">
        <v>9.1225387725713702E-2</v>
      </c>
      <c r="F43" s="2">
        <v>43061.765081018515</v>
      </c>
      <c r="G43">
        <v>1188935</v>
      </c>
      <c r="H43">
        <v>3334661</v>
      </c>
      <c r="I43">
        <v>15329788</v>
      </c>
      <c r="J43" s="11">
        <v>70</v>
      </c>
      <c r="K43" s="13">
        <f t="shared" si="16"/>
        <v>0.76508101851504762</v>
      </c>
      <c r="L43">
        <f>C43/VLOOKUP(A43, 'Normalization Factors'!$A:$C, 3, )</f>
        <v>9.2323203226271064E-2</v>
      </c>
      <c r="M43">
        <f>G43/VLOOKUP(A43, 'Normalization Factors'!$A:$C, 3, )</f>
        <v>42.810564597436269</v>
      </c>
      <c r="N43">
        <f>H43/VLOOKUP(A43, 'Normalization Factors'!$A:$C, 3, )</f>
        <v>120.07277113639637</v>
      </c>
      <c r="O43">
        <f>I43/VLOOKUP(A43, 'Normalization Factors'!$A:$C, 3, )</f>
        <v>551.98718133371744</v>
      </c>
      <c r="P43" s="11">
        <f>J43/VLOOKUP(A43, 'Normalization Factors'!$A:$C, 3, )</f>
        <v>2.520524269047962E-3</v>
      </c>
      <c r="Q43" s="10">
        <f t="shared" si="17"/>
        <v>-0.47049336848919338</v>
      </c>
      <c r="R43">
        <f t="shared" si="18"/>
        <v>-0.74192187985481428</v>
      </c>
      <c r="S43">
        <f t="shared" si="19"/>
        <v>0.93412218981093731</v>
      </c>
      <c r="T43">
        <f t="shared" si="20"/>
        <v>1.4040759310293032</v>
      </c>
      <c r="U43">
        <f t="shared" si="21"/>
        <v>1.1420525124305521</v>
      </c>
      <c r="V43">
        <f t="shared" si="22"/>
        <v>1.8258067730694274</v>
      </c>
      <c r="W43">
        <f t="shared" si="23"/>
        <v>0.2643101885734111</v>
      </c>
      <c r="X43" s="11">
        <f t="shared" si="24"/>
        <v>0.84132677448071735</v>
      </c>
      <c r="AA43" s="4" t="str">
        <f t="shared" si="25"/>
        <v>N/A</v>
      </c>
      <c r="AB43" t="str">
        <f t="shared" si="26"/>
        <v>N/A</v>
      </c>
      <c r="AC43" t="str">
        <f t="shared" si="27"/>
        <v>N/A</v>
      </c>
      <c r="AD43">
        <f t="shared" si="28"/>
        <v>0</v>
      </c>
    </row>
    <row r="44" spans="1:30" x14ac:dyDescent="0.2">
      <c r="A44" t="s">
        <v>12</v>
      </c>
      <c r="B44" s="1">
        <v>43060</v>
      </c>
      <c r="C44">
        <v>2874</v>
      </c>
      <c r="D44">
        <v>0.32362398812816301</v>
      </c>
      <c r="E44">
        <v>9.1996285727420302E-2</v>
      </c>
      <c r="F44" s="2">
        <v>43060.751030092593</v>
      </c>
      <c r="G44">
        <v>400795</v>
      </c>
      <c r="H44">
        <v>1129585</v>
      </c>
      <c r="I44">
        <v>21224304</v>
      </c>
      <c r="J44" s="11">
        <v>98</v>
      </c>
      <c r="K44" s="13">
        <f t="shared" si="16"/>
        <v>0.75103009259328246</v>
      </c>
      <c r="L44">
        <f>C44/VLOOKUP(A44, 'Normalization Factors'!$A:$C, 3, )</f>
        <v>0.10348552498919775</v>
      </c>
      <c r="M44">
        <f>G44/VLOOKUP(A44, 'Normalization Factors'!$A:$C, 3, )</f>
        <v>14.431621777329685</v>
      </c>
      <c r="N44">
        <f>H44/VLOOKUP(A44, 'Normalization Factors'!$A:$C, 3, )</f>
        <v>40.673520092179174</v>
      </c>
      <c r="O44">
        <f>I44/VLOOKUP(A44, 'Normalization Factors'!$A:$C, 3, )</f>
        <v>764.23390465216767</v>
      </c>
      <c r="P44" s="11">
        <f>J44/VLOOKUP(A44, 'Normalization Factors'!$A:$C, 3, )</f>
        <v>3.5287339766671469E-3</v>
      </c>
      <c r="Q44" s="10">
        <f t="shared" si="17"/>
        <v>-0.1883806511809675</v>
      </c>
      <c r="R44">
        <f t="shared" si="18"/>
        <v>-0.73180618314681189</v>
      </c>
      <c r="S44">
        <f t="shared" si="19"/>
        <v>0.43071746208206013</v>
      </c>
      <c r="T44">
        <f t="shared" si="20"/>
        <v>1.7385501155268734</v>
      </c>
      <c r="U44">
        <f t="shared" si="21"/>
        <v>0.17877533754140396</v>
      </c>
      <c r="V44">
        <f t="shared" si="22"/>
        <v>0.34476602902107223</v>
      </c>
      <c r="W44">
        <f t="shared" si="23"/>
        <v>0.73497544956316174</v>
      </c>
      <c r="X44" s="11">
        <f t="shared" si="24"/>
        <v>1.7390267199356571</v>
      </c>
      <c r="Y44" s="17">
        <v>1023.31</v>
      </c>
      <c r="Z44">
        <v>1034.49</v>
      </c>
      <c r="AA44" s="4">
        <f t="shared" si="25"/>
        <v>1.0925330544996203E-2</v>
      </c>
      <c r="AB44" t="str">
        <f t="shared" si="26"/>
        <v>UP</v>
      </c>
      <c r="AC44">
        <f t="shared" si="27"/>
        <v>1.4213977983334527</v>
      </c>
      <c r="AD44">
        <f t="shared" si="28"/>
        <v>0</v>
      </c>
    </row>
    <row r="45" spans="1:30" x14ac:dyDescent="0.2">
      <c r="A45" t="s">
        <v>12</v>
      </c>
      <c r="B45" s="1">
        <v>43059</v>
      </c>
      <c r="C45">
        <v>2477</v>
      </c>
      <c r="D45">
        <v>0.37737497871228598</v>
      </c>
      <c r="E45">
        <v>5.5387654845999598E-2</v>
      </c>
      <c r="F45" s="2">
        <v>43059.744675925926</v>
      </c>
      <c r="G45">
        <v>2342384</v>
      </c>
      <c r="H45">
        <v>5313399</v>
      </c>
      <c r="I45">
        <v>15768176</v>
      </c>
      <c r="J45" s="11">
        <v>67</v>
      </c>
      <c r="K45" s="13">
        <f t="shared" si="16"/>
        <v>0.74467592592554865</v>
      </c>
      <c r="L45">
        <f>C45/VLOOKUP(A45, 'Normalization Factors'!$A:$C, 3, )</f>
        <v>8.9190551634740031E-2</v>
      </c>
      <c r="M45">
        <f>G45/VLOOKUP(A45, 'Normalization Factors'!$A:$C, 3, )</f>
        <v>84.343367420423448</v>
      </c>
      <c r="N45">
        <f>H45/VLOOKUP(A45, 'Normalization Factors'!$A:$C, 3, )</f>
        <v>191.32215900907389</v>
      </c>
      <c r="O45">
        <f>I45/VLOOKUP(A45, 'Normalization Factors'!$A:$C, 3, )</f>
        <v>567.77243266599453</v>
      </c>
      <c r="P45" s="11">
        <f>J45/VLOOKUP(A45, 'Normalization Factors'!$A:$C, 3, )</f>
        <v>2.4125018003744777E-3</v>
      </c>
      <c r="Q45" s="10">
        <f t="shared" si="17"/>
        <v>0.72210276070082957</v>
      </c>
      <c r="R45">
        <f t="shared" si="18"/>
        <v>-1.2121833615437565</v>
      </c>
      <c r="S45">
        <f t="shared" si="19"/>
        <v>0.20306573584531659</v>
      </c>
      <c r="T45">
        <f t="shared" si="20"/>
        <v>1.3102073695735337</v>
      </c>
      <c r="U45">
        <f t="shared" si="21"/>
        <v>2.5518161256194687</v>
      </c>
      <c r="V45">
        <f t="shared" si="22"/>
        <v>3.1548274507226033</v>
      </c>
      <c r="W45">
        <f t="shared" si="23"/>
        <v>0.29931458968705205</v>
      </c>
      <c r="X45" s="11">
        <f t="shared" si="24"/>
        <v>0.745144637467688</v>
      </c>
      <c r="Y45" s="17">
        <v>1020.26</v>
      </c>
      <c r="Z45">
        <v>1018.38</v>
      </c>
      <c r="AA45" s="4">
        <f t="shared" si="25"/>
        <v>-1.8426675553290294E-3</v>
      </c>
      <c r="AB45" t="str">
        <f t="shared" si="26"/>
        <v>DOWN</v>
      </c>
      <c r="AC45">
        <f t="shared" si="27"/>
        <v>-0.22799962110659103</v>
      </c>
      <c r="AD45">
        <f t="shared" si="28"/>
        <v>0</v>
      </c>
    </row>
    <row r="46" spans="1:30" x14ac:dyDescent="0.2">
      <c r="A46" t="s">
        <v>12</v>
      </c>
      <c r="B46" s="1">
        <v>43056</v>
      </c>
      <c r="C46">
        <v>2338</v>
      </c>
      <c r="D46">
        <v>0.320166052543993</v>
      </c>
      <c r="E46">
        <v>0.149665980509125</v>
      </c>
      <c r="F46" s="2">
        <v>43056.747604166667</v>
      </c>
      <c r="G46">
        <v>542242</v>
      </c>
      <c r="H46">
        <v>1984419</v>
      </c>
      <c r="I46">
        <v>36394247</v>
      </c>
      <c r="J46" s="11">
        <v>64</v>
      </c>
      <c r="K46" s="13">
        <f t="shared" si="16"/>
        <v>0.74760416666686069</v>
      </c>
      <c r="L46">
        <f>C46/VLOOKUP(A46, 'Normalization Factors'!$A:$C, 3, )</f>
        <v>8.4185510586201925E-2</v>
      </c>
      <c r="M46">
        <f>G46/VLOOKUP(A46, 'Normalization Factors'!$A:$C, 3, )</f>
        <v>19.524773152815786</v>
      </c>
      <c r="N46">
        <f>H46/VLOOKUP(A46, 'Normalization Factors'!$A:$C, 3, )</f>
        <v>71.453946420855544</v>
      </c>
      <c r="O46">
        <f>I46/VLOOKUP(A46, 'Normalization Factors'!$A:$C, 3, )</f>
        <v>1310.465468817514</v>
      </c>
      <c r="P46" s="11">
        <f>J46/VLOOKUP(A46, 'Normalization Factors'!$A:$C, 3, )</f>
        <v>2.3044793317009938E-3</v>
      </c>
      <c r="Q46" s="10">
        <f t="shared" si="17"/>
        <v>-0.24695432497801498</v>
      </c>
      <c r="R46">
        <f t="shared" si="18"/>
        <v>2.4933541646009715E-2</v>
      </c>
      <c r="S46">
        <f t="shared" si="19"/>
        <v>0.30797627635435154</v>
      </c>
      <c r="T46">
        <f t="shared" si="20"/>
        <v>1.1602334610407519</v>
      </c>
      <c r="U46">
        <f t="shared" si="21"/>
        <v>0.35165409836631495</v>
      </c>
      <c r="V46">
        <f t="shared" si="22"/>
        <v>0.91891584671344739</v>
      </c>
      <c r="W46">
        <f t="shared" si="23"/>
        <v>1.9462649229134144</v>
      </c>
      <c r="X46" s="11">
        <f t="shared" si="24"/>
        <v>0.64896250045465897</v>
      </c>
      <c r="Y46" s="10">
        <v>1049.8</v>
      </c>
      <c r="Z46">
        <v>1035.8900000000001</v>
      </c>
      <c r="AA46" s="4">
        <f t="shared" si="25"/>
        <v>-1.3250142884358787E-2</v>
      </c>
      <c r="AB46" t="str">
        <f t="shared" si="26"/>
        <v>DOWN</v>
      </c>
      <c r="AC46">
        <f t="shared" si="27"/>
        <v>-1.7016417866351377</v>
      </c>
      <c r="AD46">
        <f t="shared" si="28"/>
        <v>0</v>
      </c>
    </row>
    <row r="47" spans="1:30" x14ac:dyDescent="0.2">
      <c r="A47" t="s">
        <v>12</v>
      </c>
      <c r="B47" s="1">
        <v>43055</v>
      </c>
      <c r="C47">
        <v>3422</v>
      </c>
      <c r="D47">
        <v>0.46226826826279399</v>
      </c>
      <c r="E47">
        <v>0.22726889730466199</v>
      </c>
      <c r="F47" s="2">
        <v>43055.726273148146</v>
      </c>
      <c r="G47">
        <v>1004648</v>
      </c>
      <c r="H47">
        <v>2782590</v>
      </c>
      <c r="I47">
        <v>57323472</v>
      </c>
      <c r="J47" s="11">
        <v>134</v>
      </c>
      <c r="K47" s="13">
        <f t="shared" si="16"/>
        <v>0.72627314814599231</v>
      </c>
      <c r="L47">
        <f>C47/VLOOKUP(A47, 'Normalization Factors'!$A:$C, 3, )</f>
        <v>0.12321762926688751</v>
      </c>
      <c r="M47">
        <f>G47/VLOOKUP(A47, 'Normalization Factors'!$A:$C, 3, )</f>
        <v>36.174852369292815</v>
      </c>
      <c r="N47">
        <f>H47/VLOOKUP(A47, 'Normalization Factors'!$A:$C, 3, )</f>
        <v>100.1940803687167</v>
      </c>
      <c r="O47">
        <f>I47/VLOOKUP(A47, 'Normalization Factors'!$A:$C, 3, )</f>
        <v>2064.0743194584475</v>
      </c>
      <c r="P47" s="11">
        <f>J47/VLOOKUP(A47, 'Normalization Factors'!$A:$C, 3, )</f>
        <v>4.8250036007489554E-3</v>
      </c>
      <c r="Q47" s="10">
        <f t="shared" si="17"/>
        <v>2.1601028994117062</v>
      </c>
      <c r="R47">
        <f t="shared" si="18"/>
        <v>1.0432363109127036</v>
      </c>
      <c r="S47">
        <f t="shared" si="19"/>
        <v>-0.45625347124141413</v>
      </c>
      <c r="T47">
        <f t="shared" si="20"/>
        <v>2.3298141577999978</v>
      </c>
      <c r="U47">
        <f t="shared" si="21"/>
        <v>0.91681402595759498</v>
      </c>
      <c r="V47">
        <f t="shared" si="22"/>
        <v>1.4550079232304562</v>
      </c>
      <c r="W47">
        <f t="shared" si="23"/>
        <v>3.6174214940276865</v>
      </c>
      <c r="X47" s="11">
        <f t="shared" si="24"/>
        <v>2.8932123640920069</v>
      </c>
      <c r="Y47" s="10">
        <v>1038.75</v>
      </c>
      <c r="Z47">
        <v>1048.47</v>
      </c>
      <c r="AA47" s="4">
        <f t="shared" si="25"/>
        <v>9.3574007220216873E-3</v>
      </c>
      <c r="AB47" t="str">
        <f t="shared" si="26"/>
        <v>UP</v>
      </c>
      <c r="AC47">
        <f t="shared" si="27"/>
        <v>1.2188492559890287</v>
      </c>
      <c r="AD47">
        <f t="shared" si="28"/>
        <v>0</v>
      </c>
    </row>
    <row r="48" spans="1:30" x14ac:dyDescent="0.2">
      <c r="A48" t="s">
        <v>12</v>
      </c>
      <c r="B48" s="1">
        <v>43054</v>
      </c>
      <c r="C48">
        <v>2535</v>
      </c>
      <c r="D48">
        <v>0.31786948088254802</v>
      </c>
      <c r="E48">
        <v>0.10910790078931</v>
      </c>
      <c r="F48" s="2">
        <v>43054.760821759257</v>
      </c>
      <c r="G48">
        <v>224632</v>
      </c>
      <c r="H48">
        <v>793045</v>
      </c>
      <c r="I48">
        <v>17800991</v>
      </c>
      <c r="J48" s="11">
        <v>99</v>
      </c>
      <c r="K48" s="13">
        <f t="shared" si="16"/>
        <v>0.76082175925694173</v>
      </c>
      <c r="L48">
        <f>C48/VLOOKUP(A48, 'Normalization Factors'!$A:$C, 3, )</f>
        <v>9.1278986029094053E-2</v>
      </c>
      <c r="M48">
        <f>G48/VLOOKUP(A48, 'Normalization Factors'!$A:$C, 3, )</f>
        <v>8.0884343943540262</v>
      </c>
      <c r="N48">
        <f>H48/VLOOKUP(A48, 'Normalization Factors'!$A:$C, 3, )</f>
        <v>28.555559556387728</v>
      </c>
      <c r="O48">
        <f>I48/VLOOKUP(A48, 'Normalization Factors'!$A:$C, 3, )</f>
        <v>640.9689975514907</v>
      </c>
      <c r="P48" s="11">
        <f>J48/VLOOKUP(A48, 'Normalization Factors'!$A:$C, 3, )</f>
        <v>3.5647414662249746E-3</v>
      </c>
      <c r="Q48" s="10">
        <f t="shared" si="17"/>
        <v>-0.28585575505809824</v>
      </c>
      <c r="R48">
        <f t="shared" si="18"/>
        <v>-0.50726816674650488</v>
      </c>
      <c r="S48">
        <f t="shared" si="19"/>
        <v>0.78152504005070755</v>
      </c>
      <c r="T48">
        <f t="shared" si="20"/>
        <v>1.3727864105440468</v>
      </c>
      <c r="U48">
        <f t="shared" si="21"/>
        <v>-3.6533867625187004E-2</v>
      </c>
      <c r="V48">
        <f t="shared" si="22"/>
        <v>0.11872871692750556</v>
      </c>
      <c r="W48">
        <f t="shared" si="23"/>
        <v>0.46163078367462962</v>
      </c>
      <c r="X48" s="11">
        <f t="shared" si="24"/>
        <v>1.7710874322733332</v>
      </c>
      <c r="Y48" s="10">
        <v>1035</v>
      </c>
      <c r="Z48">
        <v>1036.4100000000001</v>
      </c>
      <c r="AA48" s="4">
        <f t="shared" si="25"/>
        <v>1.3623188405797893E-3</v>
      </c>
      <c r="AB48" t="str">
        <f t="shared" si="26"/>
        <v>UP</v>
      </c>
      <c r="AC48">
        <f t="shared" si="27"/>
        <v>0.1860274056218823</v>
      </c>
      <c r="AD48">
        <f t="shared" si="28"/>
        <v>0</v>
      </c>
    </row>
    <row r="49" spans="1:30" x14ac:dyDescent="0.2">
      <c r="A49" t="s">
        <v>12</v>
      </c>
      <c r="B49" s="1">
        <v>43053</v>
      </c>
      <c r="C49">
        <v>2433</v>
      </c>
      <c r="D49">
        <v>0.315011099687938</v>
      </c>
      <c r="E49">
        <v>0.13579592643674401</v>
      </c>
      <c r="F49" s="2">
        <v>43053.737245370372</v>
      </c>
      <c r="G49">
        <v>634111</v>
      </c>
      <c r="H49">
        <v>2807416</v>
      </c>
      <c r="I49">
        <v>16674638</v>
      </c>
      <c r="J49" s="11">
        <v>112</v>
      </c>
      <c r="K49" s="13">
        <f t="shared" si="16"/>
        <v>0.73724537037196569</v>
      </c>
      <c r="L49">
        <f>C49/VLOOKUP(A49, 'Normalization Factors'!$A:$C, 3, )</f>
        <v>8.7606222094195593E-2</v>
      </c>
      <c r="M49">
        <f>G49/VLOOKUP(A49, 'Normalization Factors'!$A:$C, 3, )</f>
        <v>22.832745211003889</v>
      </c>
      <c r="N49">
        <f>H49/VLOOKUP(A49, 'Normalization Factors'!$A:$C, 3, )</f>
        <v>101.08800230447933</v>
      </c>
      <c r="O49">
        <f>I49/VLOOKUP(A49, 'Normalization Factors'!$A:$C, 3, )</f>
        <v>600.41185366556249</v>
      </c>
      <c r="P49" s="11">
        <f>J49/VLOOKUP(A49, 'Normalization Factors'!$A:$C, 3, )</f>
        <v>4.032838830476739E-3</v>
      </c>
      <c r="Q49" s="10">
        <f t="shared" si="17"/>
        <v>-0.33427362855671289</v>
      </c>
      <c r="R49">
        <f t="shared" si="18"/>
        <v>-0.15706882443769166</v>
      </c>
      <c r="S49">
        <f t="shared" si="19"/>
        <v>-6.3149943900848896E-2</v>
      </c>
      <c r="T49">
        <f t="shared" si="20"/>
        <v>1.2627336143545236</v>
      </c>
      <c r="U49">
        <f t="shared" si="21"/>
        <v>0.46393784336072091</v>
      </c>
      <c r="V49">
        <f t="shared" si="22"/>
        <v>1.4716823224401634</v>
      </c>
      <c r="W49">
        <f t="shared" si="23"/>
        <v>0.37169375937753929</v>
      </c>
      <c r="X49" s="11">
        <f t="shared" si="24"/>
        <v>2.1878766926631261</v>
      </c>
      <c r="Y49" s="10">
        <v>1037.72</v>
      </c>
      <c r="Z49">
        <v>1041.6400000000001</v>
      </c>
      <c r="AA49" s="4">
        <f t="shared" si="25"/>
        <v>3.7775122383688015E-3</v>
      </c>
      <c r="AB49" t="str">
        <f t="shared" si="26"/>
        <v>UP</v>
      </c>
      <c r="AC49">
        <f t="shared" si="27"/>
        <v>0.49802727642859518</v>
      </c>
      <c r="AD49">
        <f t="shared" si="28"/>
        <v>0</v>
      </c>
    </row>
    <row r="50" spans="1:30" x14ac:dyDescent="0.2">
      <c r="A50" t="s">
        <v>12</v>
      </c>
      <c r="B50" s="1">
        <v>43052</v>
      </c>
      <c r="C50">
        <v>2148</v>
      </c>
      <c r="D50">
        <v>0.32583183183893299</v>
      </c>
      <c r="E50">
        <v>8.6303538426966794E-2</v>
      </c>
      <c r="F50" s="2">
        <v>43052.73878472222</v>
      </c>
      <c r="G50">
        <v>1090579</v>
      </c>
      <c r="H50">
        <v>2927869</v>
      </c>
      <c r="I50">
        <v>20977216</v>
      </c>
      <c r="J50" s="11">
        <v>83</v>
      </c>
      <c r="K50" s="13">
        <f t="shared" si="16"/>
        <v>0.73878472221986158</v>
      </c>
      <c r="L50">
        <f>C50/VLOOKUP(A50, 'Normalization Factors'!$A:$C, 3, )</f>
        <v>7.7344087570214604E-2</v>
      </c>
      <c r="M50">
        <f>G50/VLOOKUP(A50, 'Normalization Factors'!$A:$C, 3, )</f>
        <v>39.26901195448653</v>
      </c>
      <c r="N50">
        <f>H50/VLOOKUP(A50, 'Normalization Factors'!$A:$C, 3, )</f>
        <v>105.42521244418839</v>
      </c>
      <c r="O50">
        <f>I50/VLOOKUP(A50, 'Normalization Factors'!$A:$C, 3, )</f>
        <v>755.33688607230306</v>
      </c>
      <c r="P50" s="11">
        <f>J50/VLOOKUP(A50, 'Normalization Factors'!$A:$C, 3, )</f>
        <v>2.9886216332997264E-3</v>
      </c>
      <c r="Q50" s="10">
        <f t="shared" si="17"/>
        <v>-0.15098217623495599</v>
      </c>
      <c r="R50">
        <f t="shared" si="18"/>
        <v>-0.80650621479717755</v>
      </c>
      <c r="S50">
        <f t="shared" si="19"/>
        <v>-7.9993437066929046E-3</v>
      </c>
      <c r="T50">
        <f t="shared" si="20"/>
        <v>0.95523315441320888</v>
      </c>
      <c r="U50">
        <f t="shared" si="21"/>
        <v>1.0218402534240341</v>
      </c>
      <c r="V50">
        <f t="shared" si="22"/>
        <v>1.552584659023055</v>
      </c>
      <c r="W50">
        <f t="shared" si="23"/>
        <v>0.71524596914315175</v>
      </c>
      <c r="X50" s="11">
        <f t="shared" si="24"/>
        <v>1.2581160348705107</v>
      </c>
      <c r="Y50" s="10">
        <v>1040.8</v>
      </c>
      <c r="Z50">
        <v>1041.2</v>
      </c>
      <c r="AA50" s="4">
        <f t="shared" si="25"/>
        <v>3.8431975403544481E-4</v>
      </c>
      <c r="AB50" t="str">
        <f t="shared" si="26"/>
        <v>UP</v>
      </c>
      <c r="AC50">
        <f t="shared" si="27"/>
        <v>5.9687382942847624E-2</v>
      </c>
      <c r="AD50">
        <f t="shared" si="28"/>
        <v>0</v>
      </c>
    </row>
    <row r="51" spans="1:30" x14ac:dyDescent="0.2">
      <c r="A51" t="s">
        <v>12</v>
      </c>
      <c r="B51" s="1">
        <v>43049</v>
      </c>
      <c r="C51">
        <v>2410</v>
      </c>
      <c r="D51">
        <v>0.32025905700000001</v>
      </c>
      <c r="E51">
        <v>0.20481043299999999</v>
      </c>
      <c r="F51" s="2">
        <v>43049.708333333336</v>
      </c>
      <c r="G51">
        <v>728970</v>
      </c>
      <c r="H51">
        <v>1882366</v>
      </c>
      <c r="I51">
        <v>14133192</v>
      </c>
      <c r="J51" s="11">
        <v>99</v>
      </c>
      <c r="K51" s="13">
        <f t="shared" si="16"/>
        <v>0.70833333333575865</v>
      </c>
      <c r="L51">
        <f>C51/VLOOKUP(A51, 'Normalization Factors'!$A:$C, 3, )</f>
        <v>8.6778049834365545E-2</v>
      </c>
      <c r="M51">
        <f>G51/VLOOKUP(A51, 'Normalization Factors'!$A:$C, 3, )</f>
        <v>26.248379662969899</v>
      </c>
      <c r="N51">
        <f>H51/VLOOKUP(A51, 'Normalization Factors'!$A:$C, 3, )</f>
        <v>67.779274089010514</v>
      </c>
      <c r="O51">
        <f>I51/VLOOKUP(A51, 'Normalization Factors'!$A:$C, 3, )</f>
        <v>508.90076335877865</v>
      </c>
      <c r="P51" s="11">
        <f>J51/VLOOKUP(A51, 'Normalization Factors'!$A:$C, 3, )</f>
        <v>3.5647414662249746E-3</v>
      </c>
      <c r="Q51" s="10">
        <f t="shared" si="17"/>
        <v>-0.24537893048750875</v>
      </c>
      <c r="R51">
        <f t="shared" si="18"/>
        <v>0.74853712511831405</v>
      </c>
      <c r="S51">
        <f t="shared" si="19"/>
        <v>-1.098986031382734</v>
      </c>
      <c r="T51">
        <f t="shared" si="20"/>
        <v>1.2379177877627683</v>
      </c>
      <c r="U51">
        <f t="shared" si="21"/>
        <v>0.57987601365129082</v>
      </c>
      <c r="V51">
        <f t="shared" si="22"/>
        <v>0.85037188221863302</v>
      </c>
      <c r="W51">
        <f t="shared" si="23"/>
        <v>0.16876440183887825</v>
      </c>
      <c r="X51" s="11">
        <f t="shared" si="24"/>
        <v>1.7710874322733332</v>
      </c>
      <c r="Y51" s="10">
        <v>1043.8699999999999</v>
      </c>
      <c r="Z51">
        <v>1044.1500000000001</v>
      </c>
      <c r="AA51" s="4">
        <f t="shared" si="25"/>
        <v>2.6823263433205295E-4</v>
      </c>
      <c r="AB51" t="str">
        <f t="shared" si="26"/>
        <v>UP</v>
      </c>
      <c r="AC51">
        <f t="shared" si="27"/>
        <v>4.4690999471884804E-2</v>
      </c>
      <c r="AD51">
        <f t="shared" si="28"/>
        <v>0</v>
      </c>
    </row>
    <row r="52" spans="1:30" x14ac:dyDescent="0.2">
      <c r="A52" t="s">
        <v>12</v>
      </c>
      <c r="B52" s="1">
        <v>43048</v>
      </c>
      <c r="C52">
        <v>2731</v>
      </c>
      <c r="D52">
        <v>0.27931995100000001</v>
      </c>
      <c r="E52">
        <v>0.118267686</v>
      </c>
      <c r="F52" s="2">
        <v>43048.746527777781</v>
      </c>
      <c r="G52">
        <v>528803</v>
      </c>
      <c r="H52">
        <v>1260719</v>
      </c>
      <c r="I52">
        <v>22383865</v>
      </c>
      <c r="J52" s="11">
        <v>107</v>
      </c>
      <c r="K52" s="13">
        <f t="shared" si="16"/>
        <v>0.74652777778101154</v>
      </c>
      <c r="L52">
        <f>C52/VLOOKUP(A52, 'Normalization Factors'!$A:$C, 3, )</f>
        <v>9.8336453982428351E-2</v>
      </c>
      <c r="M52">
        <f>G52/VLOOKUP(A52, 'Normalization Factors'!$A:$C, 3, )</f>
        <v>19.040868500648134</v>
      </c>
      <c r="N52">
        <f>H52/VLOOKUP(A52, 'Normalization Factors'!$A:$C, 3, )</f>
        <v>45.395326227855392</v>
      </c>
      <c r="O52">
        <f>I52/VLOOKUP(A52, 'Normalization Factors'!$A:$C, 3, )</f>
        <v>805.98678525133232</v>
      </c>
      <c r="P52" s="11">
        <f>J52/VLOOKUP(A52, 'Normalization Factors'!$A:$C, 3, )</f>
        <v>3.8528013826875989E-3</v>
      </c>
      <c r="Q52" s="10">
        <f t="shared" si="17"/>
        <v>-0.93884293003807151</v>
      </c>
      <c r="R52">
        <f t="shared" si="18"/>
        <v>-0.38707378448495872</v>
      </c>
      <c r="S52">
        <f t="shared" si="19"/>
        <v>0.26941232284492955</v>
      </c>
      <c r="T52">
        <f t="shared" si="20"/>
        <v>1.5842604110650913</v>
      </c>
      <c r="U52">
        <f t="shared" si="21"/>
        <v>0.33522873998666752</v>
      </c>
      <c r="V52">
        <f t="shared" si="22"/>
        <v>0.43284226627096151</v>
      </c>
      <c r="W52">
        <f t="shared" si="23"/>
        <v>0.82756406594804155</v>
      </c>
      <c r="X52" s="11">
        <f t="shared" si="24"/>
        <v>2.0275731309747442</v>
      </c>
      <c r="Y52" s="10">
        <v>1048</v>
      </c>
      <c r="Z52">
        <v>1047.72</v>
      </c>
      <c r="AA52" s="4">
        <f t="shared" si="25"/>
        <v>-2.6717557251905791E-4</v>
      </c>
      <c r="AB52" t="str">
        <f t="shared" si="26"/>
        <v>DOWN</v>
      </c>
      <c r="AC52">
        <f t="shared" si="27"/>
        <v>-2.4474182711589097E-2</v>
      </c>
      <c r="AD52">
        <f t="shared" si="28"/>
        <v>0</v>
      </c>
    </row>
    <row r="53" spans="1:30" x14ac:dyDescent="0.2">
      <c r="A53" t="s">
        <v>12</v>
      </c>
      <c r="B53" s="1">
        <v>43047</v>
      </c>
      <c r="C53">
        <v>2420</v>
      </c>
      <c r="D53">
        <v>0.35751104500000003</v>
      </c>
      <c r="E53">
        <v>0.190866551</v>
      </c>
      <c r="F53" s="2">
        <v>43047.742361111108</v>
      </c>
      <c r="G53">
        <v>741334</v>
      </c>
      <c r="H53">
        <v>1855603</v>
      </c>
      <c r="I53">
        <v>17160497</v>
      </c>
      <c r="J53" s="11">
        <v>81</v>
      </c>
      <c r="K53" s="13">
        <f t="shared" si="16"/>
        <v>0.74236111110803904</v>
      </c>
      <c r="L53">
        <f>C53/VLOOKUP(A53, 'Normalization Factors'!$A:$C, 3, )</f>
        <v>8.7138124729943825E-2</v>
      </c>
      <c r="M53">
        <f>G53/VLOOKUP(A53, 'Normalization Factors'!$A:$C, 3, )</f>
        <v>26.693576263862884</v>
      </c>
      <c r="N53">
        <f>H53/VLOOKUP(A53, 'Normalization Factors'!$A:$C, 3, )</f>
        <v>66.815605645974358</v>
      </c>
      <c r="O53">
        <f>I53/VLOOKUP(A53, 'Normalization Factors'!$A:$C, 3, )</f>
        <v>617.90641653463922</v>
      </c>
      <c r="P53" s="11">
        <f>J53/VLOOKUP(A53, 'Normalization Factors'!$A:$C, 3, )</f>
        <v>2.9166066541840702E-3</v>
      </c>
      <c r="Q53" s="10">
        <f t="shared" si="17"/>
        <v>0.38562929401279122</v>
      </c>
      <c r="R53">
        <f t="shared" si="18"/>
        <v>0.56556599154173959</v>
      </c>
      <c r="S53">
        <f t="shared" si="19"/>
        <v>0.12013250216096964</v>
      </c>
      <c r="T53">
        <f t="shared" si="20"/>
        <v>1.2487072775852706</v>
      </c>
      <c r="U53">
        <f t="shared" si="21"/>
        <v>0.59498749002646445</v>
      </c>
      <c r="V53">
        <f t="shared" si="22"/>
        <v>0.83239649568639273</v>
      </c>
      <c r="W53">
        <f t="shared" si="23"/>
        <v>0.41048862447574563</v>
      </c>
      <c r="X53" s="11">
        <f t="shared" si="24"/>
        <v>1.1939946101951577</v>
      </c>
      <c r="Y53" s="10">
        <v>1050.05</v>
      </c>
      <c r="Z53">
        <v>1058.29</v>
      </c>
      <c r="AA53" s="4">
        <f t="shared" si="25"/>
        <v>7.8472453692681396E-3</v>
      </c>
      <c r="AB53" t="str">
        <f t="shared" si="26"/>
        <v>UP</v>
      </c>
      <c r="AC53">
        <f t="shared" si="27"/>
        <v>1.0237641438036014</v>
      </c>
      <c r="AD53">
        <f t="shared" si="28"/>
        <v>0</v>
      </c>
    </row>
    <row r="54" spans="1:30" x14ac:dyDescent="0.2">
      <c r="A54" t="s">
        <v>12</v>
      </c>
      <c r="B54" s="1">
        <v>43046</v>
      </c>
      <c r="C54">
        <v>2662</v>
      </c>
      <c r="D54">
        <v>0.36730168600000002</v>
      </c>
      <c r="E54">
        <v>0.18164086300000001</v>
      </c>
      <c r="F54" s="2">
        <v>43046.752083333333</v>
      </c>
      <c r="G54">
        <v>889832</v>
      </c>
      <c r="H54">
        <v>2736449</v>
      </c>
      <c r="I54">
        <v>34626861</v>
      </c>
      <c r="J54" s="11">
        <v>119</v>
      </c>
      <c r="K54" s="13">
        <f t="shared" si="16"/>
        <v>0.75208333333284827</v>
      </c>
      <c r="L54">
        <f>C54/VLOOKUP(A54, 'Normalization Factors'!$A:$C, 3, )</f>
        <v>9.5851937202938206E-2</v>
      </c>
      <c r="M54">
        <f>G54/VLOOKUP(A54, 'Normalization Factors'!$A:$C, 3, )</f>
        <v>32.040616448221229</v>
      </c>
      <c r="N54">
        <f>H54/VLOOKUP(A54, 'Normalization Factors'!$A:$C, 3, )</f>
        <v>98.532658793028943</v>
      </c>
      <c r="O54">
        <f>I54/VLOOKUP(A54, 'Normalization Factors'!$A:$C, 3, )</f>
        <v>1246.8263358778627</v>
      </c>
      <c r="P54" s="11">
        <f>J54/VLOOKUP(A54, 'Normalization Factors'!$A:$C, 3, )</f>
        <v>4.2848912573815352E-3</v>
      </c>
      <c r="Q54" s="10">
        <f t="shared" si="17"/>
        <v>0.55147212082058017</v>
      </c>
      <c r="R54">
        <f t="shared" si="18"/>
        <v>0.44450683517597295</v>
      </c>
      <c r="S54">
        <f t="shared" si="19"/>
        <v>0.46845208332241461</v>
      </c>
      <c r="T54">
        <f t="shared" si="20"/>
        <v>1.5098129312898254</v>
      </c>
      <c r="U54">
        <f t="shared" si="21"/>
        <v>0.77648409458490419</v>
      </c>
      <c r="V54">
        <f t="shared" si="22"/>
        <v>1.4240172902676305</v>
      </c>
      <c r="W54">
        <f t="shared" si="23"/>
        <v>1.8051427013502481</v>
      </c>
      <c r="X54" s="11">
        <f t="shared" si="24"/>
        <v>2.4123016790268612</v>
      </c>
      <c r="Y54" s="10">
        <v>1049.6500000000001</v>
      </c>
      <c r="Z54">
        <v>1052.3900000000001</v>
      </c>
      <c r="AA54" s="4">
        <f t="shared" si="25"/>
        <v>2.6103939408374304E-3</v>
      </c>
      <c r="AB54" t="str">
        <f t="shared" si="26"/>
        <v>UP</v>
      </c>
      <c r="AC54">
        <f t="shared" si="27"/>
        <v>0.34725642785833538</v>
      </c>
      <c r="AD54">
        <f t="shared" si="28"/>
        <v>0</v>
      </c>
    </row>
    <row r="55" spans="1:30" x14ac:dyDescent="0.2">
      <c r="A55" t="s">
        <v>12</v>
      </c>
      <c r="B55" s="1">
        <v>43045</v>
      </c>
      <c r="C55">
        <v>3190</v>
      </c>
      <c r="D55">
        <v>0.42111298200000002</v>
      </c>
      <c r="E55">
        <v>0.176021184</v>
      </c>
      <c r="F55" s="2">
        <v>43045.75277777778</v>
      </c>
      <c r="G55">
        <v>1322624</v>
      </c>
      <c r="H55">
        <v>3717511</v>
      </c>
      <c r="I55">
        <v>15641992</v>
      </c>
      <c r="J55" s="11">
        <v>87</v>
      </c>
      <c r="K55" s="13">
        <f t="shared" si="16"/>
        <v>0.75277777777955635</v>
      </c>
      <c r="L55">
        <f>C55/VLOOKUP(A55, 'Normalization Factors'!$A:$C, 3, )</f>
        <v>0.11486389168947141</v>
      </c>
      <c r="M55">
        <f>G55/VLOOKUP(A55, 'Normalization Factors'!$A:$C, 3, )</f>
        <v>47.624369868932739</v>
      </c>
      <c r="N55">
        <f>H55/VLOOKUP(A55, 'Normalization Factors'!$A:$C, 3, )</f>
        <v>133.85823851361084</v>
      </c>
      <c r="O55">
        <f>I55/VLOOKUP(A55, 'Normalization Factors'!$A:$C, 3, )</f>
        <v>563.22886360362952</v>
      </c>
      <c r="P55" s="11">
        <f>J55/VLOOKUP(A55, 'Normalization Factors'!$A:$C, 3, )</f>
        <v>3.1326515915310383E-3</v>
      </c>
      <c r="Q55" s="10">
        <f t="shared" si="17"/>
        <v>1.4629770409612204</v>
      </c>
      <c r="R55">
        <f t="shared" si="18"/>
        <v>0.37076560321729213</v>
      </c>
      <c r="S55">
        <f t="shared" si="19"/>
        <v>0.49333205347985409</v>
      </c>
      <c r="T55">
        <f t="shared" si="20"/>
        <v>2.0794979939179448</v>
      </c>
      <c r="U55">
        <f t="shared" si="21"/>
        <v>1.3054493229385269</v>
      </c>
      <c r="V55">
        <f t="shared" si="22"/>
        <v>2.0829482270868458</v>
      </c>
      <c r="W55">
        <f t="shared" si="23"/>
        <v>0.28923905078059542</v>
      </c>
      <c r="X55" s="11">
        <f t="shared" si="24"/>
        <v>1.3863588842212162</v>
      </c>
      <c r="Y55" s="10">
        <v>1049.0999999999999</v>
      </c>
      <c r="Z55">
        <v>1042.68</v>
      </c>
      <c r="AA55" s="4">
        <f t="shared" si="25"/>
        <v>-6.1195310265940769E-3</v>
      </c>
      <c r="AB55" t="str">
        <f t="shared" si="26"/>
        <v>DOWN</v>
      </c>
      <c r="AC55">
        <f t="shared" si="27"/>
        <v>-0.78049403075270984</v>
      </c>
      <c r="AD55">
        <f t="shared" si="28"/>
        <v>0</v>
      </c>
    </row>
    <row r="56" spans="1:30" x14ac:dyDescent="0.2">
      <c r="A56" t="s">
        <v>40</v>
      </c>
      <c r="B56" s="1">
        <v>43063</v>
      </c>
      <c r="C56">
        <v>141</v>
      </c>
      <c r="D56">
        <v>0.38372206595610803</v>
      </c>
      <c r="E56">
        <v>0.137601199221877</v>
      </c>
      <c r="F56" s="2">
        <v>43063.760659722226</v>
      </c>
      <c r="G56">
        <v>1157</v>
      </c>
      <c r="H56">
        <v>6672</v>
      </c>
      <c r="I56">
        <v>7026958</v>
      </c>
      <c r="J56" s="11">
        <v>15</v>
      </c>
      <c r="K56" s="13">
        <f t="shared" si="16"/>
        <v>0.76065972222568234</v>
      </c>
      <c r="L56">
        <f>C56/VLOOKUP(A56, 'Normalization Factors'!$A:$C, 3, )</f>
        <v>1.0796324655436448E-2</v>
      </c>
      <c r="M56">
        <f>G56/VLOOKUP(A56, 'Normalization Factors'!$A:$C, 3, )</f>
        <v>8.8591117917304743E-2</v>
      </c>
      <c r="N56">
        <f>H56/VLOOKUP(A56, 'Normalization Factors'!$A:$C, 3, )</f>
        <v>0.51087289433384375</v>
      </c>
      <c r="O56">
        <f>I56/VLOOKUP(A56, 'Normalization Factors'!$A:$C, 3, )</f>
        <v>538.05191424196016</v>
      </c>
      <c r="P56" s="11">
        <f>J56/VLOOKUP(A56, 'Normalization Factors'!$A:$C, 3, )</f>
        <v>1.1485451761102604E-3</v>
      </c>
      <c r="Q56" s="10">
        <f t="shared" si="17"/>
        <v>0.82961552626041934</v>
      </c>
      <c r="R56">
        <f t="shared" si="18"/>
        <v>-0.1333800978756968</v>
      </c>
      <c r="S56">
        <f t="shared" si="19"/>
        <v>0.77571971390655825</v>
      </c>
      <c r="T56">
        <f t="shared" si="20"/>
        <v>-1.0388420213253233</v>
      </c>
      <c r="U56">
        <f t="shared" si="21"/>
        <v>-0.30807556950360004</v>
      </c>
      <c r="V56">
        <f t="shared" si="22"/>
        <v>-0.4043911243092887</v>
      </c>
      <c r="W56">
        <f t="shared" si="23"/>
        <v>0.23340819856783124</v>
      </c>
      <c r="X56" s="11">
        <f t="shared" si="24"/>
        <v>-0.38026983145148269</v>
      </c>
      <c r="AA56" s="4" t="str">
        <f t="shared" si="25"/>
        <v>N/A</v>
      </c>
      <c r="AB56" t="str">
        <f t="shared" si="26"/>
        <v>N/A</v>
      </c>
      <c r="AC56" t="str">
        <f t="shared" si="27"/>
        <v>N/A</v>
      </c>
      <c r="AD56">
        <f t="shared" si="28"/>
        <v>0</v>
      </c>
    </row>
    <row r="57" spans="1:30" x14ac:dyDescent="0.2">
      <c r="A57" t="s">
        <v>40</v>
      </c>
      <c r="B57" s="1">
        <v>43062</v>
      </c>
      <c r="C57">
        <v>282</v>
      </c>
      <c r="D57">
        <v>0.46740438196555201</v>
      </c>
      <c r="E57">
        <v>0.34974138788467202</v>
      </c>
      <c r="F57" s="2">
        <v>43062.759814814817</v>
      </c>
      <c r="G57">
        <v>6793</v>
      </c>
      <c r="H57">
        <v>27226</v>
      </c>
      <c r="I57">
        <v>1935101</v>
      </c>
      <c r="J57" s="11">
        <v>5</v>
      </c>
      <c r="K57" s="13">
        <f t="shared" si="16"/>
        <v>0.75981481481721858</v>
      </c>
      <c r="L57">
        <f>C57/VLOOKUP(A57, 'Normalization Factors'!$A:$C, 3, )</f>
        <v>2.1592649310872895E-2</v>
      </c>
      <c r="M57">
        <f>G57/VLOOKUP(A57, 'Normalization Factors'!$A:$C, 3, )</f>
        <v>0.52013782542113318</v>
      </c>
      <c r="N57">
        <f>H57/VLOOKUP(A57, 'Normalization Factors'!$A:$C, 3, )</f>
        <v>2.0846860643185297</v>
      </c>
      <c r="O57">
        <f>I57/VLOOKUP(A57, 'Normalization Factors'!$A:$C, 3, )</f>
        <v>148.17006125574272</v>
      </c>
      <c r="P57" s="11">
        <f>J57/VLOOKUP(A57, 'Normalization Factors'!$A:$C, 3, )</f>
        <v>3.8284839203675346E-4</v>
      </c>
      <c r="Q57" s="10">
        <f t="shared" si="17"/>
        <v>2.2471030881911345</v>
      </c>
      <c r="R57">
        <f t="shared" si="18"/>
        <v>2.6503160634070806</v>
      </c>
      <c r="S57">
        <f t="shared" si="19"/>
        <v>0.74544908360916484</v>
      </c>
      <c r="T57">
        <f t="shared" si="20"/>
        <v>-0.71533478319036792</v>
      </c>
      <c r="U57">
        <f t="shared" si="21"/>
        <v>-0.29342741661530863</v>
      </c>
      <c r="V57">
        <f t="shared" si="22"/>
        <v>-0.37503465812588405</v>
      </c>
      <c r="W57">
        <f t="shared" si="23"/>
        <v>-0.63116978511958022</v>
      </c>
      <c r="X57" s="11">
        <f t="shared" si="24"/>
        <v>-1.0620386699215818</v>
      </c>
      <c r="AA57" s="4" t="str">
        <f t="shared" si="25"/>
        <v>N/A</v>
      </c>
      <c r="AB57" t="str">
        <f t="shared" si="26"/>
        <v>N/A</v>
      </c>
      <c r="AC57" t="str">
        <f t="shared" si="27"/>
        <v>N/A</v>
      </c>
      <c r="AD57">
        <f t="shared" si="28"/>
        <v>0</v>
      </c>
    </row>
    <row r="58" spans="1:30" x14ac:dyDescent="0.2">
      <c r="A58" t="s">
        <v>40</v>
      </c>
      <c r="B58" s="1">
        <v>43061</v>
      </c>
      <c r="C58">
        <v>290</v>
      </c>
      <c r="D58">
        <v>0.36806955018161802</v>
      </c>
      <c r="E58">
        <v>0.25542281497238301</v>
      </c>
      <c r="F58" s="2">
        <v>43061.759328703702</v>
      </c>
      <c r="G58">
        <v>21797</v>
      </c>
      <c r="H58">
        <v>114500</v>
      </c>
      <c r="I58">
        <v>2855366</v>
      </c>
      <c r="J58" s="11">
        <v>6</v>
      </c>
      <c r="K58" s="13">
        <f t="shared" si="16"/>
        <v>0.75932870370161254</v>
      </c>
      <c r="L58">
        <f>C58/VLOOKUP(A58, 'Normalization Factors'!$A:$C, 3, )</f>
        <v>2.22052067381317E-2</v>
      </c>
      <c r="M58">
        <f>G58/VLOOKUP(A58, 'Normalization Factors'!$A:$C, 3, )</f>
        <v>1.668989280245023</v>
      </c>
      <c r="N58">
        <f>H58/VLOOKUP(A58, 'Normalization Factors'!$A:$C, 3, )</f>
        <v>8.7672281776416536</v>
      </c>
      <c r="O58">
        <f>I58/VLOOKUP(A58, 'Normalization Factors'!$A:$C, 3, )</f>
        <v>218.63445635528331</v>
      </c>
      <c r="P58" s="11">
        <f>J58/VLOOKUP(A58, 'Normalization Factors'!$A:$C, 3, )</f>
        <v>4.5941807044410412E-4</v>
      </c>
      <c r="Q58" s="10">
        <f t="shared" si="17"/>
        <v>0.56447890622758057</v>
      </c>
      <c r="R58">
        <f t="shared" si="18"/>
        <v>1.412671037216646</v>
      </c>
      <c r="S58">
        <f t="shared" si="19"/>
        <v>0.72803310439468649</v>
      </c>
      <c r="T58">
        <f t="shared" si="20"/>
        <v>-0.69697976258696626</v>
      </c>
      <c r="U58">
        <f t="shared" si="21"/>
        <v>-0.25443151776223472</v>
      </c>
      <c r="V58">
        <f t="shared" si="22"/>
        <v>-0.25038465181614095</v>
      </c>
      <c r="W58">
        <f t="shared" si="23"/>
        <v>-0.47491228257029505</v>
      </c>
      <c r="X58" s="11">
        <f t="shared" si="24"/>
        <v>-0.99386178607457176</v>
      </c>
      <c r="AA58" s="4" t="str">
        <f t="shared" si="25"/>
        <v>N/A</v>
      </c>
      <c r="AB58" t="str">
        <f t="shared" si="26"/>
        <v>N/A</v>
      </c>
      <c r="AC58" t="str">
        <f t="shared" si="27"/>
        <v>N/A</v>
      </c>
      <c r="AD58">
        <f t="shared" si="28"/>
        <v>0</v>
      </c>
    </row>
    <row r="59" spans="1:30" x14ac:dyDescent="0.2">
      <c r="A59" t="s">
        <v>40</v>
      </c>
      <c r="B59" s="1">
        <v>43060</v>
      </c>
      <c r="C59">
        <v>200</v>
      </c>
      <c r="D59">
        <v>0.25722311207311199</v>
      </c>
      <c r="E59">
        <v>9.5851686507936407E-2</v>
      </c>
      <c r="F59" s="2">
        <v>43060.70480324074</v>
      </c>
      <c r="G59">
        <v>3745</v>
      </c>
      <c r="H59">
        <v>21556</v>
      </c>
      <c r="I59">
        <v>1410950</v>
      </c>
      <c r="J59" s="11">
        <v>8</v>
      </c>
      <c r="K59" s="13">
        <f t="shared" si="16"/>
        <v>0.70480324074014788</v>
      </c>
      <c r="L59">
        <f>C59/VLOOKUP(A59, 'Normalization Factors'!$A:$C, 3, )</f>
        <v>1.5313935681470138E-2</v>
      </c>
      <c r="M59">
        <f>G59/VLOOKUP(A59, 'Normalization Factors'!$A:$C, 3, )</f>
        <v>0.28675344563552835</v>
      </c>
      <c r="N59">
        <f>H59/VLOOKUP(A59, 'Normalization Factors'!$A:$C, 3, )</f>
        <v>1.6505359877488515</v>
      </c>
      <c r="O59">
        <f>I59/VLOOKUP(A59, 'Normalization Factors'!$A:$C, 3, )</f>
        <v>108.03598774885145</v>
      </c>
      <c r="P59" s="11">
        <f>J59/VLOOKUP(A59, 'Normalization Factors'!$A:$C, 3, )</f>
        <v>6.1255742725880549E-4</v>
      </c>
      <c r="Q59" s="10">
        <f t="shared" si="17"/>
        <v>-1.3131393863325576</v>
      </c>
      <c r="R59">
        <f t="shared" si="18"/>
        <v>-0.68121574848858391</v>
      </c>
      <c r="S59">
        <f t="shared" si="19"/>
        <v>-1.2254592127122617</v>
      </c>
      <c r="T59">
        <f t="shared" si="20"/>
        <v>-0.90347374437523553</v>
      </c>
      <c r="U59">
        <f t="shared" si="21"/>
        <v>-0.30134927076781259</v>
      </c>
      <c r="V59">
        <f t="shared" si="22"/>
        <v>-0.38313289512403054</v>
      </c>
      <c r="W59">
        <f t="shared" si="23"/>
        <v>-0.72016863460175151</v>
      </c>
      <c r="X59" s="11">
        <f t="shared" si="24"/>
        <v>-0.85750801838055202</v>
      </c>
      <c r="AA59" s="4" t="str">
        <f t="shared" si="25"/>
        <v>N/A</v>
      </c>
      <c r="AB59" t="str">
        <f t="shared" si="26"/>
        <v>N/A</v>
      </c>
      <c r="AC59" t="str">
        <f t="shared" si="27"/>
        <v>N/A</v>
      </c>
      <c r="AD59">
        <f t="shared" si="28"/>
        <v>0</v>
      </c>
    </row>
    <row r="60" spans="1:30" x14ac:dyDescent="0.2">
      <c r="A60" t="s">
        <v>40</v>
      </c>
      <c r="B60" s="1">
        <v>43059</v>
      </c>
      <c r="C60">
        <v>246</v>
      </c>
      <c r="D60">
        <v>0.24415211933504599</v>
      </c>
      <c r="E60">
        <v>0.11304873649385799</v>
      </c>
      <c r="F60" s="2">
        <v>43059.778553240743</v>
      </c>
      <c r="G60">
        <v>10958</v>
      </c>
      <c r="H60">
        <v>72731</v>
      </c>
      <c r="I60">
        <v>1953753</v>
      </c>
      <c r="J60" s="11">
        <v>15</v>
      </c>
      <c r="K60" s="13">
        <f t="shared" si="16"/>
        <v>0.77855324074334931</v>
      </c>
      <c r="L60">
        <f>C60/VLOOKUP(A60, 'Normalization Factors'!$A:$C, 3, )</f>
        <v>1.8836140888208269E-2</v>
      </c>
      <c r="M60">
        <f>G60/VLOOKUP(A60, 'Normalization Factors'!$A:$C, 3, )</f>
        <v>0.83905053598774881</v>
      </c>
      <c r="N60">
        <f>H60/VLOOKUP(A60, 'Normalization Factors'!$A:$C, 3, )</f>
        <v>5.5689892802450229</v>
      </c>
      <c r="O60">
        <f>I60/VLOOKUP(A60, 'Normalization Factors'!$A:$C, 3, )</f>
        <v>149.59823889739664</v>
      </c>
      <c r="P60" s="11">
        <f>J60/VLOOKUP(A60, 'Normalization Factors'!$A:$C, 3, )</f>
        <v>1.1485451761102604E-3</v>
      </c>
      <c r="Q60" s="10">
        <f t="shared" si="17"/>
        <v>-1.5345478094240537</v>
      </c>
      <c r="R60">
        <f t="shared" si="18"/>
        <v>-0.45555665799304684</v>
      </c>
      <c r="S60">
        <f t="shared" si="19"/>
        <v>1.4167936095097431</v>
      </c>
      <c r="T60">
        <f t="shared" si="20"/>
        <v>-0.79793237590567567</v>
      </c>
      <c r="U60">
        <f t="shared" si="21"/>
        <v>-0.2826024420269953</v>
      </c>
      <c r="V60">
        <f t="shared" si="22"/>
        <v>-0.31004166436915392</v>
      </c>
      <c r="W60">
        <f t="shared" si="23"/>
        <v>-0.62800274634536923</v>
      </c>
      <c r="X60" s="11">
        <f t="shared" si="24"/>
        <v>-0.38026983145148269</v>
      </c>
      <c r="AA60" s="4" t="str">
        <f t="shared" si="25"/>
        <v>N/A</v>
      </c>
      <c r="AB60" t="str">
        <f t="shared" si="26"/>
        <v>N/A</v>
      </c>
      <c r="AC60" t="str">
        <f t="shared" si="27"/>
        <v>N/A</v>
      </c>
      <c r="AD60">
        <f t="shared" si="28"/>
        <v>0</v>
      </c>
    </row>
    <row r="61" spans="1:30" x14ac:dyDescent="0.2">
      <c r="A61" t="s">
        <v>40</v>
      </c>
      <c r="B61" s="1">
        <v>43056</v>
      </c>
      <c r="C61">
        <v>214</v>
      </c>
      <c r="D61">
        <v>0.40578389030491802</v>
      </c>
      <c r="E61">
        <v>0.25743090956291798</v>
      </c>
      <c r="F61" s="2">
        <v>43056.736562500002</v>
      </c>
      <c r="G61">
        <v>4319</v>
      </c>
      <c r="H61">
        <v>29574</v>
      </c>
      <c r="I61">
        <v>1169765</v>
      </c>
      <c r="J61" s="11">
        <v>12</v>
      </c>
      <c r="K61" s="13">
        <f t="shared" si="16"/>
        <v>0.73656250000203727</v>
      </c>
      <c r="L61">
        <f>C61/VLOOKUP(A61, 'Normalization Factors'!$A:$C, 3, )</f>
        <v>1.6385911179173047E-2</v>
      </c>
      <c r="M61">
        <f>G61/VLOOKUP(A61, 'Normalization Factors'!$A:$C, 3, )</f>
        <v>0.33070444104134761</v>
      </c>
      <c r="N61">
        <f>H61/VLOOKUP(A61, 'Normalization Factors'!$A:$C, 3, )</f>
        <v>2.2644716692189895</v>
      </c>
      <c r="O61">
        <f>I61/VLOOKUP(A61, 'Normalization Factors'!$A:$C, 3, )</f>
        <v>89.568529862174586</v>
      </c>
      <c r="P61" s="11">
        <f>J61/VLOOKUP(A61, 'Normalization Factors'!$A:$C, 3, )</f>
        <v>9.1883614088820824E-4</v>
      </c>
      <c r="Q61" s="10">
        <f t="shared" si="17"/>
        <v>1.2033188736248626</v>
      </c>
      <c r="R61">
        <f t="shared" si="18"/>
        <v>1.4390211844395766</v>
      </c>
      <c r="S61">
        <f t="shared" si="19"/>
        <v>-8.7615247793416187E-2</v>
      </c>
      <c r="T61">
        <f t="shared" si="20"/>
        <v>-0.87135245831928254</v>
      </c>
      <c r="U61">
        <f t="shared" si="21"/>
        <v>-0.29985742553043154</v>
      </c>
      <c r="V61">
        <f t="shared" si="22"/>
        <v>-0.37168110248714537</v>
      </c>
      <c r="W61">
        <f t="shared" si="23"/>
        <v>-0.76112093176870821</v>
      </c>
      <c r="X61" s="11">
        <f t="shared" si="24"/>
        <v>-0.58480048299251253</v>
      </c>
      <c r="Y61" s="10">
        <v>21.51</v>
      </c>
      <c r="Z61">
        <v>21.75</v>
      </c>
      <c r="AA61" s="4">
        <f t="shared" si="25"/>
        <v>1.1157601115760038E-2</v>
      </c>
      <c r="AB61" t="str">
        <f t="shared" si="26"/>
        <v>UP</v>
      </c>
      <c r="AC61">
        <f t="shared" si="27"/>
        <v>1.4514030095669959</v>
      </c>
      <c r="AD61">
        <f t="shared" si="28"/>
        <v>0</v>
      </c>
    </row>
    <row r="62" spans="1:30" x14ac:dyDescent="0.2">
      <c r="A62" t="s">
        <v>40</v>
      </c>
      <c r="B62" s="1">
        <v>43055</v>
      </c>
      <c r="C62">
        <v>288</v>
      </c>
      <c r="D62">
        <v>0.44602469803858702</v>
      </c>
      <c r="E62">
        <v>0.243771851489509</v>
      </c>
      <c r="F62" s="2">
        <v>43055.759837962964</v>
      </c>
      <c r="G62">
        <v>6622</v>
      </c>
      <c r="H62">
        <v>45587</v>
      </c>
      <c r="I62">
        <v>3736873</v>
      </c>
      <c r="J62" s="11">
        <v>13</v>
      </c>
      <c r="K62" s="13">
        <f t="shared" si="16"/>
        <v>0.75983796296350192</v>
      </c>
      <c r="L62">
        <f>C62/VLOOKUP(A62, 'Normalization Factors'!$A:$C, 3, )</f>
        <v>2.2052067381316997E-2</v>
      </c>
      <c r="M62">
        <f>G62/VLOOKUP(A62, 'Normalization Factors'!$A:$C, 3, )</f>
        <v>0.50704441041347625</v>
      </c>
      <c r="N62">
        <f>H62/VLOOKUP(A62, 'Normalization Factors'!$A:$C, 3, )</f>
        <v>3.490581929555896</v>
      </c>
      <c r="O62">
        <f>I62/VLOOKUP(A62, 'Normalization Factors'!$A:$C, 3, )</f>
        <v>286.13116385911178</v>
      </c>
      <c r="P62" s="11">
        <f>J62/VLOOKUP(A62, 'Normalization Factors'!$A:$C, 3, )</f>
        <v>9.954058192955589E-4</v>
      </c>
      <c r="Q62" s="10">
        <f t="shared" si="17"/>
        <v>1.8849544588312255</v>
      </c>
      <c r="R62">
        <f t="shared" si="18"/>
        <v>1.2597875004999173</v>
      </c>
      <c r="S62">
        <f t="shared" si="19"/>
        <v>0.7462784158782324</v>
      </c>
      <c r="T62">
        <f t="shared" si="20"/>
        <v>-0.7015685177378167</v>
      </c>
      <c r="U62">
        <f t="shared" si="21"/>
        <v>-0.29387185134630539</v>
      </c>
      <c r="V62">
        <f t="shared" si="22"/>
        <v>-0.34881036720472541</v>
      </c>
      <c r="W62">
        <f t="shared" si="23"/>
        <v>-0.32523574124827065</v>
      </c>
      <c r="X62" s="11">
        <f t="shared" si="24"/>
        <v>-0.5166235991455026</v>
      </c>
      <c r="Y62" s="10">
        <v>21.43</v>
      </c>
      <c r="Z62">
        <v>21.57</v>
      </c>
      <c r="AA62" s="4">
        <f t="shared" si="25"/>
        <v>6.5328978068129057E-3</v>
      </c>
      <c r="AB62" t="str">
        <f t="shared" si="26"/>
        <v>UP</v>
      </c>
      <c r="AC62">
        <f t="shared" si="27"/>
        <v>0.85397390255147021</v>
      </c>
      <c r="AD62">
        <f t="shared" si="28"/>
        <v>0</v>
      </c>
    </row>
    <row r="63" spans="1:30" x14ac:dyDescent="0.2">
      <c r="A63" t="s">
        <v>40</v>
      </c>
      <c r="B63" s="1">
        <v>43054</v>
      </c>
      <c r="C63">
        <v>426</v>
      </c>
      <c r="D63">
        <v>0.34212611527752401</v>
      </c>
      <c r="E63">
        <v>0.34384883321392901</v>
      </c>
      <c r="F63" s="2">
        <v>43054.753252314818</v>
      </c>
      <c r="G63">
        <v>38938</v>
      </c>
      <c r="H63">
        <v>237253</v>
      </c>
      <c r="I63">
        <v>3061210</v>
      </c>
      <c r="J63" s="11">
        <v>20</v>
      </c>
      <c r="K63" s="13">
        <f t="shared" si="16"/>
        <v>0.75325231481838273</v>
      </c>
      <c r="L63">
        <f>C63/VLOOKUP(A63, 'Normalization Factors'!$A:$C, 3, )</f>
        <v>3.2618683001531396E-2</v>
      </c>
      <c r="M63">
        <f>G63/VLOOKUP(A63, 'Normalization Factors'!$A:$C, 3, )</f>
        <v>2.9814701378254211</v>
      </c>
      <c r="N63">
        <f>H63/VLOOKUP(A63, 'Normalization Factors'!$A:$C, 3, )</f>
        <v>18.166385911179173</v>
      </c>
      <c r="O63">
        <f>I63/VLOOKUP(A63, 'Normalization Factors'!$A:$C, 3, )</f>
        <v>234.395865237366</v>
      </c>
      <c r="P63" s="11">
        <f>J63/VLOOKUP(A63, 'Normalization Factors'!$A:$C, 3, )</f>
        <v>1.5313935681470138E-3</v>
      </c>
      <c r="Q63" s="10">
        <f t="shared" si="17"/>
        <v>0.12502529112732161</v>
      </c>
      <c r="R63">
        <f t="shared" si="18"/>
        <v>2.5729941664082543</v>
      </c>
      <c r="S63">
        <f t="shared" si="19"/>
        <v>0.51033336642946026</v>
      </c>
      <c r="T63">
        <f t="shared" si="20"/>
        <v>-0.38494441232913701</v>
      </c>
      <c r="U63">
        <f t="shared" si="21"/>
        <v>-0.20988148428845838</v>
      </c>
      <c r="V63">
        <f t="shared" si="22"/>
        <v>-7.5061391457501569E-2</v>
      </c>
      <c r="W63">
        <f t="shared" si="23"/>
        <v>-0.43996075300570758</v>
      </c>
      <c r="X63" s="11">
        <f t="shared" si="24"/>
        <v>-3.9385412216433262E-2</v>
      </c>
      <c r="Y63" s="10">
        <v>21.31</v>
      </c>
      <c r="Z63">
        <v>21.36</v>
      </c>
      <c r="AA63" s="4">
        <f t="shared" si="25"/>
        <v>2.3463162834350404E-3</v>
      </c>
      <c r="AB63" t="str">
        <f t="shared" si="26"/>
        <v>UP</v>
      </c>
      <c r="AC63">
        <f t="shared" si="27"/>
        <v>0.31314230885324412</v>
      </c>
      <c r="AD63">
        <f t="shared" si="28"/>
        <v>0</v>
      </c>
    </row>
    <row r="64" spans="1:30" x14ac:dyDescent="0.2">
      <c r="A64" t="s">
        <v>40</v>
      </c>
      <c r="B64" s="1">
        <v>43053</v>
      </c>
      <c r="C64">
        <v>197</v>
      </c>
      <c r="D64">
        <v>0.37370244321386398</v>
      </c>
      <c r="E64">
        <v>0.20890202789314399</v>
      </c>
      <c r="F64" s="2">
        <v>43053.709513888891</v>
      </c>
      <c r="G64">
        <v>4483</v>
      </c>
      <c r="H64">
        <v>15135</v>
      </c>
      <c r="I64">
        <v>1241254</v>
      </c>
      <c r="J64" s="11">
        <v>11</v>
      </c>
      <c r="K64" s="13">
        <f t="shared" si="16"/>
        <v>0.70951388889079681</v>
      </c>
      <c r="L64">
        <f>C64/VLOOKUP(A64, 'Normalization Factors'!$A:$C, 3, )</f>
        <v>1.5084226646248085E-2</v>
      </c>
      <c r="M64">
        <f>G64/VLOOKUP(A64, 'Normalization Factors'!$A:$C, 3, )</f>
        <v>0.34326186830015315</v>
      </c>
      <c r="N64">
        <f>H64/VLOOKUP(A64, 'Normalization Factors'!$A:$C, 3, )</f>
        <v>1.1588820826952526</v>
      </c>
      <c r="O64">
        <f>I64/VLOOKUP(A64, 'Normalization Factors'!$A:$C, 3, )</f>
        <v>95.042419601837679</v>
      </c>
      <c r="P64" s="11">
        <f>J64/VLOOKUP(A64, 'Normalization Factors'!$A:$C, 3, )</f>
        <v>8.4226646248085758E-4</v>
      </c>
      <c r="Q64" s="10">
        <f t="shared" si="17"/>
        <v>0.65989399739204746</v>
      </c>
      <c r="R64">
        <f t="shared" si="18"/>
        <v>0.80222689068967235</v>
      </c>
      <c r="S64">
        <f t="shared" si="19"/>
        <v>-1.0566900822714931</v>
      </c>
      <c r="T64">
        <f t="shared" si="20"/>
        <v>-0.91035687710151114</v>
      </c>
      <c r="U64">
        <f t="shared" si="21"/>
        <v>-0.29943118403403701</v>
      </c>
      <c r="V64">
        <f t="shared" si="22"/>
        <v>-0.3923037557527958</v>
      </c>
      <c r="W64">
        <f t="shared" si="23"/>
        <v>-0.7489823710283281</v>
      </c>
      <c r="X64" s="11">
        <f t="shared" si="24"/>
        <v>-0.65297736683952234</v>
      </c>
      <c r="Y64" s="10">
        <v>21.1</v>
      </c>
      <c r="Z64">
        <v>21.36</v>
      </c>
      <c r="AA64" s="4">
        <f t="shared" si="25"/>
        <v>1.2322274881516493E-2</v>
      </c>
      <c r="AB64" t="str">
        <f t="shared" si="26"/>
        <v>UP</v>
      </c>
      <c r="AC64">
        <f t="shared" si="27"/>
        <v>1.6018580682718746</v>
      </c>
      <c r="AD64">
        <f t="shared" si="28"/>
        <v>0</v>
      </c>
    </row>
    <row r="65" spans="1:30" x14ac:dyDescent="0.2">
      <c r="A65" t="s">
        <v>40</v>
      </c>
      <c r="B65" s="1">
        <v>43052</v>
      </c>
      <c r="C65">
        <v>254</v>
      </c>
      <c r="D65">
        <v>0.40687138894569902</v>
      </c>
      <c r="E65">
        <v>0.22447224281623801</v>
      </c>
      <c r="F65" s="2">
        <v>43052.745057870372</v>
      </c>
      <c r="G65">
        <v>11191</v>
      </c>
      <c r="H65">
        <v>72188</v>
      </c>
      <c r="I65">
        <v>2380535</v>
      </c>
      <c r="J65" s="11">
        <v>11</v>
      </c>
      <c r="K65" s="13">
        <f t="shared" si="16"/>
        <v>0.74505787037196569</v>
      </c>
      <c r="L65">
        <f>C65/VLOOKUP(A65, 'Normalization Factors'!$A:$C, 3, )</f>
        <v>1.9448698315467076E-2</v>
      </c>
      <c r="M65">
        <f>G65/VLOOKUP(A65, 'Normalization Factors'!$A:$C, 3, )</f>
        <v>0.85689127105666152</v>
      </c>
      <c r="N65">
        <f>H65/VLOOKUP(A65, 'Normalization Factors'!$A:$C, 3, )</f>
        <v>5.5274119448698311</v>
      </c>
      <c r="O65">
        <f>I65/VLOOKUP(A65, 'Normalization Factors'!$A:$C, 3, )</f>
        <v>182.27679938744257</v>
      </c>
      <c r="P65" s="11">
        <f>J65/VLOOKUP(A65, 'Normalization Factors'!$A:$C, 3, )</f>
        <v>8.4226646248085758E-4</v>
      </c>
      <c r="Q65" s="10">
        <f t="shared" si="17"/>
        <v>1.2217399196765717</v>
      </c>
      <c r="R65">
        <f t="shared" si="18"/>
        <v>1.0065387081956876</v>
      </c>
      <c r="S65">
        <f t="shared" si="19"/>
        <v>0.216749719457976</v>
      </c>
      <c r="T65">
        <f t="shared" si="20"/>
        <v>-0.7795773553022739</v>
      </c>
      <c r="U65">
        <f t="shared" si="21"/>
        <v>-0.28199686721809331</v>
      </c>
      <c r="V65">
        <f t="shared" si="22"/>
        <v>-0.31081720981712463</v>
      </c>
      <c r="W65">
        <f t="shared" si="23"/>
        <v>-0.55553678333146672</v>
      </c>
      <c r="X65" s="11">
        <f t="shared" si="24"/>
        <v>-0.65297736683952234</v>
      </c>
      <c r="Y65" s="10">
        <v>21.23</v>
      </c>
      <c r="Z65">
        <v>21.17</v>
      </c>
      <c r="AA65" s="4">
        <f t="shared" si="25"/>
        <v>-2.8261893546867038E-3</v>
      </c>
      <c r="AB65" t="str">
        <f t="shared" si="26"/>
        <v>DOWN</v>
      </c>
      <c r="AC65">
        <f t="shared" si="27"/>
        <v>-0.35505307968928412</v>
      </c>
      <c r="AD65">
        <f t="shared" si="28"/>
        <v>0</v>
      </c>
    </row>
    <row r="66" spans="1:30" x14ac:dyDescent="0.2">
      <c r="A66" t="s">
        <v>50</v>
      </c>
      <c r="B66" s="1">
        <v>43063</v>
      </c>
      <c r="C66">
        <v>236</v>
      </c>
      <c r="D66">
        <v>0.32464632824802298</v>
      </c>
      <c r="E66">
        <v>0.14854561046298301</v>
      </c>
      <c r="F66" s="2">
        <v>43063.741620370369</v>
      </c>
      <c r="G66">
        <v>6271</v>
      </c>
      <c r="H66">
        <v>13422</v>
      </c>
      <c r="I66">
        <v>1285873</v>
      </c>
      <c r="J66" s="11">
        <v>13</v>
      </c>
      <c r="K66" s="13">
        <f t="shared" si="16"/>
        <v>0.74162037036876427</v>
      </c>
      <c r="L66">
        <f>C66/VLOOKUP(A66, 'Normalization Factors'!$A:$C, 3, )</f>
        <v>1.2321829478410692E-2</v>
      </c>
      <c r="M66">
        <f>G66/VLOOKUP(A66, 'Normalization Factors'!$A:$C, 3, )</f>
        <v>0.32741607058946381</v>
      </c>
      <c r="N66">
        <f>H66/VLOOKUP(A66, 'Normalization Factors'!$A:$C, 3, )</f>
        <v>0.70077794601367926</v>
      </c>
      <c r="O66">
        <f>I66/VLOOKUP(A66, 'Normalization Factors'!$A:$C, 3, )</f>
        <v>67.136897613950822</v>
      </c>
      <c r="P66" s="11">
        <f>J66/VLOOKUP(A66, 'Normalization Factors'!$A:$C, 3, )</f>
        <v>6.7874484414974154E-4</v>
      </c>
      <c r="Q66" s="10">
        <f t="shared" si="17"/>
        <v>-0.17106331971752292</v>
      </c>
      <c r="R66">
        <f t="shared" si="18"/>
        <v>1.0232084952110636E-2</v>
      </c>
      <c r="S66">
        <f t="shared" si="19"/>
        <v>9.3593867465395206E-2</v>
      </c>
      <c r="T66">
        <f t="shared" si="20"/>
        <v>-0.99313092354044452</v>
      </c>
      <c r="U66">
        <f t="shared" si="21"/>
        <v>-0.29996904393069962</v>
      </c>
      <c r="V66">
        <f t="shared" si="22"/>
        <v>-0.40084880979952314</v>
      </c>
      <c r="W66">
        <f t="shared" si="23"/>
        <v>-0.81086393783950483</v>
      </c>
      <c r="X66" s="11">
        <f t="shared" si="24"/>
        <v>-0.7985753974349511</v>
      </c>
      <c r="AA66" s="4" t="str">
        <f t="shared" si="25"/>
        <v>N/A</v>
      </c>
      <c r="AB66" t="str">
        <f t="shared" si="26"/>
        <v>N/A</v>
      </c>
      <c r="AC66" t="str">
        <f t="shared" si="27"/>
        <v>N/A</v>
      </c>
      <c r="AD66">
        <f t="shared" si="28"/>
        <v>0</v>
      </c>
    </row>
    <row r="67" spans="1:30" x14ac:dyDescent="0.2">
      <c r="A67" t="s">
        <v>50</v>
      </c>
      <c r="B67" s="1">
        <v>43062</v>
      </c>
      <c r="C67">
        <v>288</v>
      </c>
      <c r="D67">
        <v>0.312573108315295</v>
      </c>
      <c r="E67">
        <v>0.114422802554313</v>
      </c>
      <c r="F67" s="2">
        <v>43062.711921296293</v>
      </c>
      <c r="G67">
        <v>6800</v>
      </c>
      <c r="H67">
        <v>17476</v>
      </c>
      <c r="I67">
        <v>1417681</v>
      </c>
      <c r="J67" s="11">
        <v>8</v>
      </c>
      <c r="K67" s="13">
        <f t="shared" si="16"/>
        <v>0.71192129629343981</v>
      </c>
      <c r="L67">
        <f>C67/VLOOKUP(A67, 'Normalization Factors'!$A:$C, 3, )</f>
        <v>1.5036808855009659E-2</v>
      </c>
      <c r="M67">
        <f>G67/VLOOKUP(A67, 'Normalization Factors'!$A:$C, 3, )</f>
        <v>0.35503576463217251</v>
      </c>
      <c r="N67">
        <f>H67/VLOOKUP(A67, 'Normalization Factors'!$A:$C, 3, )</f>
        <v>0.91244191510468331</v>
      </c>
      <c r="O67">
        <f>I67/VLOOKUP(A67, 'Normalization Factors'!$A:$C, 3, )</f>
        <v>74.018743799926909</v>
      </c>
      <c r="P67" s="11">
        <f>J67/VLOOKUP(A67, 'Normalization Factors'!$A:$C, 3, )</f>
        <v>4.1768913486137939E-4</v>
      </c>
      <c r="Q67" s="10">
        <f t="shared" si="17"/>
        <v>-0.37557055497574071</v>
      </c>
      <c r="R67">
        <f t="shared" si="18"/>
        <v>-0.43752621104215106</v>
      </c>
      <c r="S67">
        <f t="shared" si="19"/>
        <v>-0.97043951951087615</v>
      </c>
      <c r="T67">
        <f t="shared" si="20"/>
        <v>-0.91177773088014213</v>
      </c>
      <c r="U67">
        <f t="shared" si="21"/>
        <v>-0.29903153822383055</v>
      </c>
      <c r="V67">
        <f t="shared" si="22"/>
        <v>-0.39690062441807428</v>
      </c>
      <c r="W67">
        <f t="shared" si="23"/>
        <v>-0.79560317960224347</v>
      </c>
      <c r="X67" s="11">
        <f t="shared" si="24"/>
        <v>-1.0310168173279048</v>
      </c>
      <c r="AA67" s="4" t="str">
        <f t="shared" si="25"/>
        <v>N/A</v>
      </c>
      <c r="AB67" t="str">
        <f t="shared" si="26"/>
        <v>N/A</v>
      </c>
      <c r="AC67" t="str">
        <f t="shared" si="27"/>
        <v>N/A</v>
      </c>
      <c r="AD67">
        <f t="shared" si="28"/>
        <v>0</v>
      </c>
    </row>
    <row r="68" spans="1:30" x14ac:dyDescent="0.2">
      <c r="A68" t="s">
        <v>50</v>
      </c>
      <c r="B68" s="1">
        <v>43061</v>
      </c>
      <c r="C68">
        <v>368</v>
      </c>
      <c r="D68">
        <v>0.31183932688688099</v>
      </c>
      <c r="E68">
        <v>0.148486061605966</v>
      </c>
      <c r="F68" s="2">
        <v>43061.733842592592</v>
      </c>
      <c r="G68">
        <v>17787</v>
      </c>
      <c r="H68">
        <v>56773</v>
      </c>
      <c r="I68">
        <v>1854873</v>
      </c>
      <c r="J68" s="11">
        <v>15</v>
      </c>
      <c r="K68" s="13">
        <f t="shared" ref="K68:K99" si="29">MOD(F68, 1)</f>
        <v>0.73384259259182727</v>
      </c>
      <c r="L68">
        <f>C68/VLOOKUP(A68, 'Normalization Factors'!$A:$C, 3, )</f>
        <v>1.9213700203623452E-2</v>
      </c>
      <c r="M68">
        <f>G68/VLOOKUP(A68, 'Normalization Factors'!$A:$C, 3, )</f>
        <v>0.92867958022241948</v>
      </c>
      <c r="N68">
        <f>H68/VLOOKUP(A68, 'Normalization Factors'!$A:$C, 3, )</f>
        <v>2.9641831566856367</v>
      </c>
      <c r="O68">
        <f>I68/VLOOKUP(A68, 'Normalization Factors'!$A:$C, 3, )</f>
        <v>96.845037330966434</v>
      </c>
      <c r="P68" s="11">
        <f>J68/VLOOKUP(A68, 'Normalization Factors'!$A:$C, 3, )</f>
        <v>7.8316712786508644E-4</v>
      </c>
      <c r="Q68" s="10">
        <f t="shared" ref="Q68:Q99" si="30">STANDARDIZE(D68, D$1, D$2)</f>
        <v>-0.38800001555418884</v>
      </c>
      <c r="R68">
        <f t="shared" ref="R68:R99" si="31">STANDARDIZE(E68, E$1, E$2)</f>
        <v>9.4506869259662046E-3</v>
      </c>
      <c r="S68">
        <f t="shared" ref="S68:S99" si="32">STANDARDIZE(K68, K$1, K$2)</f>
        <v>-0.18506179735949002</v>
      </c>
      <c r="T68">
        <f t="shared" ref="T68:T99" si="33">STANDARDIZE(L68, L$1, L$2)</f>
        <v>-0.78661897294121541</v>
      </c>
      <c r="U68">
        <f t="shared" ref="U68:U99" si="34">STANDARDIZE(M68, M$1, M$2)</f>
        <v>-0.27956012952558607</v>
      </c>
      <c r="V68">
        <f t="shared" ref="V68:V99" si="35">STANDARDIZE(N68, N$1, N$2)</f>
        <v>-0.35862932670352154</v>
      </c>
      <c r="W68">
        <f t="shared" ref="W68:W99" si="36">STANDARDIZE(O68, O$1, O$2)</f>
        <v>-0.74498499697854281</v>
      </c>
      <c r="X68" s="11">
        <f t="shared" ref="X68:X99" si="37">STANDARDIZE(P68, P$1, P$2)</f>
        <v>-0.70559882947776942</v>
      </c>
      <c r="AA68" s="4" t="str">
        <f t="shared" ref="AA68:AA99" si="38">IFERROR((Z68-Y68)/Y68, "N/A")</f>
        <v>N/A</v>
      </c>
      <c r="AB68" t="str">
        <f t="shared" ref="AB68:AB99" si="39">IF(AA68="N/A", "N/A", IF(AA68&gt;0, "UP", "DOWN"))</f>
        <v>N/A</v>
      </c>
      <c r="AC68" t="str">
        <f t="shared" ref="AC68:AC99" si="40">IFERROR(STANDARDIZE(AA68, $AA$1, $AA$2), "N/A")</f>
        <v>N/A</v>
      </c>
      <c r="AD68">
        <f t="shared" ref="AD68:AD99" si="41">IF(MAX(Q68:X68)&gt;$AD$1, 1, IF(MIN(Q68:X68)&lt;-$AD$1, 1, 0))</f>
        <v>0</v>
      </c>
    </row>
    <row r="69" spans="1:30" x14ac:dyDescent="0.2">
      <c r="A69" t="s">
        <v>50</v>
      </c>
      <c r="B69" s="1">
        <v>43060</v>
      </c>
      <c r="C69">
        <v>968</v>
      </c>
      <c r="D69">
        <v>0.36795073856928101</v>
      </c>
      <c r="E69">
        <v>4.2762498993774697E-2</v>
      </c>
      <c r="F69" s="2">
        <v>43060.753703703704</v>
      </c>
      <c r="G69">
        <v>80810</v>
      </c>
      <c r="H69">
        <v>290851</v>
      </c>
      <c r="I69">
        <v>6654111</v>
      </c>
      <c r="J69" s="11">
        <v>22</v>
      </c>
      <c r="K69" s="13">
        <f t="shared" si="29"/>
        <v>0.75370370370364981</v>
      </c>
      <c r="L69">
        <f>C69/VLOOKUP(A69, 'Normalization Factors'!$A:$C, 3, )</f>
        <v>5.054038531822691E-2</v>
      </c>
      <c r="M69">
        <f>G69/VLOOKUP(A69, 'Normalization Factors'!$A:$C, 3, )</f>
        <v>4.2191823735185086</v>
      </c>
      <c r="N69">
        <f>H69/VLOOKUP(A69, 'Normalization Factors'!$A:$C, 3, )</f>
        <v>15.185662820445883</v>
      </c>
      <c r="O69">
        <f>I69/VLOOKUP(A69, 'Normalization Factors'!$A:$C, 3, )</f>
        <v>347.41873335769856</v>
      </c>
      <c r="P69" s="11">
        <f>J69/VLOOKUP(A69, 'Normalization Factors'!$A:$C, 3, )</f>
        <v>1.1486451208687935E-3</v>
      </c>
      <c r="Q69" s="10">
        <f t="shared" si="30"/>
        <v>0.56246636653303339</v>
      </c>
      <c r="R69">
        <f t="shared" si="31"/>
        <v>-1.3778502165746951</v>
      </c>
      <c r="S69">
        <f t="shared" si="32"/>
        <v>0.52650534684932215</v>
      </c>
      <c r="T69">
        <f t="shared" si="33"/>
        <v>0.15207171160073527</v>
      </c>
      <c r="U69">
        <f t="shared" si="34"/>
        <v>-0.16786935038756309</v>
      </c>
      <c r="V69">
        <f t="shared" si="35"/>
        <v>-0.13066106382271422</v>
      </c>
      <c r="W69">
        <f t="shared" si="36"/>
        <v>-0.18932820193516647</v>
      </c>
      <c r="X69" s="11">
        <f t="shared" si="37"/>
        <v>-0.38018084162763394</v>
      </c>
      <c r="AA69" s="4" t="str">
        <f t="shared" si="38"/>
        <v>N/A</v>
      </c>
      <c r="AB69" t="str">
        <f t="shared" si="39"/>
        <v>N/A</v>
      </c>
      <c r="AC69" t="str">
        <f t="shared" si="40"/>
        <v>N/A</v>
      </c>
      <c r="AD69">
        <f t="shared" si="41"/>
        <v>0</v>
      </c>
    </row>
    <row r="70" spans="1:30" x14ac:dyDescent="0.2">
      <c r="A70" t="s">
        <v>50</v>
      </c>
      <c r="B70" s="1">
        <v>43059</v>
      </c>
      <c r="C70">
        <v>477</v>
      </c>
      <c r="D70">
        <v>0.332622254288921</v>
      </c>
      <c r="E70">
        <v>0.15356777285432899</v>
      </c>
      <c r="F70" s="2">
        <v>43059.747013888889</v>
      </c>
      <c r="G70">
        <v>22228</v>
      </c>
      <c r="H70">
        <v>34803</v>
      </c>
      <c r="I70">
        <v>3700888</v>
      </c>
      <c r="J70" s="11">
        <v>13</v>
      </c>
      <c r="K70" s="13">
        <f t="shared" si="29"/>
        <v>0.74701388888934162</v>
      </c>
      <c r="L70">
        <f>C70/VLOOKUP(A70, 'Normalization Factors'!$A:$C, 3, )</f>
        <v>2.4904714666109749E-2</v>
      </c>
      <c r="M70">
        <f>G70/VLOOKUP(A70, 'Normalization Factors'!$A:$C, 3, )</f>
        <v>1.1605492612123427</v>
      </c>
      <c r="N70">
        <f>H70/VLOOKUP(A70, 'Normalization Factors'!$A:$C, 3, )</f>
        <v>1.8171043700725735</v>
      </c>
      <c r="O70">
        <f>I70/VLOOKUP(A70, 'Normalization Factors'!$A:$C, 3, )</f>
        <v>193.22758836735758</v>
      </c>
      <c r="P70" s="11">
        <f>J70/VLOOKUP(A70, 'Normalization Factors'!$A:$C, 3, )</f>
        <v>6.7874484414974154E-4</v>
      </c>
      <c r="Q70" s="10">
        <f t="shared" si="30"/>
        <v>-3.595979370401807E-2</v>
      </c>
      <c r="R70">
        <f t="shared" si="31"/>
        <v>7.6132724799049589E-2</v>
      </c>
      <c r="S70">
        <f t="shared" si="32"/>
        <v>0.28682830179873103</v>
      </c>
      <c r="T70">
        <f t="shared" si="33"/>
        <v>-0.61609016524942761</v>
      </c>
      <c r="U70">
        <f t="shared" si="34"/>
        <v>-0.27168968936640675</v>
      </c>
      <c r="V70">
        <f t="shared" si="35"/>
        <v>-0.38002588142242433</v>
      </c>
      <c r="W70">
        <f t="shared" si="36"/>
        <v>-0.53125298816756117</v>
      </c>
      <c r="X70" s="11">
        <f t="shared" si="37"/>
        <v>-0.7985753974349511</v>
      </c>
      <c r="AA70" s="4" t="str">
        <f t="shared" si="38"/>
        <v>N/A</v>
      </c>
      <c r="AB70" t="str">
        <f t="shared" si="39"/>
        <v>N/A</v>
      </c>
      <c r="AC70" t="str">
        <f t="shared" si="40"/>
        <v>N/A</v>
      </c>
      <c r="AD70">
        <f t="shared" si="41"/>
        <v>0</v>
      </c>
    </row>
    <row r="71" spans="1:30" x14ac:dyDescent="0.2">
      <c r="A71" t="s">
        <v>42</v>
      </c>
      <c r="B71" s="1">
        <v>43056</v>
      </c>
      <c r="C71">
        <v>583</v>
      </c>
      <c r="D71">
        <v>0.25294275454867199</v>
      </c>
      <c r="E71">
        <v>9.4732494016370405E-2</v>
      </c>
      <c r="F71" s="2">
        <v>43056.729398148149</v>
      </c>
      <c r="G71">
        <v>29610</v>
      </c>
      <c r="H71">
        <v>38617</v>
      </c>
      <c r="I71">
        <v>3553195</v>
      </c>
      <c r="J71" s="11">
        <v>25</v>
      </c>
      <c r="K71" s="13">
        <f t="shared" si="29"/>
        <v>0.72939814814890269</v>
      </c>
      <c r="L71">
        <f>C71/VLOOKUP(A71, 'Normalization Factors'!$A:$C, 3, )</f>
        <v>3.0439095703023025E-2</v>
      </c>
      <c r="M71">
        <f>G71/VLOOKUP(A71, 'Normalization Factors'!$A:$C, 3, )</f>
        <v>1.5459719104056806</v>
      </c>
      <c r="N71">
        <f>H71/VLOOKUP(A71, 'Normalization Factors'!$A:$C, 3, )</f>
        <v>2.0162376651177363</v>
      </c>
      <c r="O71">
        <f>I71/VLOOKUP(A71, 'Normalization Factors'!$A:$C, 3, )</f>
        <v>185.51636819297238</v>
      </c>
      <c r="P71" s="11">
        <f>J71/VLOOKUP(A71, 'Normalization Factors'!$A:$C, 3, )</f>
        <v>1.3052785464418106E-3</v>
      </c>
      <c r="Q71" s="10">
        <f t="shared" si="30"/>
        <v>-1.3856439947234811</v>
      </c>
      <c r="R71">
        <f t="shared" si="31"/>
        <v>-0.69590175335238169</v>
      </c>
      <c r="S71">
        <f t="shared" si="32"/>
        <v>-0.34429360579361346</v>
      </c>
      <c r="T71">
        <f t="shared" si="33"/>
        <v>-0.45025481098034975</v>
      </c>
      <c r="U71">
        <f t="shared" si="34"/>
        <v>-0.2586071428104369</v>
      </c>
      <c r="V71">
        <f t="shared" si="35"/>
        <v>-0.37631143173203313</v>
      </c>
      <c r="W71">
        <f t="shared" si="36"/>
        <v>-0.54835291507894612</v>
      </c>
      <c r="X71" s="11">
        <f t="shared" si="37"/>
        <v>-0.24071598969186173</v>
      </c>
      <c r="Y71">
        <v>149.34</v>
      </c>
      <c r="Z71">
        <v>148.83000000000001</v>
      </c>
      <c r="AA71" s="4">
        <f t="shared" si="38"/>
        <v>-3.4150261149055237E-3</v>
      </c>
      <c r="AB71" t="str">
        <f t="shared" si="39"/>
        <v>DOWN</v>
      </c>
      <c r="AC71">
        <f t="shared" si="40"/>
        <v>-0.43112027715790047</v>
      </c>
      <c r="AD71">
        <f t="shared" si="41"/>
        <v>0</v>
      </c>
    </row>
    <row r="72" spans="1:30" x14ac:dyDescent="0.2">
      <c r="A72" t="s">
        <v>42</v>
      </c>
      <c r="B72" s="1">
        <v>43055</v>
      </c>
      <c r="C72">
        <v>842</v>
      </c>
      <c r="D72">
        <v>0.31953576027210201</v>
      </c>
      <c r="E72">
        <v>0.13884565739969501</v>
      </c>
      <c r="F72" s="2">
        <v>43055.703946759262</v>
      </c>
      <c r="G72">
        <v>22132</v>
      </c>
      <c r="H72">
        <v>63415</v>
      </c>
      <c r="I72">
        <v>5736899</v>
      </c>
      <c r="J72" s="11">
        <v>40</v>
      </c>
      <c r="K72" s="13">
        <f t="shared" si="29"/>
        <v>0.70394675926218042</v>
      </c>
      <c r="L72">
        <f>C72/VLOOKUP(A72, 'Normalization Factors'!$A:$C, 3, )</f>
        <v>4.3961781444160186E-2</v>
      </c>
      <c r="M72">
        <f>G72/VLOOKUP(A72, 'Normalization Factors'!$A:$C, 3, )</f>
        <v>1.1555369915940061</v>
      </c>
      <c r="N72">
        <f>H72/VLOOKUP(A72, 'Normalization Factors'!$A:$C, 3, )</f>
        <v>3.3109695609042968</v>
      </c>
      <c r="O72">
        <f>I72/VLOOKUP(A72, 'Normalization Factors'!$A:$C, 3, )</f>
        <v>299.53004751213911</v>
      </c>
      <c r="P72" s="11">
        <f>J72/VLOOKUP(A72, 'Normalization Factors'!$A:$C, 3, )</f>
        <v>2.0884456743068972E-3</v>
      </c>
      <c r="Q72" s="10">
        <f t="shared" si="30"/>
        <v>-0.25763079162463237</v>
      </c>
      <c r="R72">
        <f t="shared" si="31"/>
        <v>-0.11705036104315615</v>
      </c>
      <c r="S72">
        <f t="shared" si="32"/>
        <v>-1.2561445090138503</v>
      </c>
      <c r="T72">
        <f t="shared" si="33"/>
        <v>-4.5053332153074312E-2</v>
      </c>
      <c r="U72">
        <f t="shared" si="34"/>
        <v>-0.27185982272719961</v>
      </c>
      <c r="V72">
        <f t="shared" si="35"/>
        <v>-0.35216069145350087</v>
      </c>
      <c r="W72">
        <f t="shared" si="36"/>
        <v>-0.29552320211963856</v>
      </c>
      <c r="X72" s="11">
        <f t="shared" si="37"/>
        <v>0.4566082699870001</v>
      </c>
      <c r="Y72">
        <v>147.72999999999999</v>
      </c>
      <c r="Z72">
        <v>147.5</v>
      </c>
      <c r="AA72" s="4">
        <f t="shared" si="38"/>
        <v>-1.5568943342583754E-3</v>
      </c>
      <c r="AB72" t="str">
        <f t="shared" si="39"/>
        <v>DOWN</v>
      </c>
      <c r="AC72">
        <f t="shared" si="40"/>
        <v>-0.19108282258615583</v>
      </c>
      <c r="AD72">
        <f t="shared" si="41"/>
        <v>0</v>
      </c>
    </row>
    <row r="73" spans="1:30" x14ac:dyDescent="0.2">
      <c r="A73" t="s">
        <v>42</v>
      </c>
      <c r="B73" s="1">
        <v>43054</v>
      </c>
      <c r="C73">
        <v>776</v>
      </c>
      <c r="D73">
        <v>0.33620311508842399</v>
      </c>
      <c r="E73">
        <v>0.14503842005422601</v>
      </c>
      <c r="F73" s="2">
        <v>43054.712233796294</v>
      </c>
      <c r="G73">
        <v>30481</v>
      </c>
      <c r="H73">
        <v>102526</v>
      </c>
      <c r="I73">
        <v>9061562</v>
      </c>
      <c r="J73" s="11">
        <v>64</v>
      </c>
      <c r="K73" s="13">
        <f t="shared" si="29"/>
        <v>0.71223379629373085</v>
      </c>
      <c r="L73">
        <f>C73/VLOOKUP(A73, 'Normalization Factors'!$A:$C, 3, )</f>
        <v>4.0515846081553807E-2</v>
      </c>
      <c r="M73">
        <f>G73/VLOOKUP(A73, 'Normalization Factors'!$A:$C, 3, )</f>
        <v>1.5914478149637132</v>
      </c>
      <c r="N73">
        <f>H73/VLOOKUP(A73, 'Normalization Factors'!$A:$C, 3, )</f>
        <v>5.3529995300997228</v>
      </c>
      <c r="O73">
        <f>I73/VLOOKUP(A73, 'Normalization Factors'!$A:$C, 3, )</f>
        <v>473.11449903409385</v>
      </c>
      <c r="P73" s="11">
        <f>J73/VLOOKUP(A73, 'Normalization Factors'!$A:$C, 3, )</f>
        <v>3.3415130788910351E-3</v>
      </c>
      <c r="Q73" s="10">
        <f t="shared" si="30"/>
        <v>2.4696099755335054E-2</v>
      </c>
      <c r="R73">
        <f t="shared" si="31"/>
        <v>-3.5789145345101962E-2</v>
      </c>
      <c r="S73">
        <f t="shared" si="32"/>
        <v>-0.9592435329660961</v>
      </c>
      <c r="T73">
        <f t="shared" si="33"/>
        <v>-0.14830930745268886</v>
      </c>
      <c r="U73">
        <f t="shared" si="34"/>
        <v>-0.25706353700574314</v>
      </c>
      <c r="V73">
        <f t="shared" si="35"/>
        <v>-0.3140705388995178</v>
      </c>
      <c r="W73">
        <f t="shared" si="36"/>
        <v>8.9406986210112172E-2</v>
      </c>
      <c r="X73" s="11">
        <f t="shared" si="37"/>
        <v>1.5723270854731786</v>
      </c>
      <c r="Y73">
        <v>148</v>
      </c>
      <c r="Z73">
        <v>146.21</v>
      </c>
      <c r="AA73" s="4">
        <f t="shared" si="38"/>
        <v>-1.209459459459454E-2</v>
      </c>
      <c r="AB73" t="str">
        <f t="shared" si="39"/>
        <v>DOWN</v>
      </c>
      <c r="AC73">
        <f t="shared" si="40"/>
        <v>-1.5523655765198687</v>
      </c>
      <c r="AD73">
        <f t="shared" si="41"/>
        <v>0</v>
      </c>
    </row>
    <row r="74" spans="1:30" x14ac:dyDescent="0.2">
      <c r="A74" t="s">
        <v>42</v>
      </c>
      <c r="B74" s="1">
        <v>43053</v>
      </c>
      <c r="C74">
        <v>873</v>
      </c>
      <c r="D74">
        <v>0.32986882612741603</v>
      </c>
      <c r="E74">
        <v>0.16821274539702299</v>
      </c>
      <c r="F74" s="2">
        <v>43053.768171296295</v>
      </c>
      <c r="G74">
        <v>54434</v>
      </c>
      <c r="H74">
        <v>192187</v>
      </c>
      <c r="I74">
        <v>8192859</v>
      </c>
      <c r="J74" s="11">
        <v>39</v>
      </c>
      <c r="K74" s="13">
        <f t="shared" si="29"/>
        <v>0.768171296294895</v>
      </c>
      <c r="L74">
        <f>C74/VLOOKUP(A74, 'Normalization Factors'!$A:$C, 3, )</f>
        <v>4.558032684174803E-2</v>
      </c>
      <c r="M74">
        <f>G74/VLOOKUP(A74, 'Normalization Factors'!$A:$C, 3, )</f>
        <v>2.8420612958805411</v>
      </c>
      <c r="N74">
        <f>H74/VLOOKUP(A74, 'Normalization Factors'!$A:$C, 3, )</f>
        <v>10.034302720200492</v>
      </c>
      <c r="O74">
        <f>I74/VLOOKUP(A74, 'Normalization Factors'!$A:$C, 3, )</f>
        <v>427.75852346890827</v>
      </c>
      <c r="P74" s="11">
        <f>J74/VLOOKUP(A74, 'Normalization Factors'!$A:$C, 3, )</f>
        <v>2.0362345324492245E-3</v>
      </c>
      <c r="Q74" s="10">
        <f t="shared" si="30"/>
        <v>-8.259987679113763E-2</v>
      </c>
      <c r="R74">
        <f t="shared" si="31"/>
        <v>0.26830354403966949</v>
      </c>
      <c r="S74">
        <f t="shared" si="32"/>
        <v>1.0448380567247983</v>
      </c>
      <c r="T74">
        <f t="shared" si="33"/>
        <v>3.4456865482597535E-3</v>
      </c>
      <c r="U74">
        <f t="shared" si="34"/>
        <v>-0.21461349126540918</v>
      </c>
      <c r="V74">
        <f t="shared" si="35"/>
        <v>-0.22674980641651615</v>
      </c>
      <c r="W74">
        <f t="shared" si="36"/>
        <v>-1.1171631650591105E-2</v>
      </c>
      <c r="X74" s="11">
        <f t="shared" si="37"/>
        <v>0.4101199860084091</v>
      </c>
      <c r="Y74">
        <v>147.94999999999999</v>
      </c>
      <c r="Z74">
        <v>147.49</v>
      </c>
      <c r="AA74" s="4">
        <f t="shared" si="38"/>
        <v>-3.1091584994929339E-3</v>
      </c>
      <c r="AB74" t="str">
        <f t="shared" si="39"/>
        <v>DOWN</v>
      </c>
      <c r="AC74">
        <f t="shared" si="40"/>
        <v>-0.3916076416149053</v>
      </c>
      <c r="AD74">
        <f t="shared" si="41"/>
        <v>0</v>
      </c>
    </row>
    <row r="75" spans="1:30" x14ac:dyDescent="0.2">
      <c r="A75" t="s">
        <v>42</v>
      </c>
      <c r="B75" s="1">
        <v>43052</v>
      </c>
      <c r="C75">
        <v>737</v>
      </c>
      <c r="D75">
        <v>0.26978012852894101</v>
      </c>
      <c r="E75">
        <v>0.124953725934475</v>
      </c>
      <c r="F75" s="2">
        <v>43052.699652777781</v>
      </c>
      <c r="G75">
        <v>38104</v>
      </c>
      <c r="H75">
        <v>108406</v>
      </c>
      <c r="I75">
        <v>7342441</v>
      </c>
      <c r="J75" s="11">
        <v>31</v>
      </c>
      <c r="K75" s="13">
        <f t="shared" si="29"/>
        <v>0.69965277778101154</v>
      </c>
      <c r="L75">
        <f>C75/VLOOKUP(A75, 'Normalization Factors'!$A:$C, 3, )</f>
        <v>3.8479611549104578E-2</v>
      </c>
      <c r="M75">
        <f>G75/VLOOKUP(A75, 'Normalization Factors'!$A:$C, 3, )</f>
        <v>1.9894533493447502</v>
      </c>
      <c r="N75">
        <f>H75/VLOOKUP(A75, 'Normalization Factors'!$A:$C, 3, )</f>
        <v>5.6600010442228372</v>
      </c>
      <c r="O75">
        <f>I75/VLOOKUP(A75, 'Normalization Factors'!$A:$C, 3, )</f>
        <v>383.35722863259019</v>
      </c>
      <c r="P75" s="11">
        <f>J75/VLOOKUP(A75, 'Normalization Factors'!$A:$C, 3, )</f>
        <v>1.6185453975878453E-3</v>
      </c>
      <c r="Q75" s="10">
        <f t="shared" si="30"/>
        <v>-1.1004371633313659</v>
      </c>
      <c r="R75">
        <f t="shared" si="31"/>
        <v>-0.29933980151313366</v>
      </c>
      <c r="S75">
        <f t="shared" si="32"/>
        <v>-1.4099856573080198</v>
      </c>
      <c r="T75">
        <f t="shared" si="33"/>
        <v>-0.20932420194791576</v>
      </c>
      <c r="U75">
        <f t="shared" si="34"/>
        <v>-0.24355388482528281</v>
      </c>
      <c r="V75">
        <f t="shared" si="35"/>
        <v>-0.30834401446860527</v>
      </c>
      <c r="W75">
        <f t="shared" si="36"/>
        <v>-0.10963320832738813</v>
      </c>
      <c r="X75" s="11">
        <f t="shared" si="37"/>
        <v>3.8213714179683077E-2</v>
      </c>
      <c r="Y75">
        <v>148.88</v>
      </c>
      <c r="Z75">
        <v>147.91999999999999</v>
      </c>
      <c r="AA75" s="4">
        <f t="shared" si="38"/>
        <v>-6.4481461579796347E-3</v>
      </c>
      <c r="AB75" t="str">
        <f t="shared" si="39"/>
        <v>DOWN</v>
      </c>
      <c r="AC75">
        <f t="shared" si="40"/>
        <v>-0.82294523926929664</v>
      </c>
      <c r="AD75">
        <f t="shared" si="41"/>
        <v>0</v>
      </c>
    </row>
    <row r="76" spans="1:30" x14ac:dyDescent="0.2">
      <c r="A76" t="s">
        <v>42</v>
      </c>
      <c r="B76" s="1">
        <v>43049</v>
      </c>
      <c r="C76">
        <v>876</v>
      </c>
      <c r="D76">
        <v>0.359802261992616</v>
      </c>
      <c r="E76">
        <v>0.128572656811098</v>
      </c>
      <c r="F76" s="2">
        <v>43049.723194444443</v>
      </c>
      <c r="G76">
        <v>34389</v>
      </c>
      <c r="H76">
        <v>76109</v>
      </c>
      <c r="I76">
        <v>4745671</v>
      </c>
      <c r="J76" s="11">
        <v>29</v>
      </c>
      <c r="K76" s="13">
        <f t="shared" si="29"/>
        <v>0.72319444444292458</v>
      </c>
      <c r="L76">
        <f>C76/VLOOKUP(A76, 'Normalization Factors'!$A:$C, 3, )</f>
        <v>4.5736960267321047E-2</v>
      </c>
      <c r="M76">
        <f>G76/VLOOKUP(A76, 'Normalization Factors'!$A:$C, 3, )</f>
        <v>1.7954889573434971</v>
      </c>
      <c r="N76">
        <f>H76/VLOOKUP(A76, 'Normalization Factors'!$A:$C, 3, )</f>
        <v>3.9737377956455906</v>
      </c>
      <c r="O76">
        <f>I76/VLOOKUP(A76, 'Normalization Factors'!$A:$C, 3, )</f>
        <v>247.77690179084217</v>
      </c>
      <c r="P76" s="11">
        <f>J76/VLOOKUP(A76, 'Normalization Factors'!$A:$C, 3, )</f>
        <v>1.5141231138725004E-3</v>
      </c>
      <c r="Q76" s="10">
        <f t="shared" si="30"/>
        <v>0.42444002181758705</v>
      </c>
      <c r="R76">
        <f t="shared" si="31"/>
        <v>-0.25185231669140484</v>
      </c>
      <c r="S76">
        <f t="shared" si="32"/>
        <v>-0.56655467189040298</v>
      </c>
      <c r="T76">
        <f t="shared" si="33"/>
        <v>8.139139970969515E-3</v>
      </c>
      <c r="U76">
        <f t="shared" si="34"/>
        <v>-0.25013769144346593</v>
      </c>
      <c r="V76">
        <f t="shared" si="35"/>
        <v>-0.33979802119397645</v>
      </c>
      <c r="W76">
        <f t="shared" si="36"/>
        <v>-0.41028779050580649</v>
      </c>
      <c r="X76" s="11">
        <f t="shared" si="37"/>
        <v>-5.4762853777498524E-2</v>
      </c>
      <c r="Y76">
        <v>150.65</v>
      </c>
      <c r="Z76">
        <v>149.13999999999999</v>
      </c>
      <c r="AA76" s="4">
        <f t="shared" si="38"/>
        <v>-1.0023232658480048E-2</v>
      </c>
      <c r="AB76" t="str">
        <f t="shared" si="39"/>
        <v>DOWN</v>
      </c>
      <c r="AC76">
        <f t="shared" si="40"/>
        <v>-1.284782592460171</v>
      </c>
      <c r="AD76">
        <f t="shared" si="41"/>
        <v>0</v>
      </c>
    </row>
    <row r="77" spans="1:30" x14ac:dyDescent="0.2">
      <c r="A77" t="s">
        <v>42</v>
      </c>
      <c r="B77" s="1">
        <v>43048</v>
      </c>
      <c r="C77">
        <v>541</v>
      </c>
      <c r="D77">
        <v>0.28567040886819101</v>
      </c>
      <c r="E77">
        <v>0.11711642434378</v>
      </c>
      <c r="F77" s="2">
        <v>43048.768541666665</v>
      </c>
      <c r="G77">
        <v>24076</v>
      </c>
      <c r="H77">
        <v>45933</v>
      </c>
      <c r="I77">
        <v>4434956</v>
      </c>
      <c r="J77" s="11">
        <v>9</v>
      </c>
      <c r="K77" s="13">
        <f t="shared" si="29"/>
        <v>0.76854166666453239</v>
      </c>
      <c r="L77">
        <f>C77/VLOOKUP(A77, 'Normalization Factors'!$A:$C, 3, )</f>
        <v>2.8246227745000782E-2</v>
      </c>
      <c r="M77">
        <f>G77/VLOOKUP(A77, 'Normalization Factors'!$A:$C, 3, )</f>
        <v>1.2570354513653215</v>
      </c>
      <c r="N77">
        <f>H77/VLOOKUP(A77, 'Normalization Factors'!$A:$C, 3, )</f>
        <v>2.3982143789484676</v>
      </c>
      <c r="O77">
        <f>I77/VLOOKUP(A77, 'Normalization Factors'!$A:$C, 3, )</f>
        <v>231.55411684853547</v>
      </c>
      <c r="P77" s="11">
        <f>J77/VLOOKUP(A77, 'Normalization Factors'!$A:$C, 3, )</f>
        <v>4.6990027671905184E-4</v>
      </c>
      <c r="Q77" s="10">
        <f t="shared" si="30"/>
        <v>-0.83127306976185866</v>
      </c>
      <c r="R77">
        <f t="shared" si="31"/>
        <v>-0.40218059980954463</v>
      </c>
      <c r="S77">
        <f t="shared" si="32"/>
        <v>1.0581073740725857</v>
      </c>
      <c r="T77">
        <f t="shared" si="33"/>
        <v>-0.51596315889828637</v>
      </c>
      <c r="U77">
        <f t="shared" si="34"/>
        <v>-0.26841462217114365</v>
      </c>
      <c r="V77">
        <f t="shared" si="35"/>
        <v>-0.36918638874962562</v>
      </c>
      <c r="W77">
        <f t="shared" si="36"/>
        <v>-0.44626243920460051</v>
      </c>
      <c r="X77" s="11">
        <f t="shared" si="37"/>
        <v>-0.98452853334931412</v>
      </c>
      <c r="Y77">
        <v>149.93</v>
      </c>
      <c r="Z77">
        <v>149.86000000000001</v>
      </c>
      <c r="AA77" s="4">
        <f t="shared" si="38"/>
        <v>-4.6688454612147789E-4</v>
      </c>
      <c r="AB77" t="str">
        <f t="shared" si="39"/>
        <v>DOWN</v>
      </c>
      <c r="AC77">
        <f t="shared" si="40"/>
        <v>-5.0273016883600821E-2</v>
      </c>
      <c r="AD77">
        <f t="shared" si="41"/>
        <v>0</v>
      </c>
    </row>
    <row r="78" spans="1:30" x14ac:dyDescent="0.2">
      <c r="A78" t="s">
        <v>42</v>
      </c>
      <c r="B78" s="1">
        <v>43047</v>
      </c>
      <c r="C78">
        <v>746</v>
      </c>
      <c r="D78">
        <v>0.28359333410606902</v>
      </c>
      <c r="E78">
        <v>0.17067057556124199</v>
      </c>
      <c r="F78" s="2">
        <v>43047.748159722221</v>
      </c>
      <c r="G78">
        <v>68578</v>
      </c>
      <c r="H78">
        <v>164477</v>
      </c>
      <c r="I78">
        <v>6822925</v>
      </c>
      <c r="J78" s="11">
        <v>58</v>
      </c>
      <c r="K78" s="13">
        <f t="shared" si="29"/>
        <v>0.74815972222131677</v>
      </c>
      <c r="L78">
        <f>C78/VLOOKUP(A78, 'Normalization Factors'!$A:$C, 3, )</f>
        <v>3.8949511825823631E-2</v>
      </c>
      <c r="M78">
        <f>G78/VLOOKUP(A78, 'Normalization Factors'!$A:$C, 3, )</f>
        <v>3.5805356863154598</v>
      </c>
      <c r="N78">
        <f>H78/VLOOKUP(A78, 'Normalization Factors'!$A:$C, 3, )</f>
        <v>8.5875319793243872</v>
      </c>
      <c r="O78">
        <f>I78/VLOOKUP(A78, 'Normalization Factors'!$A:$C, 3, )</f>
        <v>356.23270505925967</v>
      </c>
      <c r="P78" s="11">
        <f>J78/VLOOKUP(A78, 'Normalization Factors'!$A:$C, 3, )</f>
        <v>3.0282462277450009E-3</v>
      </c>
      <c r="Q78" s="10">
        <f t="shared" si="30"/>
        <v>-0.8664564607207782</v>
      </c>
      <c r="R78">
        <f t="shared" si="31"/>
        <v>0.30055510578451555</v>
      </c>
      <c r="S78">
        <f t="shared" si="32"/>
        <v>0.32788025237603236</v>
      </c>
      <c r="T78">
        <f t="shared" si="33"/>
        <v>-0.19524384167978648</v>
      </c>
      <c r="U78">
        <f t="shared" si="34"/>
        <v>-0.18954717610859029</v>
      </c>
      <c r="V78">
        <f t="shared" si="35"/>
        <v>-0.25373653974654792</v>
      </c>
      <c r="W78">
        <f t="shared" si="36"/>
        <v>-0.16978288115748208</v>
      </c>
      <c r="X78" s="11">
        <f t="shared" si="37"/>
        <v>1.2933973816016342</v>
      </c>
      <c r="Y78">
        <v>151.6</v>
      </c>
      <c r="Z78">
        <v>150.28</v>
      </c>
      <c r="AA78" s="4">
        <f t="shared" si="38"/>
        <v>-8.7071240105540456E-3</v>
      </c>
      <c r="AB78" t="str">
        <f t="shared" si="39"/>
        <v>DOWN</v>
      </c>
      <c r="AC78">
        <f t="shared" si="40"/>
        <v>-1.1147648504042276</v>
      </c>
      <c r="AD78">
        <f t="shared" si="41"/>
        <v>0</v>
      </c>
    </row>
    <row r="79" spans="1:30" x14ac:dyDescent="0.2">
      <c r="A79" t="s">
        <v>42</v>
      </c>
      <c r="B79" s="1">
        <v>43046</v>
      </c>
      <c r="C79">
        <v>685</v>
      </c>
      <c r="D79">
        <v>0.25448582628509597</v>
      </c>
      <c r="E79">
        <v>0.121506406610421</v>
      </c>
      <c r="F79" s="2">
        <v>43046.725451388891</v>
      </c>
      <c r="G79">
        <v>23090</v>
      </c>
      <c r="H79">
        <v>81799</v>
      </c>
      <c r="I79">
        <v>4028826</v>
      </c>
      <c r="J79" s="11">
        <v>36</v>
      </c>
      <c r="K79" s="13">
        <f t="shared" si="29"/>
        <v>0.72545138889108784</v>
      </c>
      <c r="L79">
        <f>C79/VLOOKUP(A79, 'Normalization Factors'!$A:$C, 3, )</f>
        <v>3.5764632172505612E-2</v>
      </c>
      <c r="M79">
        <f>G79/VLOOKUP(A79, 'Normalization Factors'!$A:$C, 3, )</f>
        <v>1.2055552654936563</v>
      </c>
      <c r="N79">
        <f>H79/VLOOKUP(A79, 'Normalization Factors'!$A:$C, 3, )</f>
        <v>4.2708191928157468</v>
      </c>
      <c r="O79">
        <f>I79/VLOOKUP(A79, 'Normalization Factors'!$A:$C, 3, )</f>
        <v>210.34960580587898</v>
      </c>
      <c r="P79" s="11">
        <f>J79/VLOOKUP(A79, 'Normalization Factors'!$A:$C, 3, )</f>
        <v>1.8796011068762074E-3</v>
      </c>
      <c r="Q79" s="10">
        <f t="shared" si="30"/>
        <v>-1.3595060351419013</v>
      </c>
      <c r="R79">
        <f t="shared" si="31"/>
        <v>-0.34457540552373778</v>
      </c>
      <c r="S79">
        <f t="shared" si="32"/>
        <v>-0.48569476900906322</v>
      </c>
      <c r="T79">
        <f t="shared" si="33"/>
        <v>-0.29067739460821818</v>
      </c>
      <c r="U79">
        <f t="shared" si="34"/>
        <v>-0.27016203356428725</v>
      </c>
      <c r="V79">
        <f t="shared" si="35"/>
        <v>-0.33425653751848455</v>
      </c>
      <c r="W79">
        <f t="shared" si="36"/>
        <v>-0.49328425687043959</v>
      </c>
      <c r="X79" s="11">
        <f t="shared" si="37"/>
        <v>0.27065513407263686</v>
      </c>
      <c r="Y79">
        <v>151.37</v>
      </c>
      <c r="Z79">
        <v>150.5</v>
      </c>
      <c r="AA79" s="4">
        <f t="shared" si="38"/>
        <v>-5.747506110854228E-3</v>
      </c>
      <c r="AB79" t="str">
        <f t="shared" si="39"/>
        <v>DOWN</v>
      </c>
      <c r="AC79">
        <f t="shared" si="40"/>
        <v>-0.73243505305180656</v>
      </c>
      <c r="AD79">
        <f t="shared" si="41"/>
        <v>0</v>
      </c>
    </row>
    <row r="80" spans="1:30" x14ac:dyDescent="0.2">
      <c r="A80" t="s">
        <v>13</v>
      </c>
      <c r="B80" s="1">
        <v>43060</v>
      </c>
      <c r="C80">
        <v>403</v>
      </c>
      <c r="D80">
        <v>0.26216989999248003</v>
      </c>
      <c r="E80">
        <v>0.10343633964601601</v>
      </c>
      <c r="F80" s="2">
        <v>43060.738495370373</v>
      </c>
      <c r="G80">
        <v>18630</v>
      </c>
      <c r="H80">
        <v>45357</v>
      </c>
      <c r="I80">
        <v>2299905</v>
      </c>
      <c r="J80" s="11">
        <v>12</v>
      </c>
      <c r="K80" s="13">
        <f t="shared" si="29"/>
        <v>0.73849537037312984</v>
      </c>
      <c r="L80">
        <f>C80/VLOOKUP(A80, 'Normalization Factors'!$A:$C, 3, )</f>
        <v>2.4955105579292834E-2</v>
      </c>
      <c r="M80">
        <f>G80/VLOOKUP(A80, 'Normalization Factors'!$A:$C, 3, )</f>
        <v>1.1536318038268623</v>
      </c>
      <c r="N80">
        <f>H80/VLOOKUP(A80, 'Normalization Factors'!$A:$C, 3, )</f>
        <v>2.8086568827791196</v>
      </c>
      <c r="O80">
        <f>I80/VLOOKUP(A80, 'Normalization Factors'!$A:$C, 3, )</f>
        <v>142.41779676760171</v>
      </c>
      <c r="P80" s="11">
        <f>J80/VLOOKUP(A80, 'Normalization Factors'!$A:$C, 3, )</f>
        <v>7.4308006687720605E-4</v>
      </c>
      <c r="Q80" s="10">
        <f t="shared" si="30"/>
        <v>-1.2293461707334341</v>
      </c>
      <c r="R80">
        <f t="shared" si="31"/>
        <v>-0.58169019438108727</v>
      </c>
      <c r="S80">
        <f t="shared" si="32"/>
        <v>-1.8365997721728616E-2</v>
      </c>
      <c r="T80">
        <f t="shared" si="33"/>
        <v>-0.61458022314679284</v>
      </c>
      <c r="U80">
        <f t="shared" si="34"/>
        <v>-0.27192449123517054</v>
      </c>
      <c r="V80">
        <f t="shared" si="35"/>
        <v>-0.3615303710508706</v>
      </c>
      <c r="W80">
        <f t="shared" si="36"/>
        <v>-0.64392565255660472</v>
      </c>
      <c r="X80" s="11">
        <f t="shared" si="37"/>
        <v>-0.74129195184141716</v>
      </c>
      <c r="Y80" s="17">
        <v>44.72</v>
      </c>
      <c r="Z80">
        <v>44.94</v>
      </c>
      <c r="AA80" s="4">
        <f t="shared" si="38"/>
        <v>4.9194991055455922E-3</v>
      </c>
      <c r="AB80" t="str">
        <f t="shared" si="39"/>
        <v>UP</v>
      </c>
      <c r="AC80">
        <f t="shared" si="40"/>
        <v>0.64555159284495167</v>
      </c>
      <c r="AD80">
        <f t="shared" si="41"/>
        <v>0</v>
      </c>
    </row>
    <row r="81" spans="1:30" x14ac:dyDescent="0.2">
      <c r="A81" t="s">
        <v>13</v>
      </c>
      <c r="B81" s="1">
        <v>43059</v>
      </c>
      <c r="C81">
        <v>241</v>
      </c>
      <c r="D81">
        <v>0.319062064030943</v>
      </c>
      <c r="E81">
        <v>0.20532675600102901</v>
      </c>
      <c r="F81" s="2">
        <v>43059.736458333333</v>
      </c>
      <c r="G81">
        <v>63122</v>
      </c>
      <c r="H81">
        <v>88914</v>
      </c>
      <c r="I81">
        <v>2116230</v>
      </c>
      <c r="J81" s="11">
        <v>6</v>
      </c>
      <c r="K81" s="13">
        <f t="shared" si="29"/>
        <v>0.73645833333284827</v>
      </c>
      <c r="L81">
        <f>C81/VLOOKUP(A81, 'Normalization Factors'!$A:$C, 3, )</f>
        <v>1.4923524676450554E-2</v>
      </c>
      <c r="M81">
        <f>G81/VLOOKUP(A81, 'Normalization Factors'!$A:$C, 3, )</f>
        <v>3.9087249984519166</v>
      </c>
      <c r="N81">
        <f>H81/VLOOKUP(A81, 'Normalization Factors'!$A:$C, 3, )</f>
        <v>5.505851755526658</v>
      </c>
      <c r="O81">
        <f>I81/VLOOKUP(A81, 'Normalization Factors'!$A:$C, 3, )</f>
        <v>131.04402749396249</v>
      </c>
      <c r="P81" s="11">
        <f>J81/VLOOKUP(A81, 'Normalization Factors'!$A:$C, 3, )</f>
        <v>3.7154003343860303E-4</v>
      </c>
      <c r="Q81" s="10">
        <f t="shared" si="30"/>
        <v>-0.26565469155948174</v>
      </c>
      <c r="R81">
        <f t="shared" si="31"/>
        <v>0.75531229754088192</v>
      </c>
      <c r="S81">
        <f t="shared" si="32"/>
        <v>-9.1347243395235159E-2</v>
      </c>
      <c r="T81">
        <f t="shared" si="33"/>
        <v>-0.91517224270705244</v>
      </c>
      <c r="U81">
        <f t="shared" si="34"/>
        <v>-0.17840732232941306</v>
      </c>
      <c r="V81">
        <f t="shared" si="35"/>
        <v>-0.31121937379785097</v>
      </c>
      <c r="W81">
        <f t="shared" si="36"/>
        <v>-0.66914742276778838</v>
      </c>
      <c r="X81" s="11">
        <f t="shared" si="37"/>
        <v>-1.072107520499024</v>
      </c>
      <c r="Y81" s="17">
        <v>44.73</v>
      </c>
      <c r="Z81">
        <v>44.62</v>
      </c>
      <c r="AA81" s="4">
        <f t="shared" si="38"/>
        <v>-2.4591996422982211E-3</v>
      </c>
      <c r="AB81" t="str">
        <f t="shared" si="39"/>
        <v>DOWN</v>
      </c>
      <c r="AC81">
        <f t="shared" si="40"/>
        <v>-0.30764456037260374</v>
      </c>
      <c r="AD81">
        <f t="shared" si="41"/>
        <v>0</v>
      </c>
    </row>
    <row r="82" spans="1:30" x14ac:dyDescent="0.2">
      <c r="A82" t="s">
        <v>13</v>
      </c>
      <c r="B82" s="1">
        <v>43056</v>
      </c>
      <c r="C82">
        <v>421</v>
      </c>
      <c r="D82">
        <v>0.33495790960161498</v>
      </c>
      <c r="E82">
        <v>0.134256053065435</v>
      </c>
      <c r="F82" s="2">
        <v>43056.742685185185</v>
      </c>
      <c r="G82">
        <v>153945</v>
      </c>
      <c r="H82">
        <v>1052019</v>
      </c>
      <c r="I82">
        <v>1930630</v>
      </c>
      <c r="J82" s="11">
        <v>10</v>
      </c>
      <c r="K82" s="13">
        <f t="shared" si="29"/>
        <v>0.74268518518510973</v>
      </c>
      <c r="L82">
        <f>C82/VLOOKUP(A82, 'Normalization Factors'!$A:$C, 3, )</f>
        <v>2.6069725679608646E-2</v>
      </c>
      <c r="M82">
        <f>G82/VLOOKUP(A82, 'Normalization Factors'!$A:$C, 3, )</f>
        <v>9.5327884079509566</v>
      </c>
      <c r="N82">
        <f>H82/VLOOKUP(A82, 'Normalization Factors'!$A:$C, 3, )</f>
        <v>65.144529073007618</v>
      </c>
      <c r="O82">
        <f>I82/VLOOKUP(A82, 'Normalization Factors'!$A:$C, 3, )</f>
        <v>119.55105579292835</v>
      </c>
      <c r="P82" s="11">
        <f>J82/VLOOKUP(A82, 'Normalization Factors'!$A:$C, 3, )</f>
        <v>6.1923338906433832E-4</v>
      </c>
      <c r="Q82" s="10">
        <f t="shared" si="30"/>
        <v>3.6036709869862577E-3</v>
      </c>
      <c r="R82">
        <f t="shared" si="31"/>
        <v>-0.17727498914224027</v>
      </c>
      <c r="S82">
        <f t="shared" si="32"/>
        <v>0.13174315497062189</v>
      </c>
      <c r="T82">
        <f t="shared" si="33"/>
        <v>-0.58118110986231941</v>
      </c>
      <c r="U82">
        <f t="shared" si="34"/>
        <v>1.2492386191840421E-2</v>
      </c>
      <c r="V82">
        <f t="shared" si="35"/>
        <v>0.80122576726717687</v>
      </c>
      <c r="W82">
        <f t="shared" si="36"/>
        <v>-0.69463352894008001</v>
      </c>
      <c r="X82" s="11">
        <f t="shared" si="37"/>
        <v>-0.8515638080606196</v>
      </c>
      <c r="Y82" s="10">
        <v>45.5</v>
      </c>
      <c r="Z82">
        <v>44.63</v>
      </c>
      <c r="AA82" s="4">
        <f t="shared" si="38"/>
        <v>-1.9120879120879064E-2</v>
      </c>
      <c r="AB82" t="str">
        <f t="shared" si="39"/>
        <v>DOWN</v>
      </c>
      <c r="AC82">
        <f t="shared" si="40"/>
        <v>-2.4600361036332772</v>
      </c>
      <c r="AD82">
        <f t="shared" si="41"/>
        <v>0</v>
      </c>
    </row>
    <row r="83" spans="1:30" x14ac:dyDescent="0.2">
      <c r="A83" t="s">
        <v>13</v>
      </c>
      <c r="B83" s="1">
        <v>43055</v>
      </c>
      <c r="C83">
        <v>446</v>
      </c>
      <c r="D83">
        <v>0.34287173194684401</v>
      </c>
      <c r="E83">
        <v>0.13379202552969299</v>
      </c>
      <c r="F83" s="2">
        <v>43055.7190162037</v>
      </c>
      <c r="G83">
        <v>143948</v>
      </c>
      <c r="H83">
        <v>945268</v>
      </c>
      <c r="I83">
        <v>8676720</v>
      </c>
      <c r="J83" s="11">
        <v>12</v>
      </c>
      <c r="K83" s="13">
        <f t="shared" si="29"/>
        <v>0.71901620370044839</v>
      </c>
      <c r="L83">
        <f>C83/VLOOKUP(A83, 'Normalization Factors'!$A:$C, 3, )</f>
        <v>2.7617809152269489E-2</v>
      </c>
      <c r="M83">
        <f>G83/VLOOKUP(A83, 'Normalization Factors'!$A:$C, 3, )</f>
        <v>8.913740788903338</v>
      </c>
      <c r="N83">
        <f>H83/VLOOKUP(A83, 'Normalization Factors'!$A:$C, 3, )</f>
        <v>58.534150721406895</v>
      </c>
      <c r="O83">
        <f>I83/VLOOKUP(A83, 'Normalization Factors'!$A:$C, 3, )</f>
        <v>537.29147315623254</v>
      </c>
      <c r="P83" s="11">
        <f>J83/VLOOKUP(A83, 'Normalization Factors'!$A:$C, 3, )</f>
        <v>7.4308006687720605E-4</v>
      </c>
      <c r="Q83" s="10">
        <f t="shared" si="30"/>
        <v>0.13765522783473802</v>
      </c>
      <c r="R83">
        <f t="shared" si="31"/>
        <v>-0.18336394229212066</v>
      </c>
      <c r="S83">
        <f t="shared" si="32"/>
        <v>-0.7162491585785582</v>
      </c>
      <c r="T83">
        <f t="shared" si="33"/>
        <v>-0.53479345252277322</v>
      </c>
      <c r="U83">
        <f t="shared" si="34"/>
        <v>-8.5201809562054451E-3</v>
      </c>
      <c r="V83">
        <f t="shared" si="35"/>
        <v>0.67792183752552593</v>
      </c>
      <c r="W83">
        <f t="shared" si="36"/>
        <v>0.23172189125299786</v>
      </c>
      <c r="X83" s="11">
        <f t="shared" si="37"/>
        <v>-0.74129195184141716</v>
      </c>
      <c r="Y83" s="10">
        <v>45.63</v>
      </c>
      <c r="Z83">
        <v>45.65</v>
      </c>
      <c r="AA83" s="4">
        <f t="shared" si="38"/>
        <v>4.3830813061573572E-4</v>
      </c>
      <c r="AB83" t="str">
        <f t="shared" si="39"/>
        <v>UP</v>
      </c>
      <c r="AC83">
        <f t="shared" si="40"/>
        <v>6.6661717393055667E-2</v>
      </c>
      <c r="AD83">
        <f t="shared" si="41"/>
        <v>0</v>
      </c>
    </row>
    <row r="84" spans="1:30" x14ac:dyDescent="0.2">
      <c r="A84" t="s">
        <v>13</v>
      </c>
      <c r="B84" s="1">
        <v>43054</v>
      </c>
      <c r="C84">
        <v>610</v>
      </c>
      <c r="D84">
        <v>0.27855584533863198</v>
      </c>
      <c r="E84">
        <v>0.131670244600572</v>
      </c>
      <c r="F84" s="2">
        <v>43054.754745370374</v>
      </c>
      <c r="G84">
        <v>188118</v>
      </c>
      <c r="H84">
        <v>1258555</v>
      </c>
      <c r="I84">
        <v>8185081</v>
      </c>
      <c r="J84" s="11">
        <v>25</v>
      </c>
      <c r="K84" s="13">
        <f t="shared" si="29"/>
        <v>0.75474537037371192</v>
      </c>
      <c r="L84">
        <f>C84/VLOOKUP(A84, 'Normalization Factors'!$A:$C, 3, )</f>
        <v>3.7773236732924639E-2</v>
      </c>
      <c r="M84">
        <f>G84/VLOOKUP(A84, 'Normalization Factors'!$A:$C, 3, )</f>
        <v>11.648894668400521</v>
      </c>
      <c r="N84">
        <f>H84/VLOOKUP(A84, 'Normalization Factors'!$A:$C, 3, )</f>
        <v>77.933927797386829</v>
      </c>
      <c r="O84">
        <f>I84/VLOOKUP(A84, 'Normalization Factors'!$A:$C, 3, )</f>
        <v>506.84754473961237</v>
      </c>
      <c r="P84" s="11">
        <f>J84/VLOOKUP(A84, 'Normalization Factors'!$A:$C, 3, )</f>
        <v>1.5480834726608458E-3</v>
      </c>
      <c r="Q84" s="10">
        <f t="shared" si="30"/>
        <v>-0.95178605019344331</v>
      </c>
      <c r="R84">
        <f t="shared" si="31"/>
        <v>-0.21120587768733023</v>
      </c>
      <c r="S84">
        <f t="shared" si="32"/>
        <v>0.56382530208548132</v>
      </c>
      <c r="T84">
        <f t="shared" si="33"/>
        <v>-0.23049042037534975</v>
      </c>
      <c r="U84">
        <f t="shared" si="34"/>
        <v>8.4320180245073609E-2</v>
      </c>
      <c r="V84">
        <f t="shared" si="35"/>
        <v>1.0397874709806936</v>
      </c>
      <c r="W84">
        <f t="shared" si="36"/>
        <v>0.16421131069028616</v>
      </c>
      <c r="X84" s="11">
        <f t="shared" si="37"/>
        <v>-2.4524886416602127E-2</v>
      </c>
      <c r="Y84" s="10">
        <v>45.39</v>
      </c>
      <c r="Z84">
        <v>45.46</v>
      </c>
      <c r="AA84" s="4">
        <f t="shared" si="38"/>
        <v>1.5421899096717401E-3</v>
      </c>
      <c r="AB84" t="str">
        <f t="shared" si="39"/>
        <v>UP</v>
      </c>
      <c r="AC84">
        <f t="shared" si="40"/>
        <v>0.20926353667868661</v>
      </c>
      <c r="AD84">
        <f t="shared" si="41"/>
        <v>0</v>
      </c>
    </row>
    <row r="85" spans="1:30" x14ac:dyDescent="0.2">
      <c r="A85" t="s">
        <v>13</v>
      </c>
      <c r="B85" s="1">
        <v>43053</v>
      </c>
      <c r="C85">
        <v>413</v>
      </c>
      <c r="D85">
        <v>0.31788697536881499</v>
      </c>
      <c r="E85">
        <v>0.146377659478446</v>
      </c>
      <c r="F85" s="2">
        <v>43053.745844907404</v>
      </c>
      <c r="G85">
        <v>140431</v>
      </c>
      <c r="H85">
        <v>602175</v>
      </c>
      <c r="I85">
        <v>2336647</v>
      </c>
      <c r="J85" s="11">
        <v>11</v>
      </c>
      <c r="K85" s="13">
        <f t="shared" si="29"/>
        <v>0.74584490740380716</v>
      </c>
      <c r="L85">
        <f>C85/VLOOKUP(A85, 'Normalization Factors'!$A:$C, 3, )</f>
        <v>2.5574338968357174E-2</v>
      </c>
      <c r="M85">
        <f>G85/VLOOKUP(A85, 'Normalization Factors'!$A:$C, 3, )</f>
        <v>8.6959564059694099</v>
      </c>
      <c r="N85">
        <f>H85/VLOOKUP(A85, 'Normalization Factors'!$A:$C, 3, )</f>
        <v>37.288686605981795</v>
      </c>
      <c r="O85">
        <f>I85/VLOOKUP(A85, 'Normalization Factors'!$A:$C, 3, )</f>
        <v>144.69298408570191</v>
      </c>
      <c r="P85" s="11">
        <f>J85/VLOOKUP(A85, 'Normalization Factors'!$A:$C, 3, )</f>
        <v>6.8115672797077213E-4</v>
      </c>
      <c r="Q85" s="10">
        <f t="shared" si="30"/>
        <v>-0.28555941745813251</v>
      </c>
      <c r="R85">
        <f t="shared" si="31"/>
        <v>-1.8215692300966209E-2</v>
      </c>
      <c r="S85">
        <f t="shared" si="32"/>
        <v>0.24494701869168536</v>
      </c>
      <c r="T85">
        <f t="shared" si="33"/>
        <v>-0.59602516021097429</v>
      </c>
      <c r="U85">
        <f t="shared" si="34"/>
        <v>-1.5912518523443362E-2</v>
      </c>
      <c r="V85">
        <f t="shared" si="35"/>
        <v>0.28162845229398459</v>
      </c>
      <c r="W85">
        <f t="shared" si="36"/>
        <v>-0.63888033729269134</v>
      </c>
      <c r="X85" s="11">
        <f t="shared" si="37"/>
        <v>-0.79642787995101838</v>
      </c>
      <c r="Y85" s="10">
        <v>45.7</v>
      </c>
      <c r="Z85">
        <v>45.86</v>
      </c>
      <c r="AA85" s="4">
        <f t="shared" si="38"/>
        <v>3.501094091903645E-3</v>
      </c>
      <c r="AB85" t="str">
        <f t="shared" si="39"/>
        <v>UP</v>
      </c>
      <c r="AC85">
        <f t="shared" si="40"/>
        <v>0.46231898653979769</v>
      </c>
      <c r="AD85">
        <f t="shared" si="41"/>
        <v>0</v>
      </c>
    </row>
    <row r="86" spans="1:30" x14ac:dyDescent="0.2">
      <c r="A86" t="s">
        <v>13</v>
      </c>
      <c r="B86" s="1">
        <v>43052</v>
      </c>
      <c r="C86">
        <v>339</v>
      </c>
      <c r="D86">
        <v>0.41337372886045498</v>
      </c>
      <c r="E86">
        <v>0.267777362755238</v>
      </c>
      <c r="F86" s="2">
        <v>43052.757037037038</v>
      </c>
      <c r="G86">
        <v>36275</v>
      </c>
      <c r="H86">
        <v>144295</v>
      </c>
      <c r="I86">
        <v>2048015</v>
      </c>
      <c r="J86" s="11">
        <v>10</v>
      </c>
      <c r="K86" s="13">
        <f t="shared" si="29"/>
        <v>0.75703703703766223</v>
      </c>
      <c r="L86">
        <f>C86/VLOOKUP(A86, 'Normalization Factors'!$A:$C, 3, )</f>
        <v>2.099201188928107E-2</v>
      </c>
      <c r="M86">
        <f>G86/VLOOKUP(A86, 'Normalization Factors'!$A:$C, 3, )</f>
        <v>2.2462691188308872</v>
      </c>
      <c r="N86">
        <f>H86/VLOOKUP(A86, 'Normalization Factors'!$A:$C, 3, )</f>
        <v>8.9352281875038706</v>
      </c>
      <c r="O86">
        <f>I86/VLOOKUP(A86, 'Normalization Factors'!$A:$C, 3, )</f>
        <v>126.81992693046008</v>
      </c>
      <c r="P86" s="11">
        <f>J86/VLOOKUP(A86, 'Normalization Factors'!$A:$C, 3, )</f>
        <v>6.1923338906433832E-4</v>
      </c>
      <c r="Q86" s="10">
        <f t="shared" si="30"/>
        <v>1.3318824968917149</v>
      </c>
      <c r="R86">
        <f t="shared" si="31"/>
        <v>1.5747869825936174</v>
      </c>
      <c r="S86">
        <f t="shared" si="32"/>
        <v>0.64592920324008385</v>
      </c>
      <c r="T86">
        <f t="shared" si="33"/>
        <v>-0.73333262593603121</v>
      </c>
      <c r="U86">
        <f t="shared" si="34"/>
        <v>-0.23483669016212164</v>
      </c>
      <c r="V86">
        <f t="shared" si="35"/>
        <v>-0.24725093384860111</v>
      </c>
      <c r="W86">
        <f t="shared" si="36"/>
        <v>-0.67851452800778222</v>
      </c>
      <c r="X86" s="11">
        <f t="shared" si="37"/>
        <v>-0.8515638080606196</v>
      </c>
      <c r="Y86" s="10">
        <v>45.26</v>
      </c>
      <c r="Z86">
        <v>45.75</v>
      </c>
      <c r="AA86" s="4">
        <f t="shared" si="38"/>
        <v>1.0826336721166637E-2</v>
      </c>
      <c r="AB86" t="str">
        <f t="shared" si="39"/>
        <v>UP</v>
      </c>
      <c r="AC86">
        <f t="shared" si="40"/>
        <v>1.4086095635387728</v>
      </c>
      <c r="AD86">
        <f t="shared" si="41"/>
        <v>0</v>
      </c>
    </row>
    <row r="87" spans="1:30" x14ac:dyDescent="0.2">
      <c r="A87" t="s">
        <v>13</v>
      </c>
      <c r="B87" s="1">
        <v>43049</v>
      </c>
      <c r="C87">
        <v>330</v>
      </c>
      <c r="D87">
        <v>0.31613144100000001</v>
      </c>
      <c r="E87">
        <v>0.15310684999999999</v>
      </c>
      <c r="F87" s="2">
        <v>43049.739583333336</v>
      </c>
      <c r="G87">
        <v>19854</v>
      </c>
      <c r="H87">
        <v>73869</v>
      </c>
      <c r="I87">
        <v>4077966</v>
      </c>
      <c r="J87" s="11">
        <v>14</v>
      </c>
      <c r="K87" s="13">
        <f t="shared" si="29"/>
        <v>0.73958333333575865</v>
      </c>
      <c r="L87">
        <f>C87/VLOOKUP(A87, 'Normalization Factors'!$A:$C, 3, )</f>
        <v>2.0434701839123166E-2</v>
      </c>
      <c r="M87">
        <f>G87/VLOOKUP(A87, 'Normalization Factors'!$A:$C, 3, )</f>
        <v>1.2294259706483373</v>
      </c>
      <c r="N87">
        <f>H87/VLOOKUP(A87, 'Normalization Factors'!$A:$C, 3, )</f>
        <v>4.5742151216793605</v>
      </c>
      <c r="O87">
        <f>I87/VLOOKUP(A87, 'Normalization Factors'!$A:$C, 3, )</f>
        <v>252.52127066691435</v>
      </c>
      <c r="P87" s="11">
        <f>J87/VLOOKUP(A87, 'Normalization Factors'!$A:$C, 3, )</f>
        <v>8.6692674469007367E-4</v>
      </c>
      <c r="Q87" s="10">
        <f t="shared" si="30"/>
        <v>-0.31529626331761246</v>
      </c>
      <c r="R87">
        <f t="shared" si="31"/>
        <v>7.0084511170454111E-2</v>
      </c>
      <c r="S87">
        <f t="shared" si="32"/>
        <v>2.0612622052565539E-2</v>
      </c>
      <c r="T87">
        <f t="shared" si="33"/>
        <v>-0.75003218257826776</v>
      </c>
      <c r="U87">
        <f t="shared" si="34"/>
        <v>-0.2693517812032401</v>
      </c>
      <c r="V87">
        <f t="shared" si="35"/>
        <v>-0.32859726836523806</v>
      </c>
      <c r="W87">
        <f t="shared" si="36"/>
        <v>-0.39976697030007924</v>
      </c>
      <c r="X87" s="11">
        <f t="shared" si="37"/>
        <v>-0.63102009562221484</v>
      </c>
      <c r="Y87" s="10">
        <v>46.04</v>
      </c>
      <c r="Z87">
        <v>45.58</v>
      </c>
      <c r="AA87" s="4">
        <f t="shared" si="38"/>
        <v>-9.9913119026933291E-3</v>
      </c>
      <c r="AB87" t="str">
        <f t="shared" si="39"/>
        <v>DOWN</v>
      </c>
      <c r="AC87">
        <f t="shared" si="40"/>
        <v>-1.2806590006639091</v>
      </c>
      <c r="AD87">
        <f t="shared" si="41"/>
        <v>0</v>
      </c>
    </row>
    <row r="88" spans="1:30" x14ac:dyDescent="0.2">
      <c r="A88" t="s">
        <v>13</v>
      </c>
      <c r="B88" s="1">
        <v>43048</v>
      </c>
      <c r="C88">
        <v>459</v>
      </c>
      <c r="D88">
        <v>0.40097507799999998</v>
      </c>
      <c r="E88">
        <v>0.16450478199999999</v>
      </c>
      <c r="F88" s="2">
        <v>43048.753472222219</v>
      </c>
      <c r="G88">
        <v>33208</v>
      </c>
      <c r="H88">
        <v>125272</v>
      </c>
      <c r="I88">
        <v>11336102</v>
      </c>
      <c r="J88" s="11">
        <v>45</v>
      </c>
      <c r="K88" s="13">
        <f t="shared" si="29"/>
        <v>0.75347222221898846</v>
      </c>
      <c r="L88">
        <f>C88/VLOOKUP(A88, 'Normalization Factors'!$A:$C, 3, )</f>
        <v>2.842281255805313E-2</v>
      </c>
      <c r="M88">
        <f>G88/VLOOKUP(A88, 'Normalization Factors'!$A:$C, 3, )</f>
        <v>2.0563502384048546</v>
      </c>
      <c r="N88">
        <f>H88/VLOOKUP(A88, 'Normalization Factors'!$A:$C, 3, )</f>
        <v>7.7572605114867796</v>
      </c>
      <c r="O88">
        <f>I88/VLOOKUP(A88, 'Normalization Factors'!$A:$C, 3, )</f>
        <v>701.96928602390244</v>
      </c>
      <c r="P88" s="11">
        <f>J88/VLOOKUP(A88, 'Normalization Factors'!$A:$C, 3, )</f>
        <v>2.7865502507895224E-3</v>
      </c>
      <c r="Q88" s="10">
        <f t="shared" si="30"/>
        <v>1.1218628151057435</v>
      </c>
      <c r="R88">
        <f t="shared" si="31"/>
        <v>0.21964777758856596</v>
      </c>
      <c r="S88">
        <f t="shared" si="32"/>
        <v>0.51821202337661665</v>
      </c>
      <c r="T88">
        <f t="shared" si="33"/>
        <v>-0.51067187070620912</v>
      </c>
      <c r="U88">
        <f t="shared" si="34"/>
        <v>-0.24128317845291455</v>
      </c>
      <c r="V88">
        <f t="shared" si="35"/>
        <v>-0.26922366155583971</v>
      </c>
      <c r="W88">
        <f t="shared" si="36"/>
        <v>0.59690126627822127</v>
      </c>
      <c r="X88" s="11">
        <f t="shared" si="37"/>
        <v>1.0781936757754211</v>
      </c>
      <c r="Y88" s="10">
        <v>46.05</v>
      </c>
      <c r="Z88">
        <v>46.3</v>
      </c>
      <c r="AA88" s="4">
        <f t="shared" si="38"/>
        <v>5.4288816503800224E-3</v>
      </c>
      <c r="AB88" t="str">
        <f t="shared" si="39"/>
        <v>UP</v>
      </c>
      <c r="AC88">
        <f t="shared" si="40"/>
        <v>0.71135472410765999</v>
      </c>
      <c r="AD88">
        <f t="shared" si="41"/>
        <v>0</v>
      </c>
    </row>
    <row r="89" spans="1:30" x14ac:dyDescent="0.2">
      <c r="A89" t="s">
        <v>13</v>
      </c>
      <c r="B89" s="1">
        <v>43047</v>
      </c>
      <c r="C89">
        <v>504</v>
      </c>
      <c r="D89">
        <v>0.47423859499999999</v>
      </c>
      <c r="E89">
        <v>0.24211280900000001</v>
      </c>
      <c r="F89" s="2">
        <v>43047.759722222225</v>
      </c>
      <c r="G89">
        <v>61916</v>
      </c>
      <c r="H89">
        <v>90765</v>
      </c>
      <c r="I89">
        <v>10820240</v>
      </c>
      <c r="J89" s="11">
        <v>36</v>
      </c>
      <c r="K89" s="13">
        <f t="shared" si="29"/>
        <v>0.75972222222480923</v>
      </c>
      <c r="L89">
        <f>C89/VLOOKUP(A89, 'Normalization Factors'!$A:$C, 3, )</f>
        <v>3.1209362808842653E-2</v>
      </c>
      <c r="M89">
        <f>G89/VLOOKUP(A89, 'Normalization Factors'!$A:$C, 3, )</f>
        <v>3.8340454517307574</v>
      </c>
      <c r="N89">
        <f>H89/VLOOKUP(A89, 'Normalization Factors'!$A:$C, 3, )</f>
        <v>5.6204718558424673</v>
      </c>
      <c r="O89">
        <f>I89/VLOOKUP(A89, 'Normalization Factors'!$A:$C, 3, )</f>
        <v>670.0253885689516</v>
      </c>
      <c r="P89" s="11">
        <f>J89/VLOOKUP(A89, 'Normalization Factors'!$A:$C, 3, )</f>
        <v>2.229240200631618E-3</v>
      </c>
      <c r="Q89" s="10">
        <f t="shared" si="30"/>
        <v>2.3628672356702922</v>
      </c>
      <c r="R89">
        <f t="shared" si="31"/>
        <v>1.2380176027801029</v>
      </c>
      <c r="S89">
        <f t="shared" si="32"/>
        <v>0.74213175427221811</v>
      </c>
      <c r="T89">
        <f t="shared" si="33"/>
        <v>-0.42717408749502583</v>
      </c>
      <c r="U89">
        <f t="shared" si="34"/>
        <v>-0.18094219839028564</v>
      </c>
      <c r="V89">
        <f t="shared" si="35"/>
        <v>-0.30908135566264106</v>
      </c>
      <c r="W89">
        <f t="shared" si="36"/>
        <v>0.52606444676178388</v>
      </c>
      <c r="X89" s="11">
        <f t="shared" si="37"/>
        <v>0.58197032278901073</v>
      </c>
      <c r="Y89" s="10">
        <v>46.62</v>
      </c>
      <c r="Z89">
        <v>46.7</v>
      </c>
      <c r="AA89" s="4">
        <f t="shared" si="38"/>
        <v>1.716001716001832E-3</v>
      </c>
      <c r="AB89" t="str">
        <f t="shared" si="39"/>
        <v>UP</v>
      </c>
      <c r="AC89">
        <f t="shared" si="40"/>
        <v>0.23171691915700665</v>
      </c>
      <c r="AD89">
        <f t="shared" si="41"/>
        <v>0</v>
      </c>
    </row>
    <row r="90" spans="1:30" x14ac:dyDescent="0.2">
      <c r="A90" t="s">
        <v>13</v>
      </c>
      <c r="B90" s="1">
        <v>43046</v>
      </c>
      <c r="C90">
        <v>937</v>
      </c>
      <c r="D90">
        <v>0.488971349</v>
      </c>
      <c r="E90">
        <v>0.33080688200000002</v>
      </c>
      <c r="F90" s="2">
        <v>43046.78125</v>
      </c>
      <c r="G90">
        <v>178084</v>
      </c>
      <c r="H90">
        <v>285854</v>
      </c>
      <c r="I90">
        <v>9479257</v>
      </c>
      <c r="J90" s="11">
        <v>69</v>
      </c>
      <c r="K90" s="13">
        <f t="shared" si="29"/>
        <v>0.78125</v>
      </c>
      <c r="L90">
        <f>C90/VLOOKUP(A90, 'Normalization Factors'!$A:$C, 3, )</f>
        <v>5.8022168555328504E-2</v>
      </c>
      <c r="M90">
        <f>G90/VLOOKUP(A90, 'Normalization Factors'!$A:$C, 3, )</f>
        <v>11.027555885813364</v>
      </c>
      <c r="N90">
        <f>H90/VLOOKUP(A90, 'Normalization Factors'!$A:$C, 3, )</f>
        <v>17.701034119759736</v>
      </c>
      <c r="O90">
        <f>I90/VLOOKUP(A90, 'Normalization Factors'!$A:$C, 3, )</f>
        <v>586.98724379218527</v>
      </c>
      <c r="P90" s="11">
        <f>J90/VLOOKUP(A90, 'Normalization Factors'!$A:$C, 3, )</f>
        <v>4.2727103845439348E-3</v>
      </c>
      <c r="Q90" s="10">
        <f t="shared" si="30"/>
        <v>2.6124240900196414</v>
      </c>
      <c r="R90">
        <f t="shared" si="31"/>
        <v>2.4018581371688379</v>
      </c>
      <c r="S90">
        <f t="shared" si="32"/>
        <v>1.5134108265460726</v>
      </c>
      <c r="T90">
        <f t="shared" si="33"/>
        <v>0.37626013762591531</v>
      </c>
      <c r="U90">
        <f t="shared" si="34"/>
        <v>6.3229843267631133E-2</v>
      </c>
      <c r="V90">
        <f t="shared" si="35"/>
        <v>-8.3741636602688907E-2</v>
      </c>
      <c r="W90">
        <f t="shared" si="36"/>
        <v>0.34192417136718145</v>
      </c>
      <c r="X90" s="11">
        <f t="shared" si="37"/>
        <v>2.401455950405849</v>
      </c>
      <c r="Y90" s="10">
        <v>46.7</v>
      </c>
      <c r="Z90">
        <v>46.78</v>
      </c>
      <c r="AA90" s="4">
        <f t="shared" si="38"/>
        <v>1.7130620985010339E-3</v>
      </c>
      <c r="AB90" t="str">
        <f t="shared" si="39"/>
        <v>UP</v>
      </c>
      <c r="AC90">
        <f t="shared" si="40"/>
        <v>0.23133717305414395</v>
      </c>
      <c r="AD90">
        <f t="shared" si="41"/>
        <v>0</v>
      </c>
    </row>
    <row r="91" spans="1:30" x14ac:dyDescent="0.2">
      <c r="A91" t="s">
        <v>13</v>
      </c>
      <c r="B91" s="1">
        <v>43045</v>
      </c>
      <c r="C91">
        <v>484</v>
      </c>
      <c r="D91">
        <v>0.29815142900000002</v>
      </c>
      <c r="E91">
        <v>0.131109791</v>
      </c>
      <c r="F91" s="2">
        <v>43045.750694444447</v>
      </c>
      <c r="G91">
        <v>29272</v>
      </c>
      <c r="H91">
        <v>146553</v>
      </c>
      <c r="I91">
        <v>5138084</v>
      </c>
      <c r="J91" s="11">
        <v>30</v>
      </c>
      <c r="K91" s="13">
        <f t="shared" si="29"/>
        <v>0.75069444444670808</v>
      </c>
      <c r="L91">
        <f>C91/VLOOKUP(A91, 'Normalization Factors'!$A:$C, 3, )</f>
        <v>2.9970896030713977E-2</v>
      </c>
      <c r="M91">
        <f>G91/VLOOKUP(A91, 'Normalization Factors'!$A:$C, 3, )</f>
        <v>1.8126199764691313</v>
      </c>
      <c r="N91">
        <f>H91/VLOOKUP(A91, 'Normalization Factors'!$A:$C, 3, )</f>
        <v>9.0750510867545984</v>
      </c>
      <c r="O91">
        <f>I91/VLOOKUP(A91, 'Normalization Factors'!$A:$C, 3, )</f>
        <v>318.16731686172517</v>
      </c>
      <c r="P91" s="11">
        <f>J91/VLOOKUP(A91, 'Normalization Factors'!$A:$C, 3, )</f>
        <v>1.857700167193015E-3</v>
      </c>
      <c r="Q91" s="10">
        <f t="shared" si="30"/>
        <v>-0.61985814196457423</v>
      </c>
      <c r="R91">
        <f t="shared" si="31"/>
        <v>-0.21856013029888643</v>
      </c>
      <c r="S91">
        <f t="shared" si="32"/>
        <v>0.41869214326821258</v>
      </c>
      <c r="T91">
        <f t="shared" si="33"/>
        <v>-0.46428421336666287</v>
      </c>
      <c r="U91">
        <f t="shared" si="34"/>
        <v>-0.2495562067908868</v>
      </c>
      <c r="V91">
        <f t="shared" si="35"/>
        <v>-0.24464280583709164</v>
      </c>
      <c r="W91">
        <f t="shared" si="36"/>
        <v>-0.25419434151151499</v>
      </c>
      <c r="X91" s="11">
        <f t="shared" si="37"/>
        <v>0.2511547541314037</v>
      </c>
      <c r="Y91" s="10">
        <v>46.6</v>
      </c>
      <c r="Z91">
        <v>46.7</v>
      </c>
      <c r="AA91" s="4">
        <f t="shared" si="38"/>
        <v>2.1459227467811462E-3</v>
      </c>
      <c r="AB91" t="str">
        <f t="shared" si="39"/>
        <v>UP</v>
      </c>
      <c r="AC91">
        <f t="shared" si="40"/>
        <v>0.28725504135584551</v>
      </c>
      <c r="AD91">
        <f t="shared" si="41"/>
        <v>0</v>
      </c>
    </row>
    <row r="92" spans="1:30" x14ac:dyDescent="0.2">
      <c r="A92" t="s">
        <v>11</v>
      </c>
      <c r="B92" s="1">
        <v>43063</v>
      </c>
      <c r="C92">
        <v>548</v>
      </c>
      <c r="D92">
        <v>0.37080262093948202</v>
      </c>
      <c r="E92">
        <v>0.114630307819461</v>
      </c>
      <c r="F92" s="2">
        <v>43063.729687500003</v>
      </c>
      <c r="G92">
        <v>11333</v>
      </c>
      <c r="H92">
        <v>36638</v>
      </c>
      <c r="I92">
        <v>3946175</v>
      </c>
      <c r="J92" s="11">
        <v>17</v>
      </c>
      <c r="K92" s="13">
        <f t="shared" si="29"/>
        <v>0.72968750000291038</v>
      </c>
      <c r="L92">
        <f>C92/VLOOKUP(A92, 'Normalization Factors'!$A:$C, 3, )</f>
        <v>2.2332708452196592E-2</v>
      </c>
      <c r="M92">
        <f>G92/VLOOKUP(A92, 'Normalization Factors'!$A:$C, 3, )</f>
        <v>0.4618550819137664</v>
      </c>
      <c r="N92">
        <f>H92/VLOOKUP(A92, 'Normalization Factors'!$A:$C, 3, )</f>
        <v>1.493112723123319</v>
      </c>
      <c r="O92">
        <f>I92/VLOOKUP(A92, 'Normalization Factors'!$A:$C, 3, )</f>
        <v>160.81893389844322</v>
      </c>
      <c r="P92" s="11">
        <f>J92/VLOOKUP(A92, 'Normalization Factors'!$A:$C, 3, )</f>
        <v>6.9280299942945636E-4</v>
      </c>
      <c r="Q92" s="10">
        <f t="shared" si="30"/>
        <v>0.61077415700328275</v>
      </c>
      <c r="R92">
        <f t="shared" si="31"/>
        <v>-0.43480333418567468</v>
      </c>
      <c r="S92">
        <f t="shared" si="32"/>
        <v>-0.33392695151790086</v>
      </c>
      <c r="T92">
        <f t="shared" si="33"/>
        <v>-0.69315922840602751</v>
      </c>
      <c r="U92">
        <f t="shared" si="34"/>
        <v>-0.29540572979161156</v>
      </c>
      <c r="V92">
        <f t="shared" si="35"/>
        <v>-0.38606932419490025</v>
      </c>
      <c r="W92">
        <f t="shared" si="36"/>
        <v>-0.60312042421297907</v>
      </c>
      <c r="X92" s="11">
        <f t="shared" si="37"/>
        <v>-0.78605815510686605</v>
      </c>
      <c r="AA92" s="4" t="str">
        <f t="shared" si="38"/>
        <v>N/A</v>
      </c>
      <c r="AB92" t="str">
        <f t="shared" si="39"/>
        <v>N/A</v>
      </c>
      <c r="AC92" t="str">
        <f t="shared" si="40"/>
        <v>N/A</v>
      </c>
      <c r="AD92">
        <f t="shared" si="41"/>
        <v>0</v>
      </c>
    </row>
    <row r="93" spans="1:30" x14ac:dyDescent="0.2">
      <c r="A93" t="s">
        <v>11</v>
      </c>
      <c r="B93" s="1">
        <v>43062</v>
      </c>
      <c r="C93">
        <v>511</v>
      </c>
      <c r="D93">
        <v>0.31243537614990602</v>
      </c>
      <c r="E93">
        <v>0.101765974057742</v>
      </c>
      <c r="F93" s="2">
        <v>43062.72761574074</v>
      </c>
      <c r="G93">
        <v>8185</v>
      </c>
      <c r="H93">
        <v>26659</v>
      </c>
      <c r="I93">
        <v>2388538</v>
      </c>
      <c r="J93" s="11">
        <v>24</v>
      </c>
      <c r="K93" s="13">
        <f t="shared" si="29"/>
        <v>0.72761574073956581</v>
      </c>
      <c r="L93">
        <f>C93/VLOOKUP(A93, 'Normalization Factors'!$A:$C, 3, )</f>
        <v>2.082484310049719E-2</v>
      </c>
      <c r="M93">
        <f>G93/VLOOKUP(A93, 'Normalization Factors'!$A:$C, 3, )</f>
        <v>0.33356426766647651</v>
      </c>
      <c r="N93">
        <f>H93/VLOOKUP(A93, 'Normalization Factors'!$A:$C, 3, )</f>
        <v>1.086437362458228</v>
      </c>
      <c r="O93">
        <f>I93/VLOOKUP(A93, 'Normalization Factors'!$A:$C, 3, )</f>
        <v>97.340370038307924</v>
      </c>
      <c r="P93" s="11">
        <f>J93/VLOOKUP(A93, 'Normalization Factors'!$A:$C, 3, )</f>
        <v>9.7807482272393846E-4</v>
      </c>
      <c r="Q93" s="10">
        <f t="shared" si="30"/>
        <v>-0.37790358829301451</v>
      </c>
      <c r="R93">
        <f t="shared" si="31"/>
        <v>-0.60360867340821878</v>
      </c>
      <c r="S93">
        <f t="shared" si="32"/>
        <v>-0.40815219572534706</v>
      </c>
      <c r="T93">
        <f t="shared" si="33"/>
        <v>-0.73834176699910647</v>
      </c>
      <c r="U93">
        <f t="shared" si="34"/>
        <v>-0.29976035335513634</v>
      </c>
      <c r="V93">
        <f t="shared" si="35"/>
        <v>-0.39365507306311237</v>
      </c>
      <c r="W93">
        <f t="shared" si="36"/>
        <v>-0.74388657767513688</v>
      </c>
      <c r="X93" s="11">
        <f t="shared" si="37"/>
        <v>-0.53205494696872746</v>
      </c>
      <c r="AA93" s="4" t="str">
        <f t="shared" si="38"/>
        <v>N/A</v>
      </c>
      <c r="AB93" t="str">
        <f t="shared" si="39"/>
        <v>N/A</v>
      </c>
      <c r="AC93" t="str">
        <f t="shared" si="40"/>
        <v>N/A</v>
      </c>
      <c r="AD93">
        <f t="shared" si="41"/>
        <v>0</v>
      </c>
    </row>
    <row r="94" spans="1:30" x14ac:dyDescent="0.2">
      <c r="A94" t="s">
        <v>11</v>
      </c>
      <c r="B94" s="1">
        <v>43061</v>
      </c>
      <c r="C94">
        <v>792</v>
      </c>
      <c r="D94">
        <v>0.35925041358753401</v>
      </c>
      <c r="E94">
        <v>0.146838140258821</v>
      </c>
      <c r="F94" s="2">
        <v>43061.733472222222</v>
      </c>
      <c r="G94">
        <v>15749</v>
      </c>
      <c r="H94">
        <v>53083</v>
      </c>
      <c r="I94">
        <v>4305186</v>
      </c>
      <c r="J94" s="11">
        <v>39</v>
      </c>
      <c r="K94" s="13">
        <f t="shared" si="29"/>
        <v>0.73347222222218988</v>
      </c>
      <c r="L94">
        <f>C94/VLOOKUP(A94, 'Normalization Factors'!$A:$C, 3, )</f>
        <v>3.2276469149889964E-2</v>
      </c>
      <c r="M94">
        <f>G94/VLOOKUP(A94, 'Normalization Factors'!$A:$C, 3, )</f>
        <v>0.64182084929497107</v>
      </c>
      <c r="N94">
        <f>H94/VLOOKUP(A94, 'Normalization Factors'!$A:$C, 3, )</f>
        <v>2.1632977422772841</v>
      </c>
      <c r="O94">
        <f>I94/VLOOKUP(A94, 'Normalization Factors'!$A:$C, 3, )</f>
        <v>175.44975140598257</v>
      </c>
      <c r="P94" s="11">
        <f>J94/VLOOKUP(A94, 'Normalization Factors'!$A:$C, 3, )</f>
        <v>1.5893715869263999E-3</v>
      </c>
      <c r="Q94" s="10">
        <f t="shared" si="30"/>
        <v>0.41509230909191702</v>
      </c>
      <c r="R94">
        <f t="shared" si="31"/>
        <v>-1.217327955138618E-2</v>
      </c>
      <c r="S94">
        <f t="shared" si="32"/>
        <v>-0.19833111470727724</v>
      </c>
      <c r="T94">
        <f t="shared" si="33"/>
        <v>-0.39519870363004728</v>
      </c>
      <c r="U94">
        <f t="shared" si="34"/>
        <v>-0.28929708377619689</v>
      </c>
      <c r="V94">
        <f t="shared" si="35"/>
        <v>-0.3735683080472153</v>
      </c>
      <c r="W94">
        <f t="shared" si="36"/>
        <v>-0.57067602444550891</v>
      </c>
      <c r="X94" s="11">
        <f t="shared" si="37"/>
        <v>1.2237641898712319E-2</v>
      </c>
      <c r="AA94" s="4" t="str">
        <f t="shared" si="38"/>
        <v>N/A</v>
      </c>
      <c r="AB94" t="str">
        <f t="shared" si="39"/>
        <v>N/A</v>
      </c>
      <c r="AC94" t="str">
        <f t="shared" si="40"/>
        <v>N/A</v>
      </c>
      <c r="AD94">
        <f t="shared" si="41"/>
        <v>0</v>
      </c>
    </row>
    <row r="95" spans="1:30" x14ac:dyDescent="0.2">
      <c r="A95" t="s">
        <v>11</v>
      </c>
      <c r="B95" s="1">
        <v>43060</v>
      </c>
      <c r="C95">
        <v>941</v>
      </c>
      <c r="D95">
        <v>0.337955822073782</v>
      </c>
      <c r="E95">
        <v>0.11256584362982899</v>
      </c>
      <c r="F95" s="2">
        <v>43060.745763888888</v>
      </c>
      <c r="G95">
        <v>28422</v>
      </c>
      <c r="H95">
        <v>100981</v>
      </c>
      <c r="I95">
        <v>7014840</v>
      </c>
      <c r="J95" s="11">
        <v>41</v>
      </c>
      <c r="K95" s="13">
        <f t="shared" si="29"/>
        <v>0.74576388888817746</v>
      </c>
      <c r="L95">
        <f>C95/VLOOKUP(A95, 'Normalization Factors'!$A:$C, 3, )</f>
        <v>3.8348683674301082E-2</v>
      </c>
      <c r="M95">
        <f>G95/VLOOKUP(A95, 'Normalization Factors'!$A:$C, 3, )</f>
        <v>1.1582851088108241</v>
      </c>
      <c r="N95">
        <f>H95/VLOOKUP(A95, 'Normalization Factors'!$A:$C, 3, )</f>
        <v>4.1152905697285842</v>
      </c>
      <c r="O95">
        <f>I95/VLOOKUP(A95, 'Normalization Factors'!$A:$C, 3, )</f>
        <v>285.87659955986635</v>
      </c>
      <c r="P95" s="11">
        <f>J95/VLOOKUP(A95, 'Normalization Factors'!$A:$C, 3, )</f>
        <v>1.6708778221533947E-3</v>
      </c>
      <c r="Q95" s="10">
        <f t="shared" si="30"/>
        <v>5.4385052809331279E-2</v>
      </c>
      <c r="R95">
        <f t="shared" si="31"/>
        <v>-0.46189316132313996</v>
      </c>
      <c r="S95">
        <f t="shared" si="32"/>
        <v>0.24204435561961074</v>
      </c>
      <c r="T95">
        <f t="shared" si="33"/>
        <v>-0.21324739956602648</v>
      </c>
      <c r="U95">
        <f t="shared" si="34"/>
        <v>-0.2717665423465434</v>
      </c>
      <c r="V95">
        <f t="shared" si="35"/>
        <v>-0.33715762568529295</v>
      </c>
      <c r="W95">
        <f t="shared" si="36"/>
        <v>-0.32580024735922369</v>
      </c>
      <c r="X95" s="11">
        <f t="shared" si="37"/>
        <v>8.4809987081037611E-2</v>
      </c>
      <c r="AA95" s="4" t="str">
        <f t="shared" si="38"/>
        <v>N/A</v>
      </c>
      <c r="AB95" t="str">
        <f t="shared" si="39"/>
        <v>N/A</v>
      </c>
      <c r="AC95" t="str">
        <f t="shared" si="40"/>
        <v>N/A</v>
      </c>
      <c r="AD95">
        <f t="shared" si="41"/>
        <v>0</v>
      </c>
    </row>
    <row r="96" spans="1:30" x14ac:dyDescent="0.2">
      <c r="A96" t="s">
        <v>11</v>
      </c>
      <c r="B96" s="1">
        <v>43059</v>
      </c>
      <c r="C96">
        <v>1018</v>
      </c>
      <c r="D96">
        <v>0.36676904316577702</v>
      </c>
      <c r="E96">
        <v>0.12940455858401501</v>
      </c>
      <c r="F96" s="2">
        <v>43059.72996527778</v>
      </c>
      <c r="G96">
        <v>32243</v>
      </c>
      <c r="H96">
        <v>92556</v>
      </c>
      <c r="I96">
        <v>23663076</v>
      </c>
      <c r="J96" s="11">
        <v>50</v>
      </c>
      <c r="K96" s="13">
        <f t="shared" si="29"/>
        <v>0.72996527778013842</v>
      </c>
      <c r="L96">
        <f>C96/VLOOKUP(A96, 'Normalization Factors'!$A:$C, 3, )</f>
        <v>4.1486673730540387E-2</v>
      </c>
      <c r="M96">
        <f>G96/VLOOKUP(A96, 'Normalization Factors'!$A:$C, 3, )</f>
        <v>1.3140027712119977</v>
      </c>
      <c r="N96">
        <f>H96/VLOOKUP(A96, 'Normalization Factors'!$A:$C, 3, )</f>
        <v>3.7719455538348683</v>
      </c>
      <c r="O96">
        <f>I96/VLOOKUP(A96, 'Normalization Factors'!$A:$C, 3, )</f>
        <v>964.34411932512842</v>
      </c>
      <c r="P96" s="11">
        <f>J96/VLOOKUP(A96, 'Normalization Factors'!$A:$C, 3, )</f>
        <v>2.0376558806748718E-3</v>
      </c>
      <c r="Q96" s="10">
        <f t="shared" si="30"/>
        <v>0.54244972960978466</v>
      </c>
      <c r="R96">
        <f t="shared" si="31"/>
        <v>-0.24093613062392474</v>
      </c>
      <c r="S96">
        <f t="shared" si="32"/>
        <v>-0.32397496350706045</v>
      </c>
      <c r="T96">
        <f t="shared" si="33"/>
        <v>-0.11921887330475392</v>
      </c>
      <c r="U96">
        <f t="shared" si="34"/>
        <v>-0.26648095891699192</v>
      </c>
      <c r="V96">
        <f t="shared" si="35"/>
        <v>-0.34356206843653925</v>
      </c>
      <c r="W96">
        <f t="shared" si="36"/>
        <v>1.1787275364891452</v>
      </c>
      <c r="X96" s="11">
        <f t="shared" si="37"/>
        <v>0.41138554040150166</v>
      </c>
      <c r="AA96" s="4" t="str">
        <f t="shared" si="38"/>
        <v>N/A</v>
      </c>
      <c r="AB96" t="str">
        <f t="shared" si="39"/>
        <v>N/A</v>
      </c>
      <c r="AC96" t="str">
        <f t="shared" si="40"/>
        <v>N/A</v>
      </c>
      <c r="AD96">
        <f t="shared" si="41"/>
        <v>0</v>
      </c>
    </row>
    <row r="97" spans="1:30" x14ac:dyDescent="0.2">
      <c r="A97" t="s">
        <v>11</v>
      </c>
      <c r="B97" s="1">
        <v>43056</v>
      </c>
      <c r="C97">
        <v>1119</v>
      </c>
      <c r="D97">
        <v>0.32740121436502101</v>
      </c>
      <c r="E97">
        <v>0.12829454239348601</v>
      </c>
      <c r="F97" s="2">
        <v>43056.744074074071</v>
      </c>
      <c r="G97">
        <v>55477</v>
      </c>
      <c r="H97">
        <v>208999</v>
      </c>
      <c r="I97">
        <v>10033166</v>
      </c>
      <c r="J97" s="11">
        <v>48</v>
      </c>
      <c r="K97" s="13">
        <f t="shared" si="29"/>
        <v>0.74407407407124992</v>
      </c>
      <c r="L97">
        <f>C97/VLOOKUP(A97, 'Normalization Factors'!$A:$C, 3, )</f>
        <v>4.5602738609503625E-2</v>
      </c>
      <c r="M97">
        <f>G97/VLOOKUP(A97, 'Normalization Factors'!$A:$C, 3, )</f>
        <v>2.2608607058439971</v>
      </c>
      <c r="N97">
        <f>H97/VLOOKUP(A97, 'Normalization Factors'!$A:$C, 3, )</f>
        <v>8.5173608281033495</v>
      </c>
      <c r="O97">
        <f>I97/VLOOKUP(A97, 'Normalization Factors'!$A:$C, 3, )</f>
        <v>408.88279403374361</v>
      </c>
      <c r="P97" s="11">
        <f>J97/VLOOKUP(A97, 'Normalization Factors'!$A:$C, 3, )</f>
        <v>1.9561496454478769E-3</v>
      </c>
      <c r="Q97" s="10">
        <f t="shared" si="30"/>
        <v>-0.12439854044755605</v>
      </c>
      <c r="R97">
        <f t="shared" si="31"/>
        <v>-0.25550172438536378</v>
      </c>
      <c r="S97">
        <f t="shared" si="32"/>
        <v>0.18150309502482392</v>
      </c>
      <c r="T97">
        <f t="shared" si="33"/>
        <v>4.1172455574345788E-3</v>
      </c>
      <c r="U97">
        <f t="shared" si="34"/>
        <v>-0.23434140241288318</v>
      </c>
      <c r="V97">
        <f t="shared" si="35"/>
        <v>-0.25504544798747397</v>
      </c>
      <c r="W97">
        <f t="shared" si="36"/>
        <v>-5.302928665732641E-2</v>
      </c>
      <c r="X97" s="11">
        <f t="shared" si="37"/>
        <v>0.33881319521917636</v>
      </c>
      <c r="Y97">
        <v>83.12</v>
      </c>
      <c r="Z97">
        <v>82.24</v>
      </c>
      <c r="AA97" s="4">
        <f t="shared" si="38"/>
        <v>-1.0587102983638229E-2</v>
      </c>
      <c r="AB97" t="str">
        <f t="shared" si="39"/>
        <v>DOWN</v>
      </c>
      <c r="AC97">
        <f t="shared" si="40"/>
        <v>-1.3576245722213547</v>
      </c>
      <c r="AD97">
        <f t="shared" si="41"/>
        <v>0</v>
      </c>
    </row>
    <row r="98" spans="1:30" x14ac:dyDescent="0.2">
      <c r="A98" t="s">
        <v>11</v>
      </c>
      <c r="B98" s="1">
        <v>43055</v>
      </c>
      <c r="C98">
        <v>1383</v>
      </c>
      <c r="D98">
        <v>0.32992824648102997</v>
      </c>
      <c r="E98">
        <v>0.12153969629116999</v>
      </c>
      <c r="F98" s="2">
        <v>43055.729386574072</v>
      </c>
      <c r="G98">
        <v>77378</v>
      </c>
      <c r="H98">
        <v>139887</v>
      </c>
      <c r="I98">
        <v>16320737</v>
      </c>
      <c r="J98" s="11">
        <v>61</v>
      </c>
      <c r="K98" s="13">
        <f t="shared" si="29"/>
        <v>0.72938657407212304</v>
      </c>
      <c r="L98">
        <f>C98/VLOOKUP(A98, 'Normalization Factors'!$A:$C, 3, )</f>
        <v>5.6361561659466951E-2</v>
      </c>
      <c r="M98">
        <f>G98/VLOOKUP(A98, 'Normalization Factors'!$A:$C, 3, )</f>
        <v>3.1533947346972044</v>
      </c>
      <c r="N98">
        <f>H98/VLOOKUP(A98, 'Normalization Factors'!$A:$C, 3, )</f>
        <v>5.7008313635993151</v>
      </c>
      <c r="O98">
        <f>I98/VLOOKUP(A98, 'Normalization Factors'!$A:$C, 3, )</f>
        <v>665.12091449995921</v>
      </c>
      <c r="P98" s="11">
        <f>J98/VLOOKUP(A98, 'Normalization Factors'!$A:$C, 3, )</f>
        <v>2.4859401744233432E-3</v>
      </c>
      <c r="Q98" s="10">
        <f t="shared" si="30"/>
        <v>-8.1593360525935424E-2</v>
      </c>
      <c r="R98">
        <f t="shared" si="31"/>
        <v>-0.34413857949329341</v>
      </c>
      <c r="S98">
        <f t="shared" si="32"/>
        <v>-0.34470827205848564</v>
      </c>
      <c r="T98">
        <f t="shared" si="33"/>
        <v>0.32650076416751178</v>
      </c>
      <c r="U98">
        <f t="shared" si="34"/>
        <v>-0.20404578276080065</v>
      </c>
      <c r="V98">
        <f t="shared" si="35"/>
        <v>-0.30758240317134761</v>
      </c>
      <c r="W98">
        <f t="shared" si="36"/>
        <v>0.51518858714139137</v>
      </c>
      <c r="X98" s="11">
        <f t="shared" si="37"/>
        <v>0.81053343890429064</v>
      </c>
      <c r="Y98">
        <v>83.1</v>
      </c>
      <c r="Z98">
        <v>82.94</v>
      </c>
      <c r="AA98" s="4">
        <f t="shared" si="38"/>
        <v>-1.9253910950661444E-3</v>
      </c>
      <c r="AB98" t="str">
        <f t="shared" si="39"/>
        <v>DOWN</v>
      </c>
      <c r="AC98">
        <f t="shared" si="40"/>
        <v>-0.23868602565468286</v>
      </c>
      <c r="AD98">
        <f t="shared" si="41"/>
        <v>0</v>
      </c>
    </row>
    <row r="99" spans="1:30" x14ac:dyDescent="0.2">
      <c r="A99" t="s">
        <v>11</v>
      </c>
      <c r="B99" s="1">
        <v>43054</v>
      </c>
      <c r="C99">
        <v>1290</v>
      </c>
      <c r="D99">
        <v>0.33967383879399299</v>
      </c>
      <c r="E99">
        <v>0.13435415926755501</v>
      </c>
      <c r="F99" s="2">
        <v>43054.726817129631</v>
      </c>
      <c r="G99">
        <v>51985</v>
      </c>
      <c r="H99">
        <v>91291</v>
      </c>
      <c r="I99">
        <v>21426368</v>
      </c>
      <c r="J99" s="11">
        <v>56</v>
      </c>
      <c r="K99" s="13">
        <f t="shared" si="29"/>
        <v>0.72681712963094469</v>
      </c>
      <c r="L99">
        <f>C99/VLOOKUP(A99, 'Normalization Factors'!$A:$C, 3, )</f>
        <v>5.257152172141169E-2</v>
      </c>
      <c r="M99">
        <f>G99/VLOOKUP(A99, 'Normalization Factors'!$A:$C, 3, )</f>
        <v>2.1185508191376639</v>
      </c>
      <c r="N99">
        <f>H99/VLOOKUP(A99, 'Normalization Factors'!$A:$C, 3, )</f>
        <v>3.7203928600537943</v>
      </c>
      <c r="O99">
        <f>I99/VLOOKUP(A99, 'Normalization Factors'!$A:$C, 3, )</f>
        <v>873.19129513407779</v>
      </c>
      <c r="P99" s="11">
        <f>J99/VLOOKUP(A99, 'Normalization Factors'!$A:$C, 3, )</f>
        <v>2.2821745863558563E-3</v>
      </c>
      <c r="Q99" s="10">
        <f t="shared" si="30"/>
        <v>8.3486390442162189E-2</v>
      </c>
      <c r="R99">
        <f t="shared" si="31"/>
        <v>-0.17598764297760769</v>
      </c>
      <c r="S99">
        <f t="shared" si="32"/>
        <v>-0.43676416122392864</v>
      </c>
      <c r="T99">
        <f t="shared" si="33"/>
        <v>0.21293384283896191</v>
      </c>
      <c r="U99">
        <f t="shared" si="34"/>
        <v>-0.2391718806478986</v>
      </c>
      <c r="V99">
        <f t="shared" si="35"/>
        <v>-0.34452368506328424</v>
      </c>
      <c r="W99">
        <f t="shared" si="36"/>
        <v>0.97659264782250699</v>
      </c>
      <c r="X99" s="11">
        <f t="shared" si="37"/>
        <v>0.62910257594847752</v>
      </c>
      <c r="Y99">
        <v>83.47</v>
      </c>
      <c r="Z99">
        <v>82.69</v>
      </c>
      <c r="AA99" s="4">
        <f t="shared" si="38"/>
        <v>-9.3446747334371763E-3</v>
      </c>
      <c r="AB99" t="str">
        <f t="shared" si="39"/>
        <v>DOWN</v>
      </c>
      <c r="AC99">
        <f t="shared" si="40"/>
        <v>-1.1971250222042831</v>
      </c>
      <c r="AD99">
        <f t="shared" si="41"/>
        <v>0</v>
      </c>
    </row>
    <row r="100" spans="1:30" x14ac:dyDescent="0.2">
      <c r="A100" t="s">
        <v>11</v>
      </c>
      <c r="B100" s="1">
        <v>43053</v>
      </c>
      <c r="C100">
        <v>1319</v>
      </c>
      <c r="D100">
        <v>0.32942345786356397</v>
      </c>
      <c r="E100">
        <v>0.15065525990909301</v>
      </c>
      <c r="F100" s="2">
        <v>43053.723819444444</v>
      </c>
      <c r="G100">
        <v>58492</v>
      </c>
      <c r="H100">
        <v>123810</v>
      </c>
      <c r="I100">
        <v>18230009</v>
      </c>
      <c r="J100" s="11">
        <v>68</v>
      </c>
      <c r="K100" s="13">
        <f t="shared" ref="K100:K132" si="42">MOD(F100, 1)</f>
        <v>0.72381944444350665</v>
      </c>
      <c r="L100">
        <f>C100/VLOOKUP(A100, 'Normalization Factors'!$A:$C, 3, )</f>
        <v>5.3753362132203115E-2</v>
      </c>
      <c r="M100">
        <f>G100/VLOOKUP(A100, 'Normalization Factors'!$A:$C, 3, )</f>
        <v>2.3837313554486919</v>
      </c>
      <c r="N100">
        <f>H100/VLOOKUP(A100, 'Normalization Factors'!$A:$C, 3, )</f>
        <v>5.0456434917271169</v>
      </c>
      <c r="O100">
        <f>I100/VLOOKUP(A100, 'Normalization Factors'!$A:$C, 3, )</f>
        <v>742.92970087211677</v>
      </c>
      <c r="P100" s="11">
        <f>J100/VLOOKUP(A100, 'Normalization Factors'!$A:$C, 3, )</f>
        <v>2.7712119977178254E-3</v>
      </c>
      <c r="Q100" s="10">
        <f t="shared" ref="Q100:Q132" si="43">STANDARDIZE(D100, D$1, D$2)</f>
        <v>-9.0143931551975226E-2</v>
      </c>
      <c r="R100">
        <f t="shared" ref="R100:R132" si="44">STANDARDIZE(E100, E$1, E$2)</f>
        <v>3.7914831450104505E-2</v>
      </c>
      <c r="S100">
        <f t="shared" ref="S100:S132" si="45">STANDARDIZE(K100, K$1, K$2)</f>
        <v>-0.54416269880084289</v>
      </c>
      <c r="T100">
        <f t="shared" ref="T100:T132" si="46">STANDARDIZE(L100, L$1, L$2)</f>
        <v>0.24834718389840219</v>
      </c>
      <c r="U100">
        <f t="shared" ref="U100:U132" si="47">STANDARDIZE(M100, M$1, M$2)</f>
        <v>-0.23017075754502195</v>
      </c>
      <c r="V100">
        <f t="shared" ref="V100:V132" si="48">STANDARDIZE(N100, N$1, N$2)</f>
        <v>-0.31980367630034312</v>
      </c>
      <c r="W100">
        <f t="shared" ref="W100:W132" si="49">STANDARDIZE(O100, O$1, O$2)</f>
        <v>0.68773255942312417</v>
      </c>
      <c r="X100" s="11">
        <f t="shared" ref="X100:X132" si="50">STANDARDIZE(P100, P$1, P$2)</f>
        <v>1.0645366470424293</v>
      </c>
      <c r="Y100">
        <v>83.5</v>
      </c>
      <c r="Z100">
        <v>82.98</v>
      </c>
      <c r="AA100" s="4">
        <f t="shared" ref="AA100:AA131" si="51">IFERROR((Z100-Y100)/Y100, "N/A")</f>
        <v>-6.2275449101795929E-3</v>
      </c>
      <c r="AB100" t="str">
        <f t="shared" ref="AB100:AB131" si="52">IF(AA100="N/A", "N/A", IF(AA100&gt;0, "UP", "DOWN"))</f>
        <v>DOWN</v>
      </c>
      <c r="AC100">
        <f t="shared" ref="AC100:AC132" si="53">IFERROR(STANDARDIZE(AA100, $AA$1, $AA$2), "N/A")</f>
        <v>-0.79444749624117272</v>
      </c>
      <c r="AD100">
        <f t="shared" ref="AD100:AD132" si="54">IF(MAX(Q100:X100)&gt;$AD$1, 1, IF(MIN(Q100:X100)&lt;-$AD$1, 1, 0))</f>
        <v>0</v>
      </c>
    </row>
    <row r="101" spans="1:30" x14ac:dyDescent="0.2">
      <c r="A101" t="s">
        <v>11</v>
      </c>
      <c r="B101" s="1">
        <v>43052</v>
      </c>
      <c r="C101">
        <v>1091</v>
      </c>
      <c r="D101">
        <v>0.334180077145248</v>
      </c>
      <c r="E101">
        <v>0.166883398219901</v>
      </c>
      <c r="F101" s="2">
        <v>43052.734351851854</v>
      </c>
      <c r="G101">
        <v>59474</v>
      </c>
      <c r="H101">
        <v>155924</v>
      </c>
      <c r="I101">
        <v>28632901</v>
      </c>
      <c r="J101" s="11">
        <v>41</v>
      </c>
      <c r="K101" s="13">
        <f t="shared" si="42"/>
        <v>0.73435185185371665</v>
      </c>
      <c r="L101">
        <f>C101/VLOOKUP(A101, 'Normalization Factors'!$A:$C, 3, )</f>
        <v>4.44616513163257E-2</v>
      </c>
      <c r="M101">
        <f>G101/VLOOKUP(A101, 'Normalization Factors'!$A:$C, 3, )</f>
        <v>2.4237509169451461</v>
      </c>
      <c r="N101">
        <f>H101/VLOOKUP(A101, 'Normalization Factors'!$A:$C, 3, )</f>
        <v>6.3543891107669737</v>
      </c>
      <c r="O101">
        <f>I101/VLOOKUP(A101, 'Normalization Factors'!$A:$C, 3, )</f>
        <v>1166.8799820686284</v>
      </c>
      <c r="P101" s="11">
        <f>J101/VLOOKUP(A101, 'Normalization Factors'!$A:$C, 3, )</f>
        <v>1.6708778221533947E-3</v>
      </c>
      <c r="Q101" s="10">
        <f t="shared" si="43"/>
        <v>-9.5719661696356574E-3</v>
      </c>
      <c r="R101">
        <f t="shared" si="44"/>
        <v>0.25085989671714981</v>
      </c>
      <c r="S101">
        <f t="shared" si="45"/>
        <v>-0.16681648587594416</v>
      </c>
      <c r="T101">
        <f t="shared" si="46"/>
        <v>-3.0074945810300787E-2</v>
      </c>
      <c r="U101">
        <f t="shared" si="47"/>
        <v>-0.22881235845373185</v>
      </c>
      <c r="V101">
        <f t="shared" si="48"/>
        <v>-0.29539153689220971</v>
      </c>
      <c r="W101">
        <f t="shared" si="49"/>
        <v>1.6278585911765138</v>
      </c>
      <c r="X101" s="11">
        <f t="shared" si="50"/>
        <v>8.4809987081037611E-2</v>
      </c>
      <c r="Y101">
        <v>83.66</v>
      </c>
      <c r="Z101">
        <v>83.46</v>
      </c>
      <c r="AA101" s="4">
        <f t="shared" si="51"/>
        <v>-2.390628735357433E-3</v>
      </c>
      <c r="AB101" t="str">
        <f t="shared" si="52"/>
        <v>DOWN</v>
      </c>
      <c r="AC101">
        <f t="shared" si="53"/>
        <v>-0.29878642332808791</v>
      </c>
      <c r="AD101">
        <f t="shared" si="54"/>
        <v>0</v>
      </c>
    </row>
    <row r="102" spans="1:30" x14ac:dyDescent="0.2">
      <c r="A102" t="s">
        <v>11</v>
      </c>
      <c r="B102" s="1">
        <v>43049</v>
      </c>
      <c r="C102">
        <v>1067</v>
      </c>
      <c r="D102">
        <v>0.318429238</v>
      </c>
      <c r="E102">
        <v>0.12303083500000001</v>
      </c>
      <c r="F102" s="2">
        <v>43049.724999999999</v>
      </c>
      <c r="G102">
        <v>54681</v>
      </c>
      <c r="H102">
        <v>159766</v>
      </c>
      <c r="I102">
        <v>16890622</v>
      </c>
      <c r="J102" s="11">
        <v>54</v>
      </c>
      <c r="K102" s="13">
        <f t="shared" si="42"/>
        <v>0.72499999999854481</v>
      </c>
      <c r="L102">
        <f>C102/VLOOKUP(A102, 'Normalization Factors'!$A:$C, 3, )</f>
        <v>4.348357649360176E-2</v>
      </c>
      <c r="M102">
        <f>G102/VLOOKUP(A102, 'Normalization Factors'!$A:$C, 3, )</f>
        <v>2.228421224223653</v>
      </c>
      <c r="N102">
        <f>H102/VLOOKUP(A102, 'Normalization Factors'!$A:$C, 3, )</f>
        <v>6.5109625886380309</v>
      </c>
      <c r="O102">
        <f>I102/VLOOKUP(A102, 'Normalization Factors'!$A:$C, 3, )</f>
        <v>688.34550493112727</v>
      </c>
      <c r="P102" s="11">
        <f>J102/VLOOKUP(A102, 'Normalization Factors'!$A:$C, 3, )</f>
        <v>2.2006683511288615E-3</v>
      </c>
      <c r="Q102" s="10">
        <f t="shared" si="43"/>
        <v>-0.27637407733301189</v>
      </c>
      <c r="R102">
        <f t="shared" si="44"/>
        <v>-0.32457190933110064</v>
      </c>
      <c r="S102">
        <f t="shared" si="45"/>
        <v>-0.50186674968960188</v>
      </c>
      <c r="T102">
        <f t="shared" si="46"/>
        <v>-5.9382538411216934E-2</v>
      </c>
      <c r="U102">
        <f t="shared" si="47"/>
        <v>-0.2354425079899371</v>
      </c>
      <c r="V102">
        <f t="shared" si="48"/>
        <v>-0.29247095896339209</v>
      </c>
      <c r="W102">
        <f t="shared" si="49"/>
        <v>0.56669000843902495</v>
      </c>
      <c r="X102" s="11">
        <f t="shared" si="50"/>
        <v>0.55653023076615227</v>
      </c>
      <c r="Y102" s="10">
        <v>83.79</v>
      </c>
      <c r="Z102" s="10">
        <v>83.87</v>
      </c>
      <c r="AA102" s="4">
        <f t="shared" si="51"/>
        <v>9.5476787206108472E-4</v>
      </c>
      <c r="AB102" t="str">
        <f t="shared" si="52"/>
        <v>UP</v>
      </c>
      <c r="AC102">
        <f t="shared" si="53"/>
        <v>0.13337909611532633</v>
      </c>
      <c r="AD102">
        <f t="shared" si="54"/>
        <v>0</v>
      </c>
    </row>
    <row r="103" spans="1:30" x14ac:dyDescent="0.2">
      <c r="A103" t="s">
        <v>11</v>
      </c>
      <c r="B103" s="1">
        <v>43048</v>
      </c>
      <c r="C103">
        <v>1350</v>
      </c>
      <c r="D103">
        <v>0.34686815799999998</v>
      </c>
      <c r="E103">
        <v>0.12900209800000001</v>
      </c>
      <c r="F103" s="2">
        <v>43048.738194444442</v>
      </c>
      <c r="G103">
        <v>132180</v>
      </c>
      <c r="H103">
        <v>472977</v>
      </c>
      <c r="I103">
        <v>12224187</v>
      </c>
      <c r="J103" s="11">
        <v>49</v>
      </c>
      <c r="K103" s="13">
        <f t="shared" si="42"/>
        <v>0.7381944444423425</v>
      </c>
      <c r="L103">
        <f>C103/VLOOKUP(A103, 'Normalization Factors'!$A:$C, 3, )</f>
        <v>5.5016708778221533E-2</v>
      </c>
      <c r="M103">
        <f>G103/VLOOKUP(A103, 'Normalization Factors'!$A:$C, 3, )</f>
        <v>5.3867470861520905</v>
      </c>
      <c r="N103">
        <f>H103/VLOOKUP(A103, 'Normalization Factors'!$A:$C, 3, )</f>
        <v>19.275287309479175</v>
      </c>
      <c r="O103">
        <f>I103/VLOOKUP(A103, 'Normalization Factors'!$A:$C, 3, )</f>
        <v>498.17373054038632</v>
      </c>
      <c r="P103" s="11">
        <f>J103/VLOOKUP(A103, 'Normalization Factors'!$A:$C, 3, )</f>
        <v>1.9969027630613741E-3</v>
      </c>
      <c r="Q103" s="10">
        <f t="shared" si="43"/>
        <v>0.2053503454254742</v>
      </c>
      <c r="R103">
        <f t="shared" si="44"/>
        <v>-0.2462172043792186</v>
      </c>
      <c r="S103">
        <f t="shared" si="45"/>
        <v>-2.9147318262313385E-2</v>
      </c>
      <c r="T103">
        <f t="shared" si="46"/>
        <v>0.28620282434125205</v>
      </c>
      <c r="U103">
        <f t="shared" si="47"/>
        <v>-0.12823826035664443</v>
      </c>
      <c r="V103">
        <f t="shared" si="48"/>
        <v>-5.4376962695070426E-2</v>
      </c>
      <c r="W103">
        <f t="shared" si="49"/>
        <v>0.144976794557238</v>
      </c>
      <c r="X103" s="11">
        <f t="shared" si="50"/>
        <v>0.37509936781033881</v>
      </c>
      <c r="Y103" s="10">
        <v>84.11</v>
      </c>
      <c r="Z103">
        <v>84.09</v>
      </c>
      <c r="AA103" s="4">
        <f t="shared" si="51"/>
        <v>-2.3778385447623376E-4</v>
      </c>
      <c r="AB103" t="str">
        <f t="shared" si="52"/>
        <v>DOWN</v>
      </c>
      <c r="AC103">
        <f t="shared" si="53"/>
        <v>-2.0677297443294086E-2</v>
      </c>
      <c r="AD103">
        <f t="shared" si="54"/>
        <v>0</v>
      </c>
    </row>
    <row r="104" spans="1:30" x14ac:dyDescent="0.2">
      <c r="A104" t="s">
        <v>11</v>
      </c>
      <c r="B104" s="1">
        <v>43047</v>
      </c>
      <c r="C104">
        <v>2589</v>
      </c>
      <c r="D104">
        <v>0.29645387000000001</v>
      </c>
      <c r="E104">
        <v>0.133648924</v>
      </c>
      <c r="F104" s="2">
        <v>43047.727777777778</v>
      </c>
      <c r="G104">
        <v>886006</v>
      </c>
      <c r="H104">
        <v>5678150</v>
      </c>
      <c r="I104">
        <v>10942134</v>
      </c>
      <c r="J104" s="11">
        <v>69</v>
      </c>
      <c r="K104" s="13">
        <f t="shared" si="42"/>
        <v>0.72777777777810115</v>
      </c>
      <c r="L104">
        <f>C104/VLOOKUP(A104, 'Normalization Factors'!$A:$C, 3, )</f>
        <v>0.10550982150134486</v>
      </c>
      <c r="M104">
        <f>G104/VLOOKUP(A104, 'Normalization Factors'!$A:$C, 3, )</f>
        <v>36.107506724264404</v>
      </c>
      <c r="N104">
        <f>H104/VLOOKUP(A104, 'Normalization Factors'!$A:$C, 3, )</f>
        <v>231.40231477708045</v>
      </c>
      <c r="O104">
        <f>I104/VLOOKUP(A104, 'Normalization Factors'!$A:$C, 3, )</f>
        <v>445.92607384464912</v>
      </c>
      <c r="P104" s="11">
        <f>J104/VLOOKUP(A104, 'Normalization Factors'!$A:$C, 3, )</f>
        <v>2.8119651153313227E-3</v>
      </c>
      <c r="Q104" s="10">
        <f t="shared" si="43"/>
        <v>-0.64861294803222658</v>
      </c>
      <c r="R104">
        <f t="shared" si="44"/>
        <v>-0.18524171557681057</v>
      </c>
      <c r="S104">
        <f t="shared" si="45"/>
        <v>-0.40234686932052094</v>
      </c>
      <c r="T104">
        <f t="shared" si="46"/>
        <v>1.7992072923635458</v>
      </c>
      <c r="U104">
        <f t="shared" si="47"/>
        <v>0.91452808729189905</v>
      </c>
      <c r="V104">
        <f t="shared" si="48"/>
        <v>3.902445884644163</v>
      </c>
      <c r="W104">
        <f t="shared" si="49"/>
        <v>2.9115609091933961E-2</v>
      </c>
      <c r="X104" s="11">
        <f t="shared" si="50"/>
        <v>1.1008228196335919</v>
      </c>
      <c r="Y104" s="17">
        <v>84.14</v>
      </c>
      <c r="Z104" s="10">
        <v>84.56</v>
      </c>
      <c r="AA104" s="4">
        <f t="shared" si="51"/>
        <v>4.9916805324459433E-3</v>
      </c>
      <c r="AB104" t="str">
        <f t="shared" si="52"/>
        <v>UP</v>
      </c>
      <c r="AC104">
        <f t="shared" si="53"/>
        <v>0.65487614461300891</v>
      </c>
      <c r="AD104">
        <f t="shared" si="54"/>
        <v>0</v>
      </c>
    </row>
    <row r="105" spans="1:30" x14ac:dyDescent="0.2">
      <c r="A105" t="s">
        <v>11</v>
      </c>
      <c r="B105" s="1">
        <v>43046</v>
      </c>
      <c r="C105">
        <v>1884</v>
      </c>
      <c r="D105">
        <v>0.33530866999999998</v>
      </c>
      <c r="E105">
        <v>0.12027892799999999</v>
      </c>
      <c r="F105" s="2">
        <v>43046.737500000003</v>
      </c>
      <c r="G105">
        <v>67370</v>
      </c>
      <c r="H105">
        <v>455760</v>
      </c>
      <c r="I105">
        <v>15655615</v>
      </c>
      <c r="J105" s="11">
        <v>62</v>
      </c>
      <c r="K105" s="13">
        <f t="shared" si="42"/>
        <v>0.73750000000291038</v>
      </c>
      <c r="L105">
        <f>C105/VLOOKUP(A105, 'Normalization Factors'!$A:$C, 3, )</f>
        <v>7.6778873583829163E-2</v>
      </c>
      <c r="M105">
        <f>G105/VLOOKUP(A105, 'Normalization Factors'!$A:$C, 3, )</f>
        <v>2.7455375336213219</v>
      </c>
      <c r="N105">
        <f>H105/VLOOKUP(A105, 'Normalization Factors'!$A:$C, 3, )</f>
        <v>18.573640883527588</v>
      </c>
      <c r="O105">
        <f>I105/VLOOKUP(A105, 'Normalization Factors'!$A:$C, 3, )</f>
        <v>638.01511940663465</v>
      </c>
      <c r="P105" s="11">
        <f>J105/VLOOKUP(A105, 'Normalization Factors'!$A:$C, 3, )</f>
        <v>2.5266932920368409E-3</v>
      </c>
      <c r="Q105" s="10">
        <f t="shared" si="43"/>
        <v>9.5451712422192098E-3</v>
      </c>
      <c r="R105">
        <f t="shared" si="44"/>
        <v>-0.36068233706473413</v>
      </c>
      <c r="S105">
        <f t="shared" si="45"/>
        <v>-5.4027288159075974E-2</v>
      </c>
      <c r="T105">
        <f t="shared" si="46"/>
        <v>0.93829675971163529</v>
      </c>
      <c r="U105">
        <f t="shared" si="47"/>
        <v>-0.2178898337848654</v>
      </c>
      <c r="V105">
        <f t="shared" si="48"/>
        <v>-6.7464831045006113E-2</v>
      </c>
      <c r="W105">
        <f t="shared" si="49"/>
        <v>0.45508044543503928</v>
      </c>
      <c r="X105" s="11">
        <f t="shared" si="50"/>
        <v>0.84681961149545337</v>
      </c>
      <c r="Y105" s="10">
        <v>84.77</v>
      </c>
      <c r="Z105" s="10">
        <v>84.27</v>
      </c>
      <c r="AA105" s="4">
        <f t="shared" si="51"/>
        <v>-5.8983130824584173E-3</v>
      </c>
      <c r="AB105" t="str">
        <f t="shared" si="52"/>
        <v>DOWN</v>
      </c>
      <c r="AC105">
        <f t="shared" si="53"/>
        <v>-0.75191662156732675</v>
      </c>
      <c r="AD105">
        <f t="shared" si="54"/>
        <v>0</v>
      </c>
    </row>
    <row r="106" spans="1:30" x14ac:dyDescent="0.2">
      <c r="A106" t="s">
        <v>11</v>
      </c>
      <c r="B106" s="1">
        <v>43045</v>
      </c>
      <c r="C106">
        <v>1246</v>
      </c>
      <c r="D106">
        <v>0.33793314600000002</v>
      </c>
      <c r="E106">
        <v>0.14200795399999999</v>
      </c>
      <c r="F106" s="2">
        <v>43045.759722222225</v>
      </c>
      <c r="G106">
        <v>55237</v>
      </c>
      <c r="H106">
        <v>305135</v>
      </c>
      <c r="I106">
        <v>24069567</v>
      </c>
      <c r="J106" s="11">
        <v>81</v>
      </c>
      <c r="K106" s="13">
        <f t="shared" si="42"/>
        <v>0.75972222222480923</v>
      </c>
      <c r="L106">
        <f>C106/VLOOKUP(A106, 'Normalization Factors'!$A:$C, 3, )</f>
        <v>5.0778384546417803E-2</v>
      </c>
      <c r="M106">
        <f>G106/VLOOKUP(A106, 'Normalization Factors'!$A:$C, 3, )</f>
        <v>2.2510799576167577</v>
      </c>
      <c r="N106">
        <f>H106/VLOOKUP(A106, 'Normalization Factors'!$A:$C, 3, )</f>
        <v>12.435202542994539</v>
      </c>
      <c r="O106">
        <f>I106/VLOOKUP(A106, 'Normalization Factors'!$A:$C, 3, )</f>
        <v>980.90989485695661</v>
      </c>
      <c r="P106" s="11">
        <f>J106/VLOOKUP(A106, 'Normalization Factors'!$A:$C, 3, )</f>
        <v>3.3010025266932922E-3</v>
      </c>
      <c r="Q106" s="10">
        <f t="shared" si="43"/>
        <v>5.4000944743587118E-2</v>
      </c>
      <c r="R106">
        <f t="shared" si="44"/>
        <v>-7.5554815278845278E-2</v>
      </c>
      <c r="S106">
        <f t="shared" si="45"/>
        <v>0.74213175427221811</v>
      </c>
      <c r="T106">
        <f t="shared" si="46"/>
        <v>0.15920325640394906</v>
      </c>
      <c r="U106">
        <f t="shared" si="47"/>
        <v>-0.23467339404415571</v>
      </c>
      <c r="V106">
        <f t="shared" si="48"/>
        <v>-0.18196562503984007</v>
      </c>
      <c r="W106">
        <f t="shared" si="49"/>
        <v>1.2154627799938811</v>
      </c>
      <c r="X106" s="11">
        <f t="shared" si="50"/>
        <v>1.536256890727544</v>
      </c>
      <c r="Y106" s="10">
        <v>84.2</v>
      </c>
      <c r="Z106">
        <v>84.47</v>
      </c>
      <c r="AA106" s="4">
        <f t="shared" si="51"/>
        <v>3.2066508313538717E-3</v>
      </c>
      <c r="AB106" t="str">
        <f t="shared" si="52"/>
        <v>UP</v>
      </c>
      <c r="AC106">
        <f t="shared" si="53"/>
        <v>0.4242821736967618</v>
      </c>
      <c r="AD106">
        <f t="shared" si="54"/>
        <v>0</v>
      </c>
    </row>
    <row r="107" spans="1:30" x14ac:dyDescent="0.2">
      <c r="A107" t="s">
        <v>10</v>
      </c>
      <c r="B107" s="1">
        <v>43063</v>
      </c>
      <c r="C107">
        <v>105</v>
      </c>
      <c r="D107">
        <v>0.27017717996289398</v>
      </c>
      <c r="E107">
        <v>0.12185358688930099</v>
      </c>
      <c r="F107" s="2">
        <v>43063.674814814818</v>
      </c>
      <c r="G107">
        <v>1885</v>
      </c>
      <c r="H107">
        <v>3672</v>
      </c>
      <c r="I107">
        <v>374143</v>
      </c>
      <c r="J107" s="11">
        <v>0</v>
      </c>
      <c r="K107" s="13">
        <f t="shared" si="42"/>
        <v>0.67481481481809169</v>
      </c>
      <c r="L107">
        <f>C107/VLOOKUP(A107, 'Normalization Factors'!$A:$C, 3, )</f>
        <v>1.1429193425492545E-2</v>
      </c>
      <c r="M107">
        <f>G107/VLOOKUP(A107, 'Normalization Factors'!$A:$C, 3, )</f>
        <v>0.20518123435288996</v>
      </c>
      <c r="N107">
        <f>H107/VLOOKUP(A107, 'Normalization Factors'!$A:$C, 3, )</f>
        <v>0.39969522150865355</v>
      </c>
      <c r="O107">
        <f>I107/VLOOKUP(A107, 'Normalization Factors'!$A:$C, 3, )</f>
        <v>40.725263959943398</v>
      </c>
      <c r="P107" s="11">
        <f>J107/VLOOKUP(A107, 'Normalization Factors'!$A:$C, 3, )</f>
        <v>0</v>
      </c>
      <c r="Q107" s="10">
        <f t="shared" si="43"/>
        <v>-1.0937115432014024</v>
      </c>
      <c r="R107">
        <f t="shared" si="44"/>
        <v>-0.34001971800557729</v>
      </c>
      <c r="S107">
        <f t="shared" si="45"/>
        <v>-2.2998592537035685</v>
      </c>
      <c r="T107">
        <f t="shared" si="46"/>
        <v>-1.0198783800458238</v>
      </c>
      <c r="U107">
        <f t="shared" si="47"/>
        <v>-0.30411810714525961</v>
      </c>
      <c r="V107">
        <f t="shared" si="48"/>
        <v>-0.40646493056208172</v>
      </c>
      <c r="W107">
        <f t="shared" si="49"/>
        <v>-0.86943274989262576</v>
      </c>
      <c r="X107" s="11">
        <f t="shared" si="50"/>
        <v>-1.4029230891566311</v>
      </c>
      <c r="AA107" s="4" t="str">
        <f t="shared" si="51"/>
        <v>N/A</v>
      </c>
      <c r="AB107" t="str">
        <f t="shared" si="52"/>
        <v>N/A</v>
      </c>
      <c r="AC107" t="str">
        <f t="shared" si="53"/>
        <v>N/A</v>
      </c>
      <c r="AD107">
        <f t="shared" si="54"/>
        <v>0</v>
      </c>
    </row>
    <row r="108" spans="1:30" x14ac:dyDescent="0.2">
      <c r="A108" t="s">
        <v>10</v>
      </c>
      <c r="B108" s="1">
        <v>43062</v>
      </c>
      <c r="C108">
        <v>177</v>
      </c>
      <c r="D108">
        <v>0.37936534432297098</v>
      </c>
      <c r="E108">
        <v>0.22851817203512101</v>
      </c>
      <c r="F108" s="2">
        <v>43062.749618055554</v>
      </c>
      <c r="G108">
        <v>4118</v>
      </c>
      <c r="H108">
        <v>6839</v>
      </c>
      <c r="I108">
        <v>546049</v>
      </c>
      <c r="J108" s="11">
        <v>2</v>
      </c>
      <c r="K108" s="13">
        <f t="shared" si="42"/>
        <v>0.74961805555358296</v>
      </c>
      <c r="L108">
        <f>C108/VLOOKUP(A108, 'Normalization Factors'!$A:$C, 3, )</f>
        <v>1.9266354631544573E-2</v>
      </c>
      <c r="M108">
        <f>G108/VLOOKUP(A108, 'Normalization Factors'!$A:$C, 3, )</f>
        <v>0.44824208120169806</v>
      </c>
      <c r="N108">
        <f>H108/VLOOKUP(A108, 'Normalization Factors'!$A:$C, 3, )</f>
        <v>0.74442146511374774</v>
      </c>
      <c r="O108">
        <f>I108/VLOOKUP(A108, 'Normalization Factors'!$A:$C, 3, )</f>
        <v>59.437139436159789</v>
      </c>
      <c r="P108" s="11">
        <f>J108/VLOOKUP(A108, 'Normalization Factors'!$A:$C, 3, )</f>
        <v>2.1769892239033417E-4</v>
      </c>
      <c r="Q108" s="10">
        <f t="shared" si="43"/>
        <v>0.75581739279253957</v>
      </c>
      <c r="R108">
        <f t="shared" si="44"/>
        <v>1.059629250381114</v>
      </c>
      <c r="S108">
        <f t="shared" si="45"/>
        <v>0.38012818949811372</v>
      </c>
      <c r="T108">
        <f t="shared" si="46"/>
        <v>-0.78504120559019741</v>
      </c>
      <c r="U108">
        <f t="shared" si="47"/>
        <v>-0.29586780101642107</v>
      </c>
      <c r="V108">
        <f t="shared" si="48"/>
        <v>-0.40003472365701209</v>
      </c>
      <c r="W108">
        <f t="shared" si="49"/>
        <v>-0.82793844733320654</v>
      </c>
      <c r="X108" s="11">
        <f t="shared" si="50"/>
        <v>-1.2090861232173802</v>
      </c>
      <c r="AA108" s="4" t="str">
        <f t="shared" si="51"/>
        <v>N/A</v>
      </c>
      <c r="AB108" t="str">
        <f t="shared" si="52"/>
        <v>N/A</v>
      </c>
      <c r="AC108" t="str">
        <f t="shared" si="53"/>
        <v>N/A</v>
      </c>
      <c r="AD108">
        <f t="shared" si="54"/>
        <v>0</v>
      </c>
    </row>
    <row r="109" spans="1:30" x14ac:dyDescent="0.2">
      <c r="A109" t="s">
        <v>10</v>
      </c>
      <c r="B109" s="1">
        <v>43061</v>
      </c>
      <c r="C109">
        <v>281</v>
      </c>
      <c r="D109">
        <v>0.40731635110638598</v>
      </c>
      <c r="E109">
        <v>0.208087946059476</v>
      </c>
      <c r="F109" s="2">
        <v>43061.767523148148</v>
      </c>
      <c r="G109">
        <v>8302</v>
      </c>
      <c r="H109">
        <v>5476</v>
      </c>
      <c r="I109">
        <v>1376942</v>
      </c>
      <c r="J109" s="11">
        <v>3</v>
      </c>
      <c r="K109" s="13">
        <f t="shared" si="42"/>
        <v>0.76752314814802958</v>
      </c>
      <c r="L109">
        <f>C109/VLOOKUP(A109, 'Normalization Factors'!$A:$C, 3, )</f>
        <v>3.0586698595841951E-2</v>
      </c>
      <c r="M109">
        <f>G109/VLOOKUP(A109, 'Normalization Factors'!$A:$C, 3, )</f>
        <v>0.9036682268422771</v>
      </c>
      <c r="N109">
        <f>H109/VLOOKUP(A109, 'Normalization Factors'!$A:$C, 3, )</f>
        <v>0.596059649504735</v>
      </c>
      <c r="O109">
        <f>I109/VLOOKUP(A109, 'Normalization Factors'!$A:$C, 3, )</f>
        <v>149.87939479699577</v>
      </c>
      <c r="P109" s="11">
        <f>J109/VLOOKUP(A109, 'Normalization Factors'!$A:$C, 3, )</f>
        <v>3.2654838358550127E-4</v>
      </c>
      <c r="Q109" s="10">
        <f t="shared" si="43"/>
        <v>1.229277095490783</v>
      </c>
      <c r="R109">
        <f t="shared" si="44"/>
        <v>0.79154453724388674</v>
      </c>
      <c r="S109">
        <f t="shared" si="45"/>
        <v>1.0216167513661707</v>
      </c>
      <c r="T109">
        <f t="shared" si="46"/>
        <v>-0.4458319535987374</v>
      </c>
      <c r="U109">
        <f t="shared" si="47"/>
        <v>-0.28040909934017366</v>
      </c>
      <c r="V109">
        <f t="shared" si="48"/>
        <v>-0.40280212877592902</v>
      </c>
      <c r="W109">
        <f t="shared" si="49"/>
        <v>-0.62737927233929436</v>
      </c>
      <c r="X109" s="11">
        <f t="shared" si="50"/>
        <v>-1.1121676402477547</v>
      </c>
      <c r="AA109" s="4" t="str">
        <f t="shared" si="51"/>
        <v>N/A</v>
      </c>
      <c r="AB109" t="str">
        <f t="shared" si="52"/>
        <v>N/A</v>
      </c>
      <c r="AC109" t="str">
        <f t="shared" si="53"/>
        <v>N/A</v>
      </c>
      <c r="AD109">
        <f t="shared" si="54"/>
        <v>0</v>
      </c>
    </row>
    <row r="110" spans="1:30" x14ac:dyDescent="0.2">
      <c r="A110" t="s">
        <v>10</v>
      </c>
      <c r="B110" s="1">
        <v>43060</v>
      </c>
      <c r="C110">
        <v>239</v>
      </c>
      <c r="D110">
        <v>0.45512040609320897</v>
      </c>
      <c r="E110">
        <v>0.18440154684924501</v>
      </c>
      <c r="F110" s="2">
        <v>43060.763541666667</v>
      </c>
      <c r="G110">
        <v>7527</v>
      </c>
      <c r="H110">
        <v>6863</v>
      </c>
      <c r="I110">
        <v>2274062</v>
      </c>
      <c r="J110" s="11">
        <v>5</v>
      </c>
      <c r="K110" s="13">
        <f t="shared" si="42"/>
        <v>0.76354166666715173</v>
      </c>
      <c r="L110">
        <f>C110/VLOOKUP(A110, 'Normalization Factors'!$A:$C, 3, )</f>
        <v>2.6015021225644933E-2</v>
      </c>
      <c r="M110">
        <f>G110/VLOOKUP(A110, 'Normalization Factors'!$A:$C, 3, )</f>
        <v>0.81930989441602264</v>
      </c>
      <c r="N110">
        <f>H110/VLOOKUP(A110, 'Normalization Factors'!$A:$C, 3, )</f>
        <v>0.74703385218243168</v>
      </c>
      <c r="O110">
        <f>I110/VLOOKUP(A110, 'Normalization Factors'!$A:$C, 3, )</f>
        <v>247.53042342440406</v>
      </c>
      <c r="P110" s="11">
        <f>J110/VLOOKUP(A110, 'Normalization Factors'!$A:$C, 3, )</f>
        <v>5.4424730597583547E-4</v>
      </c>
      <c r="Q110" s="10">
        <f t="shared" si="43"/>
        <v>2.0390258761773299</v>
      </c>
      <c r="R110">
        <f t="shared" si="44"/>
        <v>0.48073243241947355</v>
      </c>
      <c r="S110">
        <f t="shared" si="45"/>
        <v>0.87897158961678135</v>
      </c>
      <c r="T110">
        <f t="shared" si="46"/>
        <v>-0.58282030536451934</v>
      </c>
      <c r="U110">
        <f t="shared" si="47"/>
        <v>-0.28327250607991833</v>
      </c>
      <c r="V110">
        <f t="shared" si="48"/>
        <v>-0.39998599458668632</v>
      </c>
      <c r="W110">
        <f t="shared" si="49"/>
        <v>-0.41083436575019255</v>
      </c>
      <c r="X110" s="11">
        <f t="shared" si="50"/>
        <v>-0.91833067430850379</v>
      </c>
      <c r="AA110" s="4" t="str">
        <f t="shared" si="51"/>
        <v>N/A</v>
      </c>
      <c r="AB110" t="str">
        <f t="shared" si="52"/>
        <v>N/A</v>
      </c>
      <c r="AC110" t="str">
        <f t="shared" si="53"/>
        <v>N/A</v>
      </c>
      <c r="AD110">
        <f t="shared" si="54"/>
        <v>0</v>
      </c>
    </row>
    <row r="111" spans="1:30" x14ac:dyDescent="0.2">
      <c r="A111" t="s">
        <v>10</v>
      </c>
      <c r="B111" s="1">
        <v>43059</v>
      </c>
      <c r="C111">
        <v>204</v>
      </c>
      <c r="D111">
        <v>0.25650317955465002</v>
      </c>
      <c r="E111">
        <v>6.5639376962906296E-2</v>
      </c>
      <c r="F111" s="2">
        <v>43059.745532407411</v>
      </c>
      <c r="G111">
        <v>4532</v>
      </c>
      <c r="H111">
        <v>6033</v>
      </c>
      <c r="I111">
        <v>1359204</v>
      </c>
      <c r="J111" s="11">
        <v>5</v>
      </c>
      <c r="K111" s="13">
        <f t="shared" si="42"/>
        <v>0.74553240741079208</v>
      </c>
      <c r="L111">
        <f>C111/VLOOKUP(A111, 'Normalization Factors'!$A:$C, 3, )</f>
        <v>2.2205290083814087E-2</v>
      </c>
      <c r="M111">
        <f>G111/VLOOKUP(A111, 'Normalization Factors'!$A:$C, 3, )</f>
        <v>0.49330575813649724</v>
      </c>
      <c r="N111">
        <f>H111/VLOOKUP(A111, 'Normalization Factors'!$A:$C, 3, )</f>
        <v>0.656688799390443</v>
      </c>
      <c r="O111">
        <f>I111/VLOOKUP(A111, 'Normalization Factors'!$A:$C, 3, )</f>
        <v>147.94862305431587</v>
      </c>
      <c r="P111" s="11">
        <f>J111/VLOOKUP(A111, 'Normalization Factors'!$A:$C, 3, )</f>
        <v>5.4424730597583547E-4</v>
      </c>
      <c r="Q111" s="10">
        <f t="shared" si="43"/>
        <v>-1.3253342614150556</v>
      </c>
      <c r="R111">
        <f t="shared" si="44"/>
        <v>-1.0776606212593465</v>
      </c>
      <c r="S111">
        <f t="shared" si="45"/>
        <v>0.23375103240758219</v>
      </c>
      <c r="T111">
        <f t="shared" si="46"/>
        <v>-0.69697726516933756</v>
      </c>
      <c r="U111">
        <f t="shared" si="47"/>
        <v>-0.29433818760964131</v>
      </c>
      <c r="V111">
        <f t="shared" si="48"/>
        <v>-0.40167120826878538</v>
      </c>
      <c r="W111">
        <f t="shared" si="49"/>
        <v>-0.63166083283630425</v>
      </c>
      <c r="X111" s="11">
        <f t="shared" si="50"/>
        <v>-0.91833067430850379</v>
      </c>
      <c r="AA111" s="4" t="str">
        <f t="shared" si="51"/>
        <v>N/A</v>
      </c>
      <c r="AB111" t="str">
        <f t="shared" si="52"/>
        <v>N/A</v>
      </c>
      <c r="AC111" t="str">
        <f t="shared" si="53"/>
        <v>N/A</v>
      </c>
      <c r="AD111">
        <f t="shared" si="54"/>
        <v>0</v>
      </c>
    </row>
    <row r="112" spans="1:30" x14ac:dyDescent="0.2">
      <c r="A112" t="s">
        <v>10</v>
      </c>
      <c r="B112" s="1">
        <v>43056</v>
      </c>
      <c r="C112">
        <v>376</v>
      </c>
      <c r="D112">
        <v>0.48083149120383101</v>
      </c>
      <c r="E112">
        <v>-0.23310343173375001</v>
      </c>
      <c r="F112" s="2">
        <v>43056.721018518518</v>
      </c>
      <c r="G112">
        <v>11856</v>
      </c>
      <c r="H112">
        <v>8444</v>
      </c>
      <c r="I112">
        <v>2530128</v>
      </c>
      <c r="J112" s="11">
        <v>10</v>
      </c>
      <c r="K112" s="13">
        <f t="shared" si="42"/>
        <v>0.72101851851766696</v>
      </c>
      <c r="L112">
        <f>C112/VLOOKUP(A112, 'Normalization Factors'!$A:$C, 3, )</f>
        <v>4.0927397409382824E-2</v>
      </c>
      <c r="M112">
        <f>G112/VLOOKUP(A112, 'Normalization Factors'!$A:$C, 3, )</f>
        <v>1.2905192119299009</v>
      </c>
      <c r="N112">
        <f>H112/VLOOKUP(A112, 'Normalization Factors'!$A:$C, 3, )</f>
        <v>0.91912485033199087</v>
      </c>
      <c r="O112">
        <f>I112/VLOOKUP(A112, 'Normalization Factors'!$A:$C, 3, )</f>
        <v>275.40306955480571</v>
      </c>
      <c r="P112" s="11">
        <f>J112/VLOOKUP(A112, 'Normalization Factors'!$A:$C, 3, )</f>
        <v>1.0884946119516709E-3</v>
      </c>
      <c r="Q112" s="10">
        <f t="shared" si="43"/>
        <v>2.4745437380865978</v>
      </c>
      <c r="R112">
        <f t="shared" si="44"/>
        <v>-4.9977533440087925</v>
      </c>
      <c r="S112">
        <f t="shared" si="45"/>
        <v>-0.64451191143899134</v>
      </c>
      <c r="T112">
        <f t="shared" si="46"/>
        <v>-0.13597734841423065</v>
      </c>
      <c r="U112">
        <f t="shared" si="47"/>
        <v>-0.26727807023946065</v>
      </c>
      <c r="V112">
        <f t="shared" si="48"/>
        <v>-0.39677596707897717</v>
      </c>
      <c r="W112">
        <f t="shared" si="49"/>
        <v>-0.34902570241569447</v>
      </c>
      <c r="X112" s="11">
        <f t="shared" si="50"/>
        <v>-0.43373825946037636</v>
      </c>
      <c r="Y112" s="10">
        <v>49</v>
      </c>
      <c r="Z112" s="10">
        <v>48.94</v>
      </c>
      <c r="AA112" s="4">
        <f t="shared" si="51"/>
        <v>-1.2244897959184137E-3</v>
      </c>
      <c r="AB112" t="str">
        <f t="shared" si="52"/>
        <v>DOWN</v>
      </c>
      <c r="AC112">
        <f t="shared" si="53"/>
        <v>-0.14814209033979639</v>
      </c>
      <c r="AD112">
        <f t="shared" si="54"/>
        <v>1</v>
      </c>
    </row>
    <row r="113" spans="1:30" x14ac:dyDescent="0.2">
      <c r="A113" t="s">
        <v>10</v>
      </c>
      <c r="B113" s="1">
        <v>43055</v>
      </c>
      <c r="C113">
        <v>220</v>
      </c>
      <c r="D113">
        <v>0.34548857077266099</v>
      </c>
      <c r="E113">
        <v>0.16734549226026399</v>
      </c>
      <c r="F113" s="2">
        <v>43055.761932870373</v>
      </c>
      <c r="G113">
        <v>1574</v>
      </c>
      <c r="H113">
        <v>2684</v>
      </c>
      <c r="I113">
        <v>2564042</v>
      </c>
      <c r="J113" s="11">
        <v>10</v>
      </c>
      <c r="K113" s="13">
        <f t="shared" si="42"/>
        <v>0.76193287037312984</v>
      </c>
      <c r="L113">
        <f>C113/VLOOKUP(A113, 'Normalization Factors'!$A:$C, 3, )</f>
        <v>2.3946881462936758E-2</v>
      </c>
      <c r="M113">
        <f>G113/VLOOKUP(A113, 'Normalization Factors'!$A:$C, 3, )</f>
        <v>0.17132905192119299</v>
      </c>
      <c r="N113">
        <f>H113/VLOOKUP(A113, 'Normalization Factors'!$A:$C, 3, )</f>
        <v>0.29215195384782844</v>
      </c>
      <c r="O113">
        <f>I113/VLOOKUP(A113, 'Normalization Factors'!$A:$C, 3, )</f>
        <v>279.09459018177859</v>
      </c>
      <c r="P113" s="11">
        <f>J113/VLOOKUP(A113, 'Normalization Factors'!$A:$C, 3, )</f>
        <v>1.0884946119516709E-3</v>
      </c>
      <c r="Q113" s="10">
        <f t="shared" si="43"/>
        <v>0.18198163589871091</v>
      </c>
      <c r="R113">
        <f t="shared" si="44"/>
        <v>0.25692347860806047</v>
      </c>
      <c r="S113">
        <f t="shared" si="45"/>
        <v>0.82133299235474599</v>
      </c>
      <c r="T113">
        <f t="shared" si="46"/>
        <v>-0.64479122640142073</v>
      </c>
      <c r="U113">
        <f t="shared" si="47"/>
        <v>-0.30526716455953135</v>
      </c>
      <c r="V113">
        <f t="shared" si="48"/>
        <v>-0.40847094395715872</v>
      </c>
      <c r="W113">
        <f t="shared" si="49"/>
        <v>-0.3408396136404328</v>
      </c>
      <c r="X113" s="11">
        <f t="shared" si="50"/>
        <v>-0.43373825946037636</v>
      </c>
      <c r="Y113" s="10">
        <v>49.11</v>
      </c>
      <c r="Z113">
        <v>49.2</v>
      </c>
      <c r="AA113" s="4">
        <f t="shared" si="51"/>
        <v>1.8326206475260316E-3</v>
      </c>
      <c r="AB113" t="str">
        <f t="shared" si="52"/>
        <v>UP</v>
      </c>
      <c r="AC113">
        <f t="shared" si="53"/>
        <v>0.24678200322127905</v>
      </c>
      <c r="AD113">
        <f t="shared" si="54"/>
        <v>0</v>
      </c>
    </row>
    <row r="114" spans="1:30" x14ac:dyDescent="0.2">
      <c r="A114" t="s">
        <v>10</v>
      </c>
      <c r="B114" s="1">
        <v>43054</v>
      </c>
      <c r="C114">
        <v>236</v>
      </c>
      <c r="D114">
        <v>0.28857508193313203</v>
      </c>
      <c r="E114">
        <v>0.16380658889133401</v>
      </c>
      <c r="F114" s="2">
        <v>43054.724004629628</v>
      </c>
      <c r="G114">
        <v>2762</v>
      </c>
      <c r="H114">
        <v>3431</v>
      </c>
      <c r="I114">
        <v>1564770</v>
      </c>
      <c r="J114" s="11">
        <v>8</v>
      </c>
      <c r="K114" s="13">
        <f t="shared" si="42"/>
        <v>0.72400462962832535</v>
      </c>
      <c r="L114">
        <f>C114/VLOOKUP(A114, 'Normalization Factors'!$A:$C, 3, )</f>
        <v>2.5688472842059433E-2</v>
      </c>
      <c r="M114">
        <f>G114/VLOOKUP(A114, 'Normalization Factors'!$A:$C, 3, )</f>
        <v>0.3006422118210515</v>
      </c>
      <c r="N114">
        <f>H114/VLOOKUP(A114, 'Normalization Factors'!$A:$C, 3, )</f>
        <v>0.37346250136061826</v>
      </c>
      <c r="O114">
        <f>I114/VLOOKUP(A114, 'Normalization Factors'!$A:$C, 3, )</f>
        <v>170.32437139436161</v>
      </c>
      <c r="P114" s="11">
        <f>J114/VLOOKUP(A114, 'Normalization Factors'!$A:$C, 3, )</f>
        <v>8.7079568956133669E-4</v>
      </c>
      <c r="Q114" s="10">
        <f t="shared" si="43"/>
        <v>-0.78207106224853407</v>
      </c>
      <c r="R114">
        <f t="shared" si="44"/>
        <v>0.21048611195284367</v>
      </c>
      <c r="S114">
        <f t="shared" si="45"/>
        <v>-0.53752804012694921</v>
      </c>
      <c r="T114">
        <f t="shared" si="46"/>
        <v>-0.59260518763350367</v>
      </c>
      <c r="U114">
        <f t="shared" si="47"/>
        <v>-0.30087783913138078</v>
      </c>
      <c r="V114">
        <f t="shared" si="48"/>
        <v>-0.40695425164326959</v>
      </c>
      <c r="W114">
        <f t="shared" si="49"/>
        <v>-0.58204175147829718</v>
      </c>
      <c r="X114" s="11">
        <f t="shared" si="50"/>
        <v>-0.6275752253996274</v>
      </c>
      <c r="Y114" s="10">
        <v>48.88</v>
      </c>
      <c r="Z114" s="10">
        <v>48.82</v>
      </c>
      <c r="AA114" s="4">
        <f t="shared" si="51"/>
        <v>-1.2274959083470186E-3</v>
      </c>
      <c r="AB114" t="str">
        <f t="shared" si="52"/>
        <v>DOWN</v>
      </c>
      <c r="AC114">
        <f t="shared" si="53"/>
        <v>-0.14853042640026004</v>
      </c>
      <c r="AD114">
        <f t="shared" si="54"/>
        <v>0</v>
      </c>
    </row>
    <row r="115" spans="1:30" x14ac:dyDescent="0.2">
      <c r="A115" t="s">
        <v>10</v>
      </c>
      <c r="B115" s="1">
        <v>43053</v>
      </c>
      <c r="C115">
        <v>387</v>
      </c>
      <c r="D115">
        <v>0.33826647333430199</v>
      </c>
      <c r="E115">
        <v>0.14675150941866</v>
      </c>
      <c r="F115" s="2">
        <v>43053.731863425928</v>
      </c>
      <c r="G115">
        <v>15748</v>
      </c>
      <c r="H115">
        <v>6632</v>
      </c>
      <c r="I115">
        <v>2212768</v>
      </c>
      <c r="J115" s="11">
        <v>10</v>
      </c>
      <c r="K115" s="13">
        <f t="shared" si="42"/>
        <v>0.731863425928168</v>
      </c>
      <c r="L115">
        <f>C115/VLOOKUP(A115, 'Normalization Factors'!$A:$C, 3, )</f>
        <v>4.2124741482529662E-2</v>
      </c>
      <c r="M115">
        <f>G115/VLOOKUP(A115, 'Normalization Factors'!$A:$C, 3, )</f>
        <v>1.7141613149014912</v>
      </c>
      <c r="N115">
        <f>H115/VLOOKUP(A115, 'Normalization Factors'!$A:$C, 3, )</f>
        <v>0.72188962664634815</v>
      </c>
      <c r="O115">
        <f>I115/VLOOKUP(A115, 'Normalization Factors'!$A:$C, 3, )</f>
        <v>240.85860454990748</v>
      </c>
      <c r="P115" s="11">
        <f>J115/VLOOKUP(A115, 'Normalization Factors'!$A:$C, 3, )</f>
        <v>1.0884946119516709E-3</v>
      </c>
      <c r="Q115" s="10">
        <f t="shared" si="43"/>
        <v>5.9647147823951675E-2</v>
      </c>
      <c r="R115">
        <f t="shared" si="44"/>
        <v>-1.331004641637753E-2</v>
      </c>
      <c r="S115">
        <f t="shared" si="45"/>
        <v>-0.25596971196931256</v>
      </c>
      <c r="T115">
        <f t="shared" si="46"/>
        <v>-0.10009944676128774</v>
      </c>
      <c r="U115">
        <f t="shared" si="47"/>
        <v>-0.25289822632838155</v>
      </c>
      <c r="V115">
        <f t="shared" si="48"/>
        <v>-0.40045501188857174</v>
      </c>
      <c r="W115">
        <f t="shared" si="49"/>
        <v>-0.42562938035746073</v>
      </c>
      <c r="X115" s="11">
        <f t="shared" si="50"/>
        <v>-0.43373825946037636</v>
      </c>
      <c r="Y115" s="10">
        <v>49.32</v>
      </c>
      <c r="Z115" s="10">
        <v>49.2</v>
      </c>
      <c r="AA115" s="4">
        <f t="shared" si="51"/>
        <v>-2.4330900243308483E-3</v>
      </c>
      <c r="AB115" t="str">
        <f t="shared" si="52"/>
        <v>DOWN</v>
      </c>
      <c r="AC115">
        <f t="shared" si="53"/>
        <v>-0.30427166384179577</v>
      </c>
      <c r="AD115">
        <f t="shared" si="54"/>
        <v>0</v>
      </c>
    </row>
    <row r="116" spans="1:30" x14ac:dyDescent="0.2">
      <c r="A116" t="s">
        <v>10</v>
      </c>
      <c r="B116" s="1">
        <v>43052</v>
      </c>
      <c r="C116">
        <v>231</v>
      </c>
      <c r="D116">
        <v>0.33578175852526398</v>
      </c>
      <c r="E116">
        <v>0.190826048050073</v>
      </c>
      <c r="F116" s="2">
        <v>43052.705185185187</v>
      </c>
      <c r="G116">
        <v>6490</v>
      </c>
      <c r="H116">
        <v>10995</v>
      </c>
      <c r="I116">
        <v>828298</v>
      </c>
      <c r="J116" s="11">
        <v>8</v>
      </c>
      <c r="K116" s="13">
        <f t="shared" si="42"/>
        <v>0.70518518518656492</v>
      </c>
      <c r="L116">
        <f>C116/VLOOKUP(A116, 'Normalization Factors'!$A:$C, 3, )</f>
        <v>2.5144225536083597E-2</v>
      </c>
      <c r="M116">
        <f>G116/VLOOKUP(A116, 'Normalization Factors'!$A:$C, 3, )</f>
        <v>0.70643300315663438</v>
      </c>
      <c r="N116">
        <f>H116/VLOOKUP(A116, 'Normalization Factors'!$A:$C, 3, )</f>
        <v>1.1967998258408621</v>
      </c>
      <c r="O116">
        <f>I116/VLOOKUP(A116, 'Normalization Factors'!$A:$C, 3, )</f>
        <v>90.159791009034507</v>
      </c>
      <c r="P116" s="11">
        <f>J116/VLOOKUP(A116, 'Normalization Factors'!$A:$C, 3, )</f>
        <v>8.7079568956133669E-4</v>
      </c>
      <c r="Q116" s="10">
        <f t="shared" si="43"/>
        <v>1.755877712973071E-2</v>
      </c>
      <c r="R116">
        <f t="shared" si="44"/>
        <v>0.56503451324456677</v>
      </c>
      <c r="S116">
        <f t="shared" si="45"/>
        <v>-1.2117752290996022</v>
      </c>
      <c r="T116">
        <f t="shared" si="46"/>
        <v>-0.60891332474847781</v>
      </c>
      <c r="U116">
        <f t="shared" si="47"/>
        <v>-0.28710392903361542</v>
      </c>
      <c r="V116">
        <f t="shared" si="48"/>
        <v>-0.39159647297893524</v>
      </c>
      <c r="W116">
        <f t="shared" si="49"/>
        <v>-0.75980978746622396</v>
      </c>
      <c r="X116" s="11">
        <f t="shared" si="50"/>
        <v>-0.6275752253996274</v>
      </c>
      <c r="Y116" s="10">
        <v>49.1</v>
      </c>
      <c r="Z116">
        <v>49.4</v>
      </c>
      <c r="AA116" s="4">
        <f t="shared" si="51"/>
        <v>6.1099796334011637E-3</v>
      </c>
      <c r="AB116" t="str">
        <f t="shared" si="52"/>
        <v>UP</v>
      </c>
      <c r="AC116">
        <f t="shared" si="53"/>
        <v>0.79934042450906229</v>
      </c>
      <c r="AD116">
        <f t="shared" si="54"/>
        <v>0</v>
      </c>
    </row>
    <row r="117" spans="1:30" x14ac:dyDescent="0.2">
      <c r="A117" t="s">
        <v>10</v>
      </c>
      <c r="B117" s="1">
        <v>43049</v>
      </c>
      <c r="C117">
        <v>176</v>
      </c>
      <c r="D117">
        <v>0.27184386500000002</v>
      </c>
      <c r="E117">
        <v>0.14124266199999999</v>
      </c>
      <c r="F117" s="2">
        <v>43049.708333333336</v>
      </c>
      <c r="G117">
        <v>2328</v>
      </c>
      <c r="H117">
        <v>4873</v>
      </c>
      <c r="I117">
        <v>903368</v>
      </c>
      <c r="J117" s="11">
        <v>9</v>
      </c>
      <c r="K117" s="13">
        <f t="shared" si="42"/>
        <v>0.70833333333575865</v>
      </c>
      <c r="L117">
        <f>C117/VLOOKUP(A117, 'Normalization Factors'!$A:$C, 3, )</f>
        <v>1.9157505170349406E-2</v>
      </c>
      <c r="M117">
        <f>G117/VLOOKUP(A117, 'Normalization Factors'!$A:$C, 3, )</f>
        <v>0.25340154566234896</v>
      </c>
      <c r="N117">
        <f>H117/VLOOKUP(A117, 'Normalization Factors'!$A:$C, 3, )</f>
        <v>0.53042342440404922</v>
      </c>
      <c r="O117">
        <f>I117/VLOOKUP(A117, 'Normalization Factors'!$A:$C, 3, )</f>
        <v>98.331120060955698</v>
      </c>
      <c r="P117" s="11">
        <f>J117/VLOOKUP(A117, 'Normalization Factors'!$A:$C, 3, )</f>
        <v>9.7964515075650376E-4</v>
      </c>
      <c r="Q117" s="10">
        <f t="shared" si="43"/>
        <v>-1.0654797085389005</v>
      </c>
      <c r="R117">
        <f t="shared" si="44"/>
        <v>-8.5596950227856183E-2</v>
      </c>
      <c r="S117">
        <f t="shared" si="45"/>
        <v>-1.098986031382734</v>
      </c>
      <c r="T117">
        <f t="shared" si="46"/>
        <v>-0.78830283301319226</v>
      </c>
      <c r="U117">
        <f t="shared" si="47"/>
        <v>-0.30248134690563777</v>
      </c>
      <c r="V117">
        <f t="shared" si="48"/>
        <v>-0.40402644666786369</v>
      </c>
      <c r="W117">
        <f t="shared" si="49"/>
        <v>-0.74168955144691351</v>
      </c>
      <c r="X117" s="11">
        <f t="shared" si="50"/>
        <v>-0.53065674243000194</v>
      </c>
      <c r="Y117" s="10">
        <v>49</v>
      </c>
      <c r="Z117">
        <v>49.32</v>
      </c>
      <c r="AA117" s="4">
        <f t="shared" si="51"/>
        <v>6.5306122448979646E-3</v>
      </c>
      <c r="AB117" t="str">
        <f t="shared" si="52"/>
        <v>UP</v>
      </c>
      <c r="AC117">
        <f t="shared" si="53"/>
        <v>0.85367864875405786</v>
      </c>
      <c r="AD117">
        <f t="shared" si="54"/>
        <v>0</v>
      </c>
    </row>
    <row r="118" spans="1:30" x14ac:dyDescent="0.2">
      <c r="A118" t="s">
        <v>14</v>
      </c>
      <c r="B118" s="1">
        <v>43063</v>
      </c>
      <c r="C118">
        <v>8</v>
      </c>
      <c r="D118">
        <v>0.328819444444444</v>
      </c>
      <c r="E118">
        <v>7.9513888888888801E-2</v>
      </c>
      <c r="F118" s="2">
        <v>43063.644560185188</v>
      </c>
      <c r="G118">
        <v>105</v>
      </c>
      <c r="H118">
        <v>214</v>
      </c>
      <c r="I118">
        <v>47421</v>
      </c>
      <c r="J118" s="11">
        <v>1</v>
      </c>
      <c r="K118" s="13">
        <f t="shared" si="42"/>
        <v>0.64456018518831115</v>
      </c>
      <c r="L118">
        <f>C118/VLOOKUP(A118, 'Normalization Factors'!$A:$C, 3, )</f>
        <v>3.2038446135362435E-3</v>
      </c>
      <c r="M118">
        <f>G118/VLOOKUP(A118, 'Normalization Factors'!$A:$C, 3, )</f>
        <v>4.2050460552663198E-2</v>
      </c>
      <c r="N118">
        <f>H118/VLOOKUP(A118, 'Normalization Factors'!$A:$C, 3, )</f>
        <v>8.5702843412094512E-2</v>
      </c>
      <c r="O118">
        <f>I118/VLOOKUP(A118, 'Normalization Factors'!$A:$C, 3, )</f>
        <v>18.991189427312776</v>
      </c>
      <c r="P118" s="11">
        <f>J118/VLOOKUP(A118, 'Normalization Factors'!$A:$C, 3, )</f>
        <v>4.0048057669203043E-4</v>
      </c>
      <c r="Q118" s="10">
        <f t="shared" si="43"/>
        <v>-0.10037526296905962</v>
      </c>
      <c r="R118">
        <f t="shared" si="44"/>
        <v>-0.89559975937606862</v>
      </c>
      <c r="S118">
        <f t="shared" si="45"/>
        <v>-3.3837966167015208</v>
      </c>
      <c r="T118">
        <f t="shared" si="46"/>
        <v>-1.2663474296323145</v>
      </c>
      <c r="U118">
        <f t="shared" si="47"/>
        <v>-0.30965531661496648</v>
      </c>
      <c r="V118">
        <f t="shared" si="48"/>
        <v>-0.41232185615225719</v>
      </c>
      <c r="W118">
        <f t="shared" si="49"/>
        <v>-0.91762889493710398</v>
      </c>
      <c r="X118" s="11">
        <f t="shared" si="50"/>
        <v>-1.0463391472095149</v>
      </c>
      <c r="AA118" s="4" t="str">
        <f t="shared" si="51"/>
        <v>N/A</v>
      </c>
      <c r="AB118" t="str">
        <f t="shared" si="52"/>
        <v>N/A</v>
      </c>
      <c r="AC118" t="str">
        <f t="shared" si="53"/>
        <v>N/A</v>
      </c>
      <c r="AD118">
        <f t="shared" si="54"/>
        <v>0</v>
      </c>
    </row>
    <row r="119" spans="1:30" x14ac:dyDescent="0.2">
      <c r="A119" t="s">
        <v>14</v>
      </c>
      <c r="B119" s="1">
        <v>43062</v>
      </c>
      <c r="C119">
        <v>34</v>
      </c>
      <c r="D119">
        <v>0.48211898395721903</v>
      </c>
      <c r="E119">
        <v>0.47459893048128299</v>
      </c>
      <c r="F119" s="2">
        <v>43062.67763888889</v>
      </c>
      <c r="G119">
        <v>246</v>
      </c>
      <c r="H119">
        <v>611</v>
      </c>
      <c r="I119">
        <v>73307</v>
      </c>
      <c r="J119" s="11">
        <v>1</v>
      </c>
      <c r="K119" s="13">
        <f t="shared" si="42"/>
        <v>0.67763888889021473</v>
      </c>
      <c r="L119">
        <f>C119/VLOOKUP(A119, 'Normalization Factors'!$A:$C, 3, )</f>
        <v>1.3616339607529036E-2</v>
      </c>
      <c r="M119">
        <f>G119/VLOOKUP(A119, 'Normalization Factors'!$A:$C, 3, )</f>
        <v>9.8518221866239486E-2</v>
      </c>
      <c r="N119">
        <f>H119/VLOOKUP(A119, 'Normalization Factors'!$A:$C, 3, )</f>
        <v>0.2446936323588306</v>
      </c>
      <c r="O119">
        <f>I119/VLOOKUP(A119, 'Normalization Factors'!$A:$C, 3, )</f>
        <v>29.358029635562676</v>
      </c>
      <c r="P119" s="11">
        <f>J119/VLOOKUP(A119, 'Normalization Factors'!$A:$C, 3, )</f>
        <v>4.0048057669203043E-4</v>
      </c>
      <c r="Q119" s="10">
        <f t="shared" si="43"/>
        <v>2.4963524672307278</v>
      </c>
      <c r="R119">
        <f t="shared" si="44"/>
        <v>4.2886923853300116</v>
      </c>
      <c r="S119">
        <f t="shared" si="45"/>
        <v>-2.1986807087963527</v>
      </c>
      <c r="T119">
        <f t="shared" si="46"/>
        <v>-0.95434148269143082</v>
      </c>
      <c r="U119">
        <f t="shared" si="47"/>
        <v>-0.30773861006478737</v>
      </c>
      <c r="V119">
        <f t="shared" si="48"/>
        <v>-0.40935618792161638</v>
      </c>
      <c r="W119">
        <f t="shared" si="49"/>
        <v>-0.89464002860283243</v>
      </c>
      <c r="X119" s="11">
        <f t="shared" si="50"/>
        <v>-1.0463391472095149</v>
      </c>
      <c r="AA119" s="4" t="str">
        <f t="shared" si="51"/>
        <v>N/A</v>
      </c>
      <c r="AB119" t="str">
        <f t="shared" si="52"/>
        <v>N/A</v>
      </c>
      <c r="AC119" t="str">
        <f t="shared" si="53"/>
        <v>N/A</v>
      </c>
      <c r="AD119">
        <f t="shared" si="54"/>
        <v>1</v>
      </c>
    </row>
    <row r="120" spans="1:30" x14ac:dyDescent="0.2">
      <c r="A120" t="s">
        <v>14</v>
      </c>
      <c r="B120" s="1">
        <v>43061</v>
      </c>
      <c r="C120">
        <v>57</v>
      </c>
      <c r="D120">
        <v>0.36538894584947201</v>
      </c>
      <c r="E120">
        <v>0.20917934039644501</v>
      </c>
      <c r="F120" s="2">
        <v>43061.712083333332</v>
      </c>
      <c r="G120">
        <v>254</v>
      </c>
      <c r="H120">
        <v>491</v>
      </c>
      <c r="I120">
        <v>3650184</v>
      </c>
      <c r="J120" s="11">
        <v>2</v>
      </c>
      <c r="K120" s="13">
        <f t="shared" si="42"/>
        <v>0.71208333333197515</v>
      </c>
      <c r="L120">
        <f>C120/VLOOKUP(A120, 'Normalization Factors'!$A:$C, 3, )</f>
        <v>2.2827392871445733E-2</v>
      </c>
      <c r="M120">
        <f>G120/VLOOKUP(A120, 'Normalization Factors'!$A:$C, 3, )</f>
        <v>0.10172206647977573</v>
      </c>
      <c r="N120">
        <f>H120/VLOOKUP(A120, 'Normalization Factors'!$A:$C, 3, )</f>
        <v>0.19663596315578694</v>
      </c>
      <c r="O120">
        <f>I120/VLOOKUP(A120, 'Normalization Factors'!$A:$C, 3, )</f>
        <v>1461.8277933520224</v>
      </c>
      <c r="P120" s="11">
        <f>J120/VLOOKUP(A120, 'Normalization Factors'!$A:$C, 3, )</f>
        <v>8.0096115338406087E-4</v>
      </c>
      <c r="Q120" s="10">
        <f t="shared" si="43"/>
        <v>0.51907237972984666</v>
      </c>
      <c r="R120">
        <f t="shared" si="44"/>
        <v>0.80586577569199414</v>
      </c>
      <c r="S120">
        <f t="shared" si="45"/>
        <v>-0.96463419310605003</v>
      </c>
      <c r="T120">
        <f t="shared" si="46"/>
        <v>-0.67833622193603416</v>
      </c>
      <c r="U120">
        <f t="shared" si="47"/>
        <v>-0.30762986075697579</v>
      </c>
      <c r="V120">
        <f t="shared" si="48"/>
        <v>-0.41025261156815768</v>
      </c>
      <c r="W120">
        <f t="shared" si="49"/>
        <v>2.2819166911348789</v>
      </c>
      <c r="X120" s="11">
        <f t="shared" si="50"/>
        <v>-0.68975520526239875</v>
      </c>
      <c r="AA120" s="4" t="str">
        <f t="shared" si="51"/>
        <v>N/A</v>
      </c>
      <c r="AB120" t="str">
        <f t="shared" si="52"/>
        <v>N/A</v>
      </c>
      <c r="AC120" t="str">
        <f t="shared" si="53"/>
        <v>N/A</v>
      </c>
      <c r="AD120">
        <f t="shared" si="54"/>
        <v>0</v>
      </c>
    </row>
    <row r="121" spans="1:30" x14ac:dyDescent="0.2">
      <c r="A121" t="s">
        <v>14</v>
      </c>
      <c r="B121" s="1">
        <v>43060</v>
      </c>
      <c r="C121">
        <v>92</v>
      </c>
      <c r="D121">
        <v>0.35230331262939901</v>
      </c>
      <c r="E121">
        <v>0.18046713250517599</v>
      </c>
      <c r="F121" s="2">
        <v>43060.787199074075</v>
      </c>
      <c r="G121">
        <v>763</v>
      </c>
      <c r="H121">
        <v>390</v>
      </c>
      <c r="I121">
        <v>128442</v>
      </c>
      <c r="J121" s="11">
        <v>0</v>
      </c>
      <c r="K121" s="13">
        <f t="shared" si="42"/>
        <v>0.78719907407503342</v>
      </c>
      <c r="L121">
        <f>C121/VLOOKUP(A121, 'Normalization Factors'!$A:$C, 3, )</f>
        <v>3.6844213055666798E-2</v>
      </c>
      <c r="M121">
        <f>G121/VLOOKUP(A121, 'Normalization Factors'!$A:$C, 3, )</f>
        <v>0.30556668001601922</v>
      </c>
      <c r="N121">
        <f>H121/VLOOKUP(A121, 'Normalization Factors'!$A:$C, 3, )</f>
        <v>0.15618742490989188</v>
      </c>
      <c r="O121">
        <f>I121/VLOOKUP(A121, 'Normalization Factors'!$A:$C, 3, )</f>
        <v>51.438526231477773</v>
      </c>
      <c r="P121" s="11">
        <f>J121/VLOOKUP(A121, 'Normalization Factors'!$A:$C, 3, )</f>
        <v>0</v>
      </c>
      <c r="Q121" s="10">
        <f t="shared" si="43"/>
        <v>0.29741596277136367</v>
      </c>
      <c r="R121">
        <f t="shared" si="44"/>
        <v>0.42910518453439794</v>
      </c>
      <c r="S121">
        <f t="shared" si="45"/>
        <v>1.7265492369010893</v>
      </c>
      <c r="T121">
        <f t="shared" si="46"/>
        <v>-0.25832821643869114</v>
      </c>
      <c r="U121">
        <f t="shared" si="47"/>
        <v>-0.30071068604746398</v>
      </c>
      <c r="V121">
        <f t="shared" si="48"/>
        <v>-0.41100710147066327</v>
      </c>
      <c r="W121">
        <f t="shared" si="49"/>
        <v>-0.84567567932754595</v>
      </c>
      <c r="X121" s="11">
        <f t="shared" si="50"/>
        <v>-1.4029230891566311</v>
      </c>
      <c r="Y121" s="17">
        <v>28.62</v>
      </c>
      <c r="Z121">
        <v>28.43</v>
      </c>
      <c r="AA121" s="4">
        <f t="shared" si="51"/>
        <v>-6.6387141858840421E-3</v>
      </c>
      <c r="AB121" t="str">
        <f t="shared" si="52"/>
        <v>DOWN</v>
      </c>
      <c r="AC121">
        <f t="shared" si="53"/>
        <v>-0.84756322644187476</v>
      </c>
      <c r="AD121">
        <f t="shared" si="54"/>
        <v>0</v>
      </c>
    </row>
    <row r="122" spans="1:30" x14ac:dyDescent="0.2">
      <c r="A122" t="s">
        <v>14</v>
      </c>
      <c r="B122" s="1">
        <v>43059</v>
      </c>
      <c r="C122">
        <v>50</v>
      </c>
      <c r="D122">
        <v>0.12947222222222199</v>
      </c>
      <c r="E122">
        <v>7.6027777777777694E-2</v>
      </c>
      <c r="F122" s="2">
        <v>43059.667071759257</v>
      </c>
      <c r="G122">
        <v>241</v>
      </c>
      <c r="H122">
        <v>386</v>
      </c>
      <c r="I122">
        <v>120768</v>
      </c>
      <c r="J122" s="11">
        <v>4</v>
      </c>
      <c r="K122" s="13">
        <f t="shared" si="42"/>
        <v>0.66707175925694173</v>
      </c>
      <c r="L122">
        <f>C122/VLOOKUP(A122, 'Normalization Factors'!$A:$C, 3, )</f>
        <v>2.0024028834601523E-2</v>
      </c>
      <c r="M122">
        <f>G122/VLOOKUP(A122, 'Normalization Factors'!$A:$C, 3, )</f>
        <v>9.6515818982779333E-2</v>
      </c>
      <c r="N122">
        <f>H122/VLOOKUP(A122, 'Normalization Factors'!$A:$C, 3, )</f>
        <v>0.15458550260312376</v>
      </c>
      <c r="O122">
        <f>I122/VLOOKUP(A122, 'Normalization Factors'!$A:$C, 3, )</f>
        <v>48.365238285943128</v>
      </c>
      <c r="P122" s="11">
        <f>J122/VLOOKUP(A122, 'Normalization Factors'!$A:$C, 3, )</f>
        <v>1.6019223067681217E-3</v>
      </c>
      <c r="Q122" s="10">
        <f t="shared" si="43"/>
        <v>-3.4771007347347811</v>
      </c>
      <c r="R122">
        <f t="shared" si="44"/>
        <v>-0.94134438786431107</v>
      </c>
      <c r="S122">
        <f t="shared" si="45"/>
        <v>-2.5772709202551911</v>
      </c>
      <c r="T122">
        <f t="shared" si="46"/>
        <v>-0.76233782303550268</v>
      </c>
      <c r="U122">
        <f t="shared" si="47"/>
        <v>-0.30780657838216963</v>
      </c>
      <c r="V122">
        <f t="shared" si="48"/>
        <v>-0.41103698225888136</v>
      </c>
      <c r="W122">
        <f t="shared" si="49"/>
        <v>-0.85249081338646593</v>
      </c>
      <c r="X122" s="11">
        <f t="shared" si="50"/>
        <v>2.3412678631833699E-2</v>
      </c>
      <c r="Y122" s="17">
        <v>28.36</v>
      </c>
      <c r="Z122">
        <v>28.5</v>
      </c>
      <c r="AA122" s="4">
        <f t="shared" si="51"/>
        <v>4.9365303244005843E-3</v>
      </c>
      <c r="AB122" t="str">
        <f t="shared" si="52"/>
        <v>UP</v>
      </c>
      <c r="AC122">
        <f t="shared" si="53"/>
        <v>0.647751722278604</v>
      </c>
      <c r="AD122">
        <f t="shared" si="54"/>
        <v>0</v>
      </c>
    </row>
    <row r="123" spans="1:30" x14ac:dyDescent="0.2">
      <c r="A123" t="s">
        <v>14</v>
      </c>
      <c r="B123" s="1">
        <v>43056</v>
      </c>
      <c r="C123">
        <v>61</v>
      </c>
      <c r="D123">
        <v>0.26835982778605699</v>
      </c>
      <c r="E123">
        <v>0.22409856764364899</v>
      </c>
      <c r="F123" s="2">
        <v>43056.686412037037</v>
      </c>
      <c r="G123">
        <v>292</v>
      </c>
      <c r="H123">
        <v>102</v>
      </c>
      <c r="I123">
        <v>43451</v>
      </c>
      <c r="J123" s="11">
        <v>2</v>
      </c>
      <c r="K123" s="13">
        <f t="shared" si="42"/>
        <v>0.68641203703737119</v>
      </c>
      <c r="L123">
        <f>C123/VLOOKUP(A123, 'Normalization Factors'!$A:$C, 3, )</f>
        <v>2.4429315178213857E-2</v>
      </c>
      <c r="M123">
        <f>G123/VLOOKUP(A123, 'Normalization Factors'!$A:$C, 3, )</f>
        <v>0.11694032839407288</v>
      </c>
      <c r="N123">
        <f>H123/VLOOKUP(A123, 'Normalization Factors'!$A:$C, 3, )</f>
        <v>4.0849018822587103E-2</v>
      </c>
      <c r="O123">
        <f>I123/VLOOKUP(A123, 'Normalization Factors'!$A:$C, 3, )</f>
        <v>17.401281537845414</v>
      </c>
      <c r="P123" s="11">
        <f>J123/VLOOKUP(A123, 'Normalization Factors'!$A:$C, 3, )</f>
        <v>8.0096115338406087E-4</v>
      </c>
      <c r="Q123" s="10">
        <f t="shared" si="43"/>
        <v>-1.1244955156003427</v>
      </c>
      <c r="R123">
        <f t="shared" si="44"/>
        <v>1.0016353556057824</v>
      </c>
      <c r="S123">
        <f t="shared" si="45"/>
        <v>-1.8843637535341202</v>
      </c>
      <c r="T123">
        <f t="shared" si="46"/>
        <v>-0.63033530702205198</v>
      </c>
      <c r="U123">
        <f t="shared" si="47"/>
        <v>-0.30711330154487076</v>
      </c>
      <c r="V123">
        <f t="shared" si="48"/>
        <v>-0.41315851822236238</v>
      </c>
      <c r="W123">
        <f t="shared" si="49"/>
        <v>-0.92115457674762158</v>
      </c>
      <c r="X123" s="11">
        <f t="shared" si="50"/>
        <v>-0.68975520526239875</v>
      </c>
      <c r="Y123" s="10">
        <v>28.2</v>
      </c>
      <c r="Z123">
        <v>28.36</v>
      </c>
      <c r="AA123" s="4">
        <f t="shared" si="51"/>
        <v>5.6737588652482325E-3</v>
      </c>
      <c r="AB123" t="str">
        <f t="shared" si="52"/>
        <v>UP</v>
      </c>
      <c r="AC123">
        <f t="shared" si="53"/>
        <v>0.74298848870486833</v>
      </c>
      <c r="AD123">
        <f t="shared" si="54"/>
        <v>0</v>
      </c>
    </row>
    <row r="124" spans="1:30" x14ac:dyDescent="0.2">
      <c r="A124" t="s">
        <v>14</v>
      </c>
      <c r="B124" s="1">
        <v>43055</v>
      </c>
      <c r="C124">
        <v>81</v>
      </c>
      <c r="D124">
        <v>0.45187011205529698</v>
      </c>
      <c r="E124">
        <v>0.37767890545668298</v>
      </c>
      <c r="F124" s="2">
        <v>43055.763298611113</v>
      </c>
      <c r="G124">
        <v>899</v>
      </c>
      <c r="H124">
        <v>242</v>
      </c>
      <c r="I124">
        <v>76243</v>
      </c>
      <c r="J124" s="11">
        <v>0</v>
      </c>
      <c r="K124" s="13">
        <f t="shared" si="42"/>
        <v>0.76329861111298669</v>
      </c>
      <c r="L124">
        <f>C124/VLOOKUP(A124, 'Normalization Factors'!$A:$C, 3, )</f>
        <v>3.2438926712054464E-2</v>
      </c>
      <c r="M124">
        <f>G124/VLOOKUP(A124, 'Normalization Factors'!$A:$C, 3, )</f>
        <v>0.36003203844613535</v>
      </c>
      <c r="N124">
        <f>H124/VLOOKUP(A124, 'Normalization Factors'!$A:$C, 3, )</f>
        <v>9.6916299559471369E-2</v>
      </c>
      <c r="O124">
        <f>I124/VLOOKUP(A124, 'Normalization Factors'!$A:$C, 3, )</f>
        <v>30.533840608730475</v>
      </c>
      <c r="P124" s="11">
        <f>J124/VLOOKUP(A124, 'Normalization Factors'!$A:$C, 3, )</f>
        <v>0</v>
      </c>
      <c r="Q124" s="10">
        <f t="shared" si="43"/>
        <v>1.9839694246943445</v>
      </c>
      <c r="R124">
        <f t="shared" si="44"/>
        <v>3.0169111951979488</v>
      </c>
      <c r="S124">
        <f t="shared" si="45"/>
        <v>0.87026360013988058</v>
      </c>
      <c r="T124">
        <f t="shared" si="46"/>
        <v>-0.39033073245214178</v>
      </c>
      <c r="U124">
        <f t="shared" si="47"/>
        <v>-0.29886194781466707</v>
      </c>
      <c r="V124">
        <f t="shared" si="48"/>
        <v>-0.41211269063473088</v>
      </c>
      <c r="W124">
        <f t="shared" si="49"/>
        <v>-0.89203262260895844</v>
      </c>
      <c r="X124" s="11">
        <f t="shared" si="50"/>
        <v>-1.4029230891566311</v>
      </c>
      <c r="Y124" s="10">
        <v>28.3</v>
      </c>
      <c r="Z124">
        <v>28.26</v>
      </c>
      <c r="AA124" s="4">
        <f t="shared" si="51"/>
        <v>-1.4134275618374256E-3</v>
      </c>
      <c r="AB124" t="str">
        <f t="shared" si="52"/>
        <v>DOWN</v>
      </c>
      <c r="AC124">
        <f t="shared" si="53"/>
        <v>-0.17254947676740301</v>
      </c>
      <c r="AD124">
        <f t="shared" si="54"/>
        <v>0</v>
      </c>
    </row>
    <row r="125" spans="1:30" x14ac:dyDescent="0.2">
      <c r="A125" t="s">
        <v>14</v>
      </c>
      <c r="B125" s="1">
        <v>43054</v>
      </c>
      <c r="C125">
        <v>60</v>
      </c>
      <c r="D125">
        <v>0.33344907407407398</v>
      </c>
      <c r="E125">
        <v>0.107984006734006</v>
      </c>
      <c r="F125" s="2">
        <v>43054.707685185182</v>
      </c>
      <c r="G125">
        <v>235</v>
      </c>
      <c r="H125">
        <v>360</v>
      </c>
      <c r="I125">
        <v>215825</v>
      </c>
      <c r="J125" s="11">
        <v>1</v>
      </c>
      <c r="K125" s="13">
        <f t="shared" si="42"/>
        <v>0.70768518518161727</v>
      </c>
      <c r="L125">
        <f>C125/VLOOKUP(A125, 'Normalization Factors'!$A:$C, 3, )</f>
        <v>2.4028834601521828E-2</v>
      </c>
      <c r="M125">
        <f>G125/VLOOKUP(A125, 'Normalization Factors'!$A:$C, 3, )</f>
        <v>9.4112935522627159E-2</v>
      </c>
      <c r="N125">
        <f>H125/VLOOKUP(A125, 'Normalization Factors'!$A:$C, 3, )</f>
        <v>0.14417300760913096</v>
      </c>
      <c r="O125">
        <f>I125/VLOOKUP(A125, 'Normalization Factors'!$A:$C, 3, )</f>
        <v>86.433720464557467</v>
      </c>
      <c r="P125" s="11">
        <f>J125/VLOOKUP(A125, 'Normalization Factors'!$A:$C, 3, )</f>
        <v>4.0048057669203043E-4</v>
      </c>
      <c r="Q125" s="10">
        <f t="shared" si="43"/>
        <v>-2.1954364393477668E-2</v>
      </c>
      <c r="R125">
        <f t="shared" si="44"/>
        <v>-0.52201586536579514</v>
      </c>
      <c r="S125">
        <f t="shared" si="45"/>
        <v>-1.1222073370020385</v>
      </c>
      <c r="T125">
        <f t="shared" si="46"/>
        <v>-0.64233553575054747</v>
      </c>
      <c r="U125">
        <f t="shared" si="47"/>
        <v>-0.30788814036302825</v>
      </c>
      <c r="V125">
        <f t="shared" si="48"/>
        <v>-0.41123120738229862</v>
      </c>
      <c r="W125">
        <f t="shared" si="49"/>
        <v>-0.76807249201055405</v>
      </c>
      <c r="X125" s="11">
        <f t="shared" si="50"/>
        <v>-1.0463391472095149</v>
      </c>
      <c r="Y125" s="10">
        <v>27.93</v>
      </c>
      <c r="Z125">
        <v>28.17</v>
      </c>
      <c r="AA125" s="4">
        <f t="shared" si="51"/>
        <v>8.5929108485500172E-3</v>
      </c>
      <c r="AB125" t="str">
        <f t="shared" si="52"/>
        <v>UP</v>
      </c>
      <c r="AC125">
        <f t="shared" si="53"/>
        <v>1.1200908120588013</v>
      </c>
      <c r="AD125">
        <f t="shared" si="54"/>
        <v>0</v>
      </c>
    </row>
    <row r="126" spans="1:30" x14ac:dyDescent="0.2">
      <c r="A126" t="s">
        <v>14</v>
      </c>
      <c r="B126" s="1">
        <v>43053</v>
      </c>
      <c r="C126">
        <v>73</v>
      </c>
      <c r="D126">
        <v>0.202983232520903</v>
      </c>
      <c r="E126">
        <v>0.13645036470378899</v>
      </c>
      <c r="F126" s="2">
        <v>43053.69630787037</v>
      </c>
      <c r="G126">
        <v>180</v>
      </c>
      <c r="H126">
        <v>242</v>
      </c>
      <c r="I126">
        <v>274476</v>
      </c>
      <c r="J126" s="11">
        <v>2</v>
      </c>
      <c r="K126" s="13">
        <f t="shared" si="42"/>
        <v>0.69630787037021946</v>
      </c>
      <c r="L126">
        <f>C126/VLOOKUP(A126, 'Normalization Factors'!$A:$C, 3, )</f>
        <v>2.923508209851822E-2</v>
      </c>
      <c r="M126">
        <f>G126/VLOOKUP(A126, 'Normalization Factors'!$A:$C, 3, )</f>
        <v>7.208650380456548E-2</v>
      </c>
      <c r="N126">
        <f>H126/VLOOKUP(A126, 'Normalization Factors'!$A:$C, 3, )</f>
        <v>9.6916299559471369E-2</v>
      </c>
      <c r="O126">
        <f>I126/VLOOKUP(A126, 'Normalization Factors'!$A:$C, 3, )</f>
        <v>109.92230676812174</v>
      </c>
      <c r="P126" s="11">
        <f>J126/VLOOKUP(A126, 'Normalization Factors'!$A:$C, 3, )</f>
        <v>8.0096115338406087E-4</v>
      </c>
      <c r="Q126" s="10">
        <f t="shared" si="43"/>
        <v>-2.2319040464454489</v>
      </c>
      <c r="R126">
        <f t="shared" si="44"/>
        <v>-0.14848130830860304</v>
      </c>
      <c r="S126">
        <f t="shared" si="45"/>
        <v>-1.5298241799636538</v>
      </c>
      <c r="T126">
        <f t="shared" si="46"/>
        <v>-0.48633256228010591</v>
      </c>
      <c r="U126">
        <f t="shared" si="47"/>
        <v>-0.3086357918542329</v>
      </c>
      <c r="V126">
        <f t="shared" si="48"/>
        <v>-0.41211269063473088</v>
      </c>
      <c r="W126">
        <f t="shared" si="49"/>
        <v>-0.715985649726255</v>
      </c>
      <c r="X126" s="11">
        <f t="shared" si="50"/>
        <v>-0.68975520526239875</v>
      </c>
      <c r="Y126" s="10">
        <v>28.15</v>
      </c>
      <c r="Z126">
        <v>28.08</v>
      </c>
      <c r="AA126" s="4">
        <f t="shared" si="51"/>
        <v>-2.4866785079929055E-3</v>
      </c>
      <c r="AB126" t="str">
        <f t="shared" si="52"/>
        <v>DOWN</v>
      </c>
      <c r="AC126">
        <f t="shared" si="53"/>
        <v>-0.31119433926588208</v>
      </c>
      <c r="AD126">
        <f t="shared" si="54"/>
        <v>0</v>
      </c>
    </row>
    <row r="127" spans="1:30" x14ac:dyDescent="0.2">
      <c r="A127" t="s">
        <v>14</v>
      </c>
      <c r="B127" s="1">
        <v>43052</v>
      </c>
      <c r="C127">
        <v>30</v>
      </c>
      <c r="D127">
        <v>0.34558501683501602</v>
      </c>
      <c r="E127">
        <v>0.24801346801346799</v>
      </c>
      <c r="F127" s="2">
        <v>43052.716041666667</v>
      </c>
      <c r="G127">
        <v>473</v>
      </c>
      <c r="H127">
        <v>979</v>
      </c>
      <c r="I127">
        <v>82166</v>
      </c>
      <c r="J127" s="11">
        <v>5</v>
      </c>
      <c r="K127" s="13">
        <f t="shared" si="42"/>
        <v>0.71604166666656965</v>
      </c>
      <c r="L127">
        <f>C127/VLOOKUP(A127, 'Normalization Factors'!$A:$C, 3, )</f>
        <v>1.2014417300760914E-2</v>
      </c>
      <c r="M127">
        <f>G127/VLOOKUP(A127, 'Normalization Factors'!$A:$C, 3, )</f>
        <v>0.1894273127753304</v>
      </c>
      <c r="N127">
        <f>H127/VLOOKUP(A127, 'Normalization Factors'!$A:$C, 3, )</f>
        <v>0.39207048458149779</v>
      </c>
      <c r="O127">
        <f>I127/VLOOKUP(A127, 'Normalization Factors'!$A:$C, 3, )</f>
        <v>32.905887064477376</v>
      </c>
      <c r="P127" s="11">
        <f>J127/VLOOKUP(A127, 'Normalization Factors'!$A:$C, 3, )</f>
        <v>2.0024028834601522E-3</v>
      </c>
      <c r="Q127" s="10">
        <f t="shared" si="43"/>
        <v>0.18361532746348588</v>
      </c>
      <c r="R127">
        <f t="shared" si="44"/>
        <v>1.3154458446816815</v>
      </c>
      <c r="S127">
        <f t="shared" si="45"/>
        <v>-0.82281836362572813</v>
      </c>
      <c r="T127">
        <f t="shared" si="46"/>
        <v>-1.0023423976054129</v>
      </c>
      <c r="U127">
        <f t="shared" si="47"/>
        <v>-0.30465284845563373</v>
      </c>
      <c r="V127">
        <f t="shared" si="48"/>
        <v>-0.40660715540555636</v>
      </c>
      <c r="W127">
        <f t="shared" si="49"/>
        <v>-0.8867725184871208</v>
      </c>
      <c r="X127" s="11">
        <f t="shared" si="50"/>
        <v>0.3799966205789499</v>
      </c>
      <c r="Y127" s="10">
        <v>29.04</v>
      </c>
      <c r="Z127">
        <v>28.17</v>
      </c>
      <c r="AA127" s="4">
        <f t="shared" si="51"/>
        <v>-2.9958677685950327E-2</v>
      </c>
      <c r="AB127" t="str">
        <f t="shared" si="52"/>
        <v>DOWN</v>
      </c>
      <c r="AC127">
        <f t="shared" si="53"/>
        <v>-3.8600862011645583</v>
      </c>
      <c r="AD127">
        <f t="shared" si="54"/>
        <v>0</v>
      </c>
    </row>
    <row r="128" spans="1:30" x14ac:dyDescent="0.2">
      <c r="A128" t="s">
        <v>14</v>
      </c>
      <c r="B128" s="1">
        <v>43049</v>
      </c>
      <c r="C128">
        <v>72</v>
      </c>
      <c r="D128">
        <v>0.272164352</v>
      </c>
      <c r="E128">
        <v>0.106828704</v>
      </c>
      <c r="F128" s="2">
        <v>43049.75</v>
      </c>
      <c r="G128">
        <v>540</v>
      </c>
      <c r="H128">
        <v>1323</v>
      </c>
      <c r="I128">
        <v>3708280</v>
      </c>
      <c r="J128" s="11">
        <v>2</v>
      </c>
      <c r="K128" s="13">
        <f t="shared" si="42"/>
        <v>0.75</v>
      </c>
      <c r="L128">
        <f>C128/VLOOKUP(A128, 'Normalization Factors'!$A:$C, 3, )</f>
        <v>2.8834601521826191E-2</v>
      </c>
      <c r="M128">
        <f>G128/VLOOKUP(A128, 'Normalization Factors'!$A:$C, 3, )</f>
        <v>0.21625951141369643</v>
      </c>
      <c r="N128">
        <f>H128/VLOOKUP(A128, 'Normalization Factors'!$A:$C, 3, )</f>
        <v>0.52983580296355626</v>
      </c>
      <c r="O128">
        <f>I128/VLOOKUP(A128, 'Normalization Factors'!$A:$C, 3, )</f>
        <v>1485.0941129355226</v>
      </c>
      <c r="P128" s="11">
        <f>J128/VLOOKUP(A128, 'Normalization Factors'!$A:$C, 3, )</f>
        <v>8.0096115338406087E-4</v>
      </c>
      <c r="Q128" s="10">
        <f t="shared" si="43"/>
        <v>-1.0600510067781941</v>
      </c>
      <c r="R128">
        <f t="shared" si="44"/>
        <v>-0.53717570757223332</v>
      </c>
      <c r="S128">
        <f t="shared" si="45"/>
        <v>0.3938121731107731</v>
      </c>
      <c r="T128">
        <f t="shared" si="46"/>
        <v>-0.49833279100860134</v>
      </c>
      <c r="U128">
        <f t="shared" si="47"/>
        <v>-0.30374207300271178</v>
      </c>
      <c r="V128">
        <f t="shared" si="48"/>
        <v>-0.40403740761880463</v>
      </c>
      <c r="W128">
        <f t="shared" si="49"/>
        <v>2.3335106484305537</v>
      </c>
      <c r="X128" s="11">
        <f t="shared" si="50"/>
        <v>-0.68975520526239875</v>
      </c>
      <c r="Y128" s="10">
        <v>29.2</v>
      </c>
      <c r="Z128">
        <v>29.17</v>
      </c>
      <c r="AA128" s="4">
        <f t="shared" si="51"/>
        <v>-1.0273972602738899E-3</v>
      </c>
      <c r="AB128" t="str">
        <f t="shared" si="52"/>
        <v>DOWN</v>
      </c>
      <c r="AC128">
        <f t="shared" si="53"/>
        <v>-0.12268125324312641</v>
      </c>
      <c r="AD128">
        <f t="shared" si="54"/>
        <v>0</v>
      </c>
    </row>
    <row r="129" spans="1:30" x14ac:dyDescent="0.2">
      <c r="A129" t="s">
        <v>14</v>
      </c>
      <c r="B129" s="1">
        <v>43048</v>
      </c>
      <c r="C129">
        <v>67</v>
      </c>
      <c r="D129">
        <v>0.33552691099999998</v>
      </c>
      <c r="E129">
        <v>0.12507538100000001</v>
      </c>
      <c r="F129" s="2">
        <v>43048.77847222222</v>
      </c>
      <c r="G129">
        <v>482</v>
      </c>
      <c r="H129">
        <v>559</v>
      </c>
      <c r="I129">
        <v>577345</v>
      </c>
      <c r="J129" s="11">
        <v>7</v>
      </c>
      <c r="K129" s="13">
        <f t="shared" si="42"/>
        <v>0.77847222222044365</v>
      </c>
      <c r="L129">
        <f>C129/VLOOKUP(A129, 'Normalization Factors'!$A:$C, 3, )</f>
        <v>2.6832198638366039E-2</v>
      </c>
      <c r="M129">
        <f>G129/VLOOKUP(A129, 'Normalization Factors'!$A:$C, 3, )</f>
        <v>0.19303163796555867</v>
      </c>
      <c r="N129">
        <f>H129/VLOOKUP(A129, 'Normalization Factors'!$A:$C, 3, )</f>
        <v>0.223868642370845</v>
      </c>
      <c r="O129">
        <f>I129/VLOOKUP(A129, 'Normalization Factors'!$A:$C, 3, )</f>
        <v>231.21545855026031</v>
      </c>
      <c r="P129" s="11">
        <f>J129/VLOOKUP(A129, 'Normalization Factors'!$A:$C, 3, )</f>
        <v>2.803364036844213E-3</v>
      </c>
      <c r="Q129" s="10">
        <f t="shared" si="43"/>
        <v>1.3241936792642314E-2</v>
      </c>
      <c r="R129">
        <f t="shared" si="44"/>
        <v>-0.29774344798371882</v>
      </c>
      <c r="S129">
        <f t="shared" si="45"/>
        <v>1.4138909461769917</v>
      </c>
      <c r="T129">
        <f t="shared" si="46"/>
        <v>-0.55833393465107894</v>
      </c>
      <c r="U129">
        <f t="shared" si="47"/>
        <v>-0.30453050548434574</v>
      </c>
      <c r="V129">
        <f t="shared" si="48"/>
        <v>-0.40974463816845091</v>
      </c>
      <c r="W129">
        <f t="shared" si="49"/>
        <v>-0.44701342698830765</v>
      </c>
      <c r="X129" s="11">
        <f t="shared" si="50"/>
        <v>1.0931645044731824</v>
      </c>
      <c r="Y129" s="10">
        <v>29.08</v>
      </c>
      <c r="Z129">
        <v>29.27</v>
      </c>
      <c r="AA129" s="4">
        <f t="shared" si="51"/>
        <v>6.5337001375516263E-3</v>
      </c>
      <c r="AB129" t="str">
        <f t="shared" si="52"/>
        <v>UP</v>
      </c>
      <c r="AC129">
        <f t="shared" si="53"/>
        <v>0.85407754935965297</v>
      </c>
      <c r="AD129">
        <f t="shared" si="54"/>
        <v>0</v>
      </c>
    </row>
    <row r="130" spans="1:30" x14ac:dyDescent="0.2">
      <c r="A130" t="s">
        <v>14</v>
      </c>
      <c r="B130" s="1">
        <v>43047</v>
      </c>
      <c r="C130">
        <v>64</v>
      </c>
      <c r="D130">
        <v>0.27476720300000002</v>
      </c>
      <c r="E130">
        <v>0.18637547300000001</v>
      </c>
      <c r="F130" s="2">
        <v>43047.777777777781</v>
      </c>
      <c r="G130">
        <v>504</v>
      </c>
      <c r="H130">
        <v>320</v>
      </c>
      <c r="I130">
        <v>55167</v>
      </c>
      <c r="J130" s="11">
        <v>0</v>
      </c>
      <c r="K130" s="13">
        <f t="shared" si="42"/>
        <v>0.77777777778101154</v>
      </c>
      <c r="L130">
        <f>C130/VLOOKUP(A130, 'Normalization Factors'!$A:$C, 3, )</f>
        <v>2.5630756908289948E-2</v>
      </c>
      <c r="M130">
        <f>G130/VLOOKUP(A130, 'Normalization Factors'!$A:$C, 3, )</f>
        <v>0.20184221065278335</v>
      </c>
      <c r="N130">
        <f>H130/VLOOKUP(A130, 'Normalization Factors'!$A:$C, 3, )</f>
        <v>0.12815378454144974</v>
      </c>
      <c r="O130">
        <f>I130/VLOOKUP(A130, 'Normalization Factors'!$A:$C, 3, )</f>
        <v>22.093311974369243</v>
      </c>
      <c r="P130" s="11">
        <f>J130/VLOOKUP(A130, 'Normalization Factors'!$A:$C, 3, )</f>
        <v>0</v>
      </c>
      <c r="Q130" s="10">
        <f t="shared" si="43"/>
        <v>-1.0159615372940731</v>
      </c>
      <c r="R130">
        <f t="shared" si="44"/>
        <v>0.5066342225665853</v>
      </c>
      <c r="S130">
        <f t="shared" si="45"/>
        <v>1.3890109762802292</v>
      </c>
      <c r="T130">
        <f t="shared" si="46"/>
        <v>-0.59433462083656552</v>
      </c>
      <c r="U130">
        <f t="shared" si="47"/>
        <v>-0.30423144488786386</v>
      </c>
      <c r="V130">
        <f t="shared" si="48"/>
        <v>-0.41153001526447902</v>
      </c>
      <c r="W130">
        <f t="shared" si="49"/>
        <v>-0.91074981904182217</v>
      </c>
      <c r="X130" s="11">
        <f t="shared" si="50"/>
        <v>-1.4029230891566311</v>
      </c>
      <c r="Y130" s="10">
        <v>28.59</v>
      </c>
      <c r="Z130">
        <v>29.37</v>
      </c>
      <c r="AA130" s="4">
        <f t="shared" si="51"/>
        <v>2.7282266526757647E-2</v>
      </c>
      <c r="AB130" t="str">
        <f t="shared" si="52"/>
        <v>UP</v>
      </c>
      <c r="AC130">
        <f t="shared" si="53"/>
        <v>3.5344219221055342</v>
      </c>
      <c r="AD130">
        <f t="shared" si="54"/>
        <v>0</v>
      </c>
    </row>
    <row r="131" spans="1:30" x14ac:dyDescent="0.2">
      <c r="A131" t="s">
        <v>14</v>
      </c>
      <c r="B131" s="1">
        <v>43046</v>
      </c>
      <c r="C131">
        <v>76</v>
      </c>
      <c r="D131">
        <v>0.33938231000000002</v>
      </c>
      <c r="E131">
        <v>0.26217105299999999</v>
      </c>
      <c r="F131" s="2">
        <v>43046.809027777781</v>
      </c>
      <c r="G131">
        <v>860</v>
      </c>
      <c r="H131">
        <v>587</v>
      </c>
      <c r="I131">
        <v>56512</v>
      </c>
      <c r="J131" s="11">
        <v>0</v>
      </c>
      <c r="K131" s="13">
        <f t="shared" si="42"/>
        <v>0.80902777778101154</v>
      </c>
      <c r="L131">
        <f>C131/VLOOKUP(A131, 'Normalization Factors'!$A:$C, 3, )</f>
        <v>3.0436523828594315E-2</v>
      </c>
      <c r="M131">
        <f>G131/VLOOKUP(A131, 'Normalization Factors'!$A:$C, 3, )</f>
        <v>0.34441329595514619</v>
      </c>
      <c r="N131">
        <f>H131/VLOOKUP(A131, 'Normalization Factors'!$A:$C, 3, )</f>
        <v>0.23508209851822187</v>
      </c>
      <c r="O131">
        <f>I131/VLOOKUP(A131, 'Normalization Factors'!$A:$C, 3, )</f>
        <v>22.631958350020025</v>
      </c>
      <c r="P131" s="11">
        <f>J131/VLOOKUP(A131, 'Normalization Factors'!$A:$C, 3, )</f>
        <v>0</v>
      </c>
      <c r="Q131" s="10">
        <f t="shared" si="43"/>
        <v>7.8548209245276376E-2</v>
      </c>
      <c r="R131">
        <f t="shared" si="44"/>
        <v>1.5012211813987058</v>
      </c>
      <c r="S131">
        <f t="shared" si="45"/>
        <v>2.5086096297155285</v>
      </c>
      <c r="T131">
        <f t="shared" si="46"/>
        <v>-0.45033187609461928</v>
      </c>
      <c r="U131">
        <f t="shared" si="47"/>
        <v>-0.29939210069024857</v>
      </c>
      <c r="V131">
        <f t="shared" si="48"/>
        <v>-0.4095354726509246</v>
      </c>
      <c r="W131">
        <f t="shared" si="49"/>
        <v>-0.90955535001533694</v>
      </c>
      <c r="X131" s="11">
        <f t="shared" si="50"/>
        <v>-1.4029230891566311</v>
      </c>
      <c r="Y131" s="10">
        <v>29.14</v>
      </c>
      <c r="Z131">
        <v>28.59</v>
      </c>
      <c r="AA131" s="4">
        <f t="shared" si="51"/>
        <v>-1.8874399450926584E-2</v>
      </c>
      <c r="AB131" t="str">
        <f t="shared" si="52"/>
        <v>DOWN</v>
      </c>
      <c r="AC131">
        <f t="shared" si="53"/>
        <v>-2.4281953304463126</v>
      </c>
      <c r="AD131">
        <f t="shared" si="54"/>
        <v>0</v>
      </c>
    </row>
    <row r="132" spans="1:30" x14ac:dyDescent="0.2">
      <c r="A132" t="s">
        <v>14</v>
      </c>
      <c r="B132" s="1">
        <v>43045</v>
      </c>
      <c r="C132">
        <v>42</v>
      </c>
      <c r="D132">
        <v>0.18249458900000001</v>
      </c>
      <c r="E132">
        <v>0.10340909099999999</v>
      </c>
      <c r="F132" s="2">
        <v>43045.734722222223</v>
      </c>
      <c r="G132">
        <v>398</v>
      </c>
      <c r="H132">
        <v>598</v>
      </c>
      <c r="I132">
        <v>195108</v>
      </c>
      <c r="J132" s="11">
        <v>2</v>
      </c>
      <c r="K132" s="13">
        <f t="shared" si="42"/>
        <v>0.73472222222335404</v>
      </c>
      <c r="L132">
        <f>C132/VLOOKUP(A132, 'Normalization Factors'!$A:$C, 3, )</f>
        <v>1.6820184221065279E-2</v>
      </c>
      <c r="M132">
        <f>G132/VLOOKUP(A132, 'Normalization Factors'!$A:$C, 3, )</f>
        <v>0.15939126952342811</v>
      </c>
      <c r="N132">
        <f>H132/VLOOKUP(A132, 'Normalization Factors'!$A:$C, 3, )</f>
        <v>0.23948738486183421</v>
      </c>
      <c r="O132">
        <f>I132/VLOOKUP(A132, 'Normalization Factors'!$A:$C, 3, )</f>
        <v>78.136964357228678</v>
      </c>
      <c r="P132" s="11">
        <f>J132/VLOOKUP(A132, 'Normalization Factors'!$A:$C, 3, )</f>
        <v>8.0096115338406087E-4</v>
      </c>
      <c r="Q132" s="10">
        <f t="shared" si="43"/>
        <v>-2.5789594189142835</v>
      </c>
      <c r="R132">
        <f t="shared" si="44"/>
        <v>-0.58204775016433152</v>
      </c>
      <c r="S132">
        <f t="shared" si="45"/>
        <v>-0.15354716852815695</v>
      </c>
      <c r="T132">
        <f t="shared" si="46"/>
        <v>-0.85833965286346681</v>
      </c>
      <c r="U132">
        <f t="shared" si="47"/>
        <v>-0.30567237321636731</v>
      </c>
      <c r="V132">
        <f t="shared" si="48"/>
        <v>-0.40945330048332501</v>
      </c>
      <c r="W132">
        <f t="shared" si="49"/>
        <v>-0.78647086734266802</v>
      </c>
      <c r="X132" s="11">
        <f t="shared" si="50"/>
        <v>-0.68975520526239875</v>
      </c>
      <c r="Y132" s="10">
        <v>29.02</v>
      </c>
      <c r="Z132">
        <v>29.08</v>
      </c>
      <c r="AA132" s="4">
        <f t="shared" ref="AA132:AA163" si="55">IFERROR((Z132-Y132)/Y132, "N/A")</f>
        <v>2.0675396278428231E-3</v>
      </c>
      <c r="AB132" t="str">
        <f t="shared" ref="AB132:AB163" si="56">IF(AA132="N/A", "N/A", IF(AA132&gt;0, "UP", "DOWN"))</f>
        <v>UP</v>
      </c>
      <c r="AC132">
        <f t="shared" si="53"/>
        <v>0.27712934168948677</v>
      </c>
      <c r="AD132">
        <f t="shared" si="54"/>
        <v>0</v>
      </c>
    </row>
    <row r="133" spans="1:30" x14ac:dyDescent="0.2">
      <c r="A133" t="s">
        <v>13</v>
      </c>
      <c r="B133" s="1">
        <v>43063</v>
      </c>
      <c r="C133">
        <v>161</v>
      </c>
      <c r="D133">
        <v>0.34089533310030201</v>
      </c>
      <c r="E133">
        <v>1.2450980804047501E-2</v>
      </c>
      <c r="F133" s="2">
        <v>43063.710532407407</v>
      </c>
      <c r="G133">
        <v>7272</v>
      </c>
      <c r="H133">
        <v>37586</v>
      </c>
      <c r="I133">
        <v>958798</v>
      </c>
      <c r="J133" s="11">
        <v>6</v>
      </c>
      <c r="K133" s="13">
        <f t="shared" ref="K133:K137" si="57">MOD(F133, 1)</f>
        <v>0.71053240740729962</v>
      </c>
      <c r="L133">
        <f>C133/VLOOKUP(A133, 'Normalization Factors'!$A:$C, 3, )</f>
        <v>9.9696575639358475E-3</v>
      </c>
      <c r="M133">
        <f>G133/VLOOKUP(A133, 'Normalization Factors'!$A:$C, 3, )</f>
        <v>0.45030652052758685</v>
      </c>
      <c r="N133">
        <f>H133/VLOOKUP(A133, 'Normalization Factors'!$A:$C, 3, )</f>
        <v>2.3274506161372219</v>
      </c>
      <c r="O133">
        <f>I133/VLOOKUP(A133, 'Normalization Factors'!$A:$C, 3, )</f>
        <v>59.371973496810945</v>
      </c>
      <c r="P133" s="11">
        <f>J133/VLOOKUP(A133, 'Normalization Factors'!$A:$C, 3, )</f>
        <v>3.7154003343860303E-4</v>
      </c>
      <c r="Q133" s="10">
        <f t="shared" ref="Q133:Q137" si="58">STANDARDIZE(D133, D$1, D$2)</f>
        <v>0.10417717756099414</v>
      </c>
      <c r="R133">
        <f t="shared" ref="R133:R137" si="59">STANDARDIZE(E133, E$1, E$2)</f>
        <v>-1.7755969017231601</v>
      </c>
      <c r="S133">
        <f t="shared" ref="S133:S137" si="60">STANDARDIZE(K133, K$1, K$2)</f>
        <v>-1.0201994595650783</v>
      </c>
      <c r="T133">
        <f t="shared" ref="T133:T137" si="61">STANDARDIZE(L133, L$1, L$2)</f>
        <v>-1.0636127461936005</v>
      </c>
      <c r="U133">
        <f t="shared" ref="U133:U137" si="62">STANDARDIZE(M133, M$1, M$2)</f>
        <v>-0.29579772697264228</v>
      </c>
      <c r="V133">
        <f t="shared" ref="V133:V137" si="63">STANDARDIZE(N133, N$1, N$2)</f>
        <v>-0.37050635102316465</v>
      </c>
      <c r="W133">
        <f t="shared" ref="W133:W137" si="64">STANDARDIZE(O133, O$1, O$2)</f>
        <v>-0.82808295530662412</v>
      </c>
      <c r="X133" s="11">
        <f t="shared" ref="X133:X137" si="65">STANDARDIZE(P133, P$1, P$2)</f>
        <v>-1.072107520499024</v>
      </c>
      <c r="Y133"/>
      <c r="AA133" s="4" t="str">
        <f t="shared" ref="AA133:AA137" si="66">IFERROR((Z133-Y133)/Y133, "N/A")</f>
        <v>N/A</v>
      </c>
      <c r="AB133" t="str">
        <f t="shared" si="56"/>
        <v>N/A</v>
      </c>
      <c r="AC133" t="str">
        <f t="shared" ref="AC133:AC137" si="67">IFERROR(STANDARDIZE(AA133, $AA$1, $AA$2), "N/A")</f>
        <v>N/A</v>
      </c>
      <c r="AD133">
        <f t="shared" ref="AD133:AD137" si="68">IF(MAX(Q133:X133)&gt;$AD$1, 1, IF(MIN(Q133:X133)&lt;-$AD$1, 1, 0))</f>
        <v>0</v>
      </c>
    </row>
    <row r="134" spans="1:30" x14ac:dyDescent="0.2">
      <c r="A134" t="s">
        <v>13</v>
      </c>
      <c r="B134" s="1">
        <v>43062</v>
      </c>
      <c r="C134">
        <v>227</v>
      </c>
      <c r="D134">
        <v>0.31697781782583501</v>
      </c>
      <c r="E134">
        <v>7.2294229265594895E-2</v>
      </c>
      <c r="F134" s="2">
        <v>43062.718946759262</v>
      </c>
      <c r="G134">
        <v>11728</v>
      </c>
      <c r="H134">
        <v>47718</v>
      </c>
      <c r="I134">
        <v>1030911</v>
      </c>
      <c r="J134" s="11">
        <v>8</v>
      </c>
      <c r="K134" s="13">
        <f t="shared" si="57"/>
        <v>0.71894675926159834</v>
      </c>
      <c r="L134">
        <f>C134/VLOOKUP(A134, 'Normalization Factors'!$A:$C, 3, )</f>
        <v>1.405659793176048E-2</v>
      </c>
      <c r="M134">
        <f>G134/VLOOKUP(A134, 'Normalization Factors'!$A:$C, 3, )</f>
        <v>0.72623691869465601</v>
      </c>
      <c r="N134">
        <f>H134/VLOOKUP(A134, 'Normalization Factors'!$A:$C, 3, )</f>
        <v>2.9548578859372099</v>
      </c>
      <c r="O134">
        <f>I134/VLOOKUP(A134, 'Normalization Factors'!$A:$C, 3, )</f>
        <v>63.837451235370608</v>
      </c>
      <c r="P134" s="11">
        <f>J134/VLOOKUP(A134, 'Normalization Factors'!$A:$C, 3, )</f>
        <v>4.953867112514707E-4</v>
      </c>
      <c r="Q134" s="10">
        <f t="shared" si="58"/>
        <v>-0.30095955897505927</v>
      </c>
      <c r="R134">
        <f t="shared" si="59"/>
        <v>-0.99033588130474759</v>
      </c>
      <c r="S134">
        <f t="shared" si="60"/>
        <v>-0.71873715538576066</v>
      </c>
      <c r="T134">
        <f t="shared" si="61"/>
        <v>-0.94114933081719843</v>
      </c>
      <c r="U134">
        <f t="shared" si="62"/>
        <v>-0.28643171724855576</v>
      </c>
      <c r="V134">
        <f t="shared" si="63"/>
        <v>-0.35880327174388482</v>
      </c>
      <c r="W134">
        <f t="shared" si="64"/>
        <v>-0.81818058691005902</v>
      </c>
      <c r="X134" s="11">
        <f t="shared" si="65"/>
        <v>-0.96183566427982181</v>
      </c>
      <c r="Y134"/>
      <c r="AA134" s="4" t="str">
        <f t="shared" si="66"/>
        <v>N/A</v>
      </c>
      <c r="AB134" t="str">
        <f t="shared" si="56"/>
        <v>N/A</v>
      </c>
      <c r="AC134" t="str">
        <f t="shared" si="67"/>
        <v>N/A</v>
      </c>
      <c r="AD134">
        <f t="shared" si="68"/>
        <v>0</v>
      </c>
    </row>
    <row r="135" spans="1:30" x14ac:dyDescent="0.2">
      <c r="A135" t="s">
        <v>13</v>
      </c>
      <c r="B135" s="1">
        <v>43061</v>
      </c>
      <c r="C135">
        <v>353</v>
      </c>
      <c r="D135">
        <v>0.26455032246108701</v>
      </c>
      <c r="E135">
        <v>8.1223015259842393E-2</v>
      </c>
      <c r="F135" s="2">
        <v>43061.751064814816</v>
      </c>
      <c r="G135">
        <v>30238</v>
      </c>
      <c r="H135">
        <v>39646</v>
      </c>
      <c r="I135">
        <v>555789</v>
      </c>
      <c r="J135" s="11">
        <v>1</v>
      </c>
      <c r="K135" s="13">
        <f t="shared" si="57"/>
        <v>0.75106481481634546</v>
      </c>
      <c r="L135">
        <f>C135/VLOOKUP(A135, 'Normalization Factors'!$A:$C, 3, )</f>
        <v>2.1858938633971144E-2</v>
      </c>
      <c r="M135">
        <f>G135/VLOOKUP(A135, 'Normalization Factors'!$A:$C, 3, )</f>
        <v>1.8724379218527463</v>
      </c>
      <c r="N135">
        <f>H135/VLOOKUP(A135, 'Normalization Factors'!$A:$C, 3, )</f>
        <v>2.4550126942844757</v>
      </c>
      <c r="O135">
        <f>I135/VLOOKUP(A135, 'Normalization Factors'!$A:$C, 3, )</f>
        <v>34.416310607467956</v>
      </c>
      <c r="P135" s="11">
        <f>J135/VLOOKUP(A135, 'Normalization Factors'!$A:$C, 3, )</f>
        <v>6.1923338906433838E-5</v>
      </c>
      <c r="Q135" s="10">
        <f t="shared" si="58"/>
        <v>-1.1890243990342617</v>
      </c>
      <c r="R135">
        <f t="shared" si="59"/>
        <v>-0.87317266270965999</v>
      </c>
      <c r="S135">
        <f t="shared" si="60"/>
        <v>0.43196146061599977</v>
      </c>
      <c r="T135">
        <f t="shared" si="61"/>
        <v>-0.70735553782588523</v>
      </c>
      <c r="U135">
        <f t="shared" si="62"/>
        <v>-0.24752578367745154</v>
      </c>
      <c r="V135">
        <f t="shared" si="63"/>
        <v>-0.36812692511363876</v>
      </c>
      <c r="W135">
        <f t="shared" si="64"/>
        <v>-0.88342309626777227</v>
      </c>
      <c r="X135" s="11">
        <f t="shared" si="65"/>
        <v>-1.34778716104703</v>
      </c>
      <c r="Y135"/>
      <c r="AA135" s="4" t="str">
        <f t="shared" si="66"/>
        <v>N/A</v>
      </c>
      <c r="AB135" t="str">
        <f t="shared" si="56"/>
        <v>N/A</v>
      </c>
      <c r="AC135" t="str">
        <f t="shared" si="67"/>
        <v>N/A</v>
      </c>
      <c r="AD135">
        <f t="shared" si="68"/>
        <v>0</v>
      </c>
    </row>
    <row r="136" spans="1:30" x14ac:dyDescent="0.2">
      <c r="A136" t="s">
        <v>13</v>
      </c>
      <c r="B136" s="1">
        <v>43060</v>
      </c>
      <c r="C136">
        <v>395</v>
      </c>
      <c r="D136">
        <v>0.259694859992328</v>
      </c>
      <c r="E136">
        <v>9.9202138929986902E-2</v>
      </c>
      <c r="F136" s="2">
        <v>43060.736724537041</v>
      </c>
      <c r="G136">
        <v>20200</v>
      </c>
      <c r="H136">
        <v>58197</v>
      </c>
      <c r="I136">
        <v>2279082</v>
      </c>
      <c r="J136" s="11">
        <v>12</v>
      </c>
      <c r="K136" s="13">
        <f t="shared" si="57"/>
        <v>0.73672453704057261</v>
      </c>
      <c r="L136">
        <f>C136/VLOOKUP(A136, 'Normalization Factors'!$A:$C, 3, )</f>
        <v>2.4459718868041366E-2</v>
      </c>
      <c r="M136">
        <f>G136/VLOOKUP(A136, 'Normalization Factors'!$A:$C, 3, )</f>
        <v>1.2508514459099636</v>
      </c>
      <c r="N136">
        <f>H136/VLOOKUP(A136, 'Normalization Factors'!$A:$C, 3, )</f>
        <v>3.60375255433773</v>
      </c>
      <c r="O136">
        <f>I136/VLOOKUP(A136, 'Normalization Factors'!$A:$C, 3, )</f>
        <v>141.12836708155305</v>
      </c>
      <c r="P136" s="11">
        <f>J136/VLOOKUP(A136, 'Normalization Factors'!$A:$C, 3, )</f>
        <v>7.4308006687720605E-4</v>
      </c>
      <c r="Q136" s="10">
        <f t="shared" si="58"/>
        <v>-1.271270660671076</v>
      </c>
      <c r="R136">
        <f t="shared" si="59"/>
        <v>-0.63725122858968064</v>
      </c>
      <c r="S136">
        <f t="shared" si="60"/>
        <v>-8.1809921388590057E-2</v>
      </c>
      <c r="T136">
        <f t="shared" si="61"/>
        <v>-0.62942427349544749</v>
      </c>
      <c r="U136">
        <f t="shared" si="62"/>
        <v>-0.26862452820401794</v>
      </c>
      <c r="V136">
        <f t="shared" si="63"/>
        <v>-0.34669938625557312</v>
      </c>
      <c r="W136">
        <f t="shared" si="64"/>
        <v>-0.64678501241019104</v>
      </c>
      <c r="X136" s="11">
        <f t="shared" si="65"/>
        <v>-0.74129195184141716</v>
      </c>
      <c r="Y136"/>
      <c r="AA136" s="4" t="str">
        <f t="shared" si="66"/>
        <v>N/A</v>
      </c>
      <c r="AB136" t="str">
        <f t="shared" si="56"/>
        <v>N/A</v>
      </c>
      <c r="AC136" t="str">
        <f t="shared" si="67"/>
        <v>N/A</v>
      </c>
      <c r="AD136">
        <f t="shared" si="68"/>
        <v>0</v>
      </c>
    </row>
    <row r="137" spans="1:30" x14ac:dyDescent="0.2">
      <c r="A137" t="s">
        <v>13</v>
      </c>
      <c r="B137" s="1">
        <v>43059</v>
      </c>
      <c r="C137">
        <v>237</v>
      </c>
      <c r="D137">
        <v>0.31655166797571799</v>
      </c>
      <c r="E137">
        <v>0.20536871122314099</v>
      </c>
      <c r="F137" s="2">
        <v>43059.739050925928</v>
      </c>
      <c r="G137">
        <v>65461</v>
      </c>
      <c r="H137">
        <v>104606</v>
      </c>
      <c r="I137">
        <v>2121522</v>
      </c>
      <c r="J137" s="11">
        <v>6</v>
      </c>
      <c r="K137" s="13">
        <f t="shared" si="57"/>
        <v>0.73905092592758592</v>
      </c>
      <c r="L137">
        <f>C137/VLOOKUP(A137, 'Normalization Factors'!$A:$C, 3, )</f>
        <v>1.4675831320824818E-2</v>
      </c>
      <c r="M137">
        <f>G137/VLOOKUP(A137, 'Normalization Factors'!$A:$C, 3, )</f>
        <v>4.0535636881540649</v>
      </c>
      <c r="N137">
        <f>H137/VLOOKUP(A137, 'Normalization Factors'!$A:$C, 3, )</f>
        <v>6.4775527896464178</v>
      </c>
      <c r="O137">
        <f>I137/VLOOKUP(A137, 'Normalization Factors'!$A:$C, 3, )</f>
        <v>131.37172580345532</v>
      </c>
      <c r="P137" s="11">
        <f>J137/VLOOKUP(A137, 'Normalization Factors'!$A:$C, 3, )</f>
        <v>3.7154003343860303E-4</v>
      </c>
      <c r="Q137" s="10">
        <f t="shared" si="58"/>
        <v>-0.30817807467664837</v>
      </c>
      <c r="R137">
        <f t="shared" si="59"/>
        <v>0.75586283250304565</v>
      </c>
      <c r="S137">
        <f t="shared" si="60"/>
        <v>1.5379782999522017E-3</v>
      </c>
      <c r="T137">
        <f t="shared" si="61"/>
        <v>-0.92259426788137988</v>
      </c>
      <c r="U137">
        <f t="shared" si="62"/>
        <v>-0.17349100797918007</v>
      </c>
      <c r="V137">
        <f t="shared" si="63"/>
        <v>-0.29309415468509342</v>
      </c>
      <c r="W137">
        <f t="shared" si="64"/>
        <v>-0.66842073918016032</v>
      </c>
      <c r="X137" s="11">
        <f t="shared" si="65"/>
        <v>-1.072107520499024</v>
      </c>
      <c r="Y137"/>
      <c r="AA137" s="4" t="str">
        <f t="shared" si="66"/>
        <v>N/A</v>
      </c>
      <c r="AB137" t="str">
        <f t="shared" si="56"/>
        <v>N/A</v>
      </c>
      <c r="AC137" t="str">
        <f t="shared" si="67"/>
        <v>N/A</v>
      </c>
      <c r="AD137">
        <f t="shared" si="68"/>
        <v>0</v>
      </c>
    </row>
    <row r="138" spans="1:30" x14ac:dyDescent="0.2">
      <c r="K138"/>
      <c r="Q138"/>
      <c r="Y138"/>
      <c r="AA138"/>
    </row>
    <row r="139" spans="1:30" x14ac:dyDescent="0.2">
      <c r="K139"/>
      <c r="Q139"/>
      <c r="Y139"/>
      <c r="AA139"/>
    </row>
    <row r="140" spans="1:30" x14ac:dyDescent="0.2">
      <c r="K140"/>
      <c r="Q140"/>
      <c r="Y140"/>
      <c r="AA140"/>
    </row>
    <row r="141" spans="1:30" x14ac:dyDescent="0.2">
      <c r="K141"/>
      <c r="Q141"/>
      <c r="Y141"/>
      <c r="AA141"/>
    </row>
    <row r="142" spans="1:30" x14ac:dyDescent="0.2">
      <c r="K142"/>
      <c r="Q142"/>
      <c r="Y142"/>
      <c r="AA142"/>
    </row>
    <row r="143" spans="1:30" x14ac:dyDescent="0.2">
      <c r="K143"/>
      <c r="Q143"/>
      <c r="Y143"/>
      <c r="AA143"/>
    </row>
  </sheetData>
  <sortState ref="A4:AD143">
    <sortCondition ref="A4:A143"/>
    <sortCondition descending="1" ref="B4:B143"/>
  </sortState>
  <conditionalFormatting sqref="AA144:AA1048576 AB3 AA3:AA1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4:X1048576 T3:X1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4:S1048576 Q3:S1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4:AC1048576 AC3:AC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opLeftCell="A2" workbookViewId="0">
      <pane xSplit="2" topLeftCell="C1" activePane="topRight" state="frozen"/>
      <selection pane="topRight" activeCell="C77" sqref="C77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f>AVERAGE(D4:D1048576)</f>
        <v>0.32820501822304593</v>
      </c>
      <c r="E1">
        <f>AVERAGE(E4:E1048576)</f>
        <v>0.15846130659436591</v>
      </c>
      <c r="K1" s="10">
        <f t="shared" ref="K1:P1" si="0">AVERAGE(K4:K1048576)</f>
        <v>0.73944431140931222</v>
      </c>
      <c r="L1">
        <f t="shared" si="0"/>
        <v>4.9046554950672519E-2</v>
      </c>
      <c r="M1">
        <f t="shared" si="0"/>
        <v>6.7019719699344344</v>
      </c>
      <c r="N1">
        <f t="shared" si="0"/>
        <v>21.094268434676454</v>
      </c>
      <c r="O1">
        <f t="shared" si="0"/>
        <v>474.10411139034983</v>
      </c>
      <c r="P1" s="11">
        <f t="shared" si="0"/>
        <v>1.8650974666201507E-3</v>
      </c>
      <c r="Q1" s="10" t="s">
        <v>49</v>
      </c>
      <c r="AA1" s="4">
        <f>AVERAGE(AA4:AA1048576)</f>
        <v>1.0678344579419496E-4</v>
      </c>
      <c r="AC1" t="s">
        <v>47</v>
      </c>
      <c r="AD1">
        <v>4</v>
      </c>
    </row>
    <row r="2" spans="1:30" x14ac:dyDescent="0.2">
      <c r="A2" t="s">
        <v>21</v>
      </c>
      <c r="D2">
        <f>_xlfn.STDEV.P(D4:D1048576)</f>
        <v>5.6281285774786728E-2</v>
      </c>
      <c r="E2">
        <f>_xlfn.STDEV.P(E4:E1048576)</f>
        <v>5.9230984555479538E-2</v>
      </c>
      <c r="K2" s="10">
        <f t="shared" ref="K2:P2" si="1">_xlfn.STDEV.P(K4:K1048576)</f>
        <v>2.4647850324711944E-2</v>
      </c>
      <c r="L2">
        <f t="shared" si="1"/>
        <v>3.2078064761256971E-2</v>
      </c>
      <c r="M2">
        <f t="shared" si="1"/>
        <v>12.9302797744147</v>
      </c>
      <c r="N2">
        <f t="shared" si="1"/>
        <v>41.195808332807616</v>
      </c>
      <c r="O2">
        <f t="shared" si="1"/>
        <v>434.25888627076574</v>
      </c>
      <c r="P2" s="11">
        <f t="shared" si="1"/>
        <v>1.1119073167418509E-3</v>
      </c>
      <c r="Q2" s="17">
        <f t="shared" ref="Q2:X2" si="2">IF(MAX(Q4:Q1048576)&gt;$AD$1, 1, IF(MIN(Q4:Q1048576)&lt;-$AD$1, 1, 0))</f>
        <v>0</v>
      </c>
      <c r="R2" s="17">
        <f t="shared" si="2"/>
        <v>0</v>
      </c>
      <c r="S2" s="17">
        <f t="shared" si="2"/>
        <v>0</v>
      </c>
      <c r="T2" s="17">
        <f t="shared" si="2"/>
        <v>0</v>
      </c>
      <c r="U2" s="17">
        <f t="shared" si="2"/>
        <v>1</v>
      </c>
      <c r="V2" s="17">
        <f t="shared" si="2"/>
        <v>1</v>
      </c>
      <c r="W2" s="17">
        <f t="shared" si="2"/>
        <v>0</v>
      </c>
      <c r="X2" s="18">
        <f t="shared" si="2"/>
        <v>0</v>
      </c>
      <c r="AA2" s="4">
        <f>_xlfn.STDEV.P(AA4:AA1048576)</f>
        <v>7.7809116773636102E-3</v>
      </c>
      <c r="AC2" t="s">
        <v>48</v>
      </c>
      <c r="AD2">
        <f>SUM(AD4:AD1048576)</f>
        <v>2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 s="11">
        <v>110</v>
      </c>
      <c r="K4" s="13">
        <f t="shared" ref="K4:K65" si="3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 s="11">
        <f>J4/VLOOKUP(A4, 'Normalization Factors'!$A:$C, 3, )</f>
        <v>2.5146305779078274E-3</v>
      </c>
      <c r="Q4" s="10">
        <f t="shared" ref="Q4:R33" si="4">STANDARDIZE(D4, D$1, D$2)</f>
        <v>-0.13780909886189138</v>
      </c>
      <c r="R4">
        <f t="shared" si="4"/>
        <v>-0.86651958889494396</v>
      </c>
      <c r="S4">
        <f t="shared" ref="S4:X33" si="5">STANDARDIZE(K4, K$1, K$2)</f>
        <v>-5.3056851574797323E-2</v>
      </c>
      <c r="T4">
        <f t="shared" si="5"/>
        <v>1.866779373206549</v>
      </c>
      <c r="U4">
        <f t="shared" si="5"/>
        <v>-0.20389063640723568</v>
      </c>
      <c r="V4">
        <f t="shared" si="5"/>
        <v>-0.39050308656230326</v>
      </c>
      <c r="W4">
        <f t="shared" si="5"/>
        <v>2.703231158737589</v>
      </c>
      <c r="X4" s="11">
        <f t="shared" si="5"/>
        <v>0.58416119896661978</v>
      </c>
      <c r="Y4" s="17">
        <v>1138.28</v>
      </c>
      <c r="Z4" s="12">
        <v>1129.8800000000001</v>
      </c>
      <c r="AA4" s="4">
        <f t="shared" ref="AA4:AA65" si="6">IFERROR((Z4-Y4)/Y4, "N/A")</f>
        <v>-7.379555118248466E-3</v>
      </c>
      <c r="AB4" t="str">
        <f t="shared" ref="AB4:AB65" si="7">IF(AA4="N/A", "N/A", IF(AA4&gt;0, "UP", "DOWN"))</f>
        <v>DOWN</v>
      </c>
      <c r="AC4">
        <f>IFERROR(STANDARDIZE(AA4, $AA$1, $AA$2), "N/A")</f>
        <v>-0.96214156829746222</v>
      </c>
      <c r="AD4">
        <f>IF(MAX(Q4:X4)&gt;$AD$1, 1, IF(MIN(Q4:X4)&lt;-$AD$1, 1, 0))</f>
        <v>0</v>
      </c>
    </row>
    <row r="5" spans="1:30" x14ac:dyDescent="0.2">
      <c r="A5" t="s">
        <v>43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 s="11">
        <v>127</v>
      </c>
      <c r="K5" s="13">
        <f t="shared" si="3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 s="11">
        <f>J5/VLOOKUP(A5, 'Normalization Factors'!$A:$C, 3, )</f>
        <v>2.9032553035844917E-3</v>
      </c>
      <c r="Q5" s="10">
        <f t="shared" si="4"/>
        <v>6.191348206840972E-4</v>
      </c>
      <c r="R5">
        <f t="shared" si="4"/>
        <v>-0.55827422521611336</v>
      </c>
      <c r="S5">
        <f t="shared" si="5"/>
        <v>-0.28174105731630789</v>
      </c>
      <c r="T5">
        <f t="shared" si="5"/>
        <v>1.6700893057193442</v>
      </c>
      <c r="U5">
        <f t="shared" si="5"/>
        <v>-0.33881993304029373</v>
      </c>
      <c r="V5">
        <f t="shared" si="5"/>
        <v>-0.43279557447678152</v>
      </c>
      <c r="W5">
        <f t="shared" si="5"/>
        <v>3.433615754903141</v>
      </c>
      <c r="X5" s="11">
        <f t="shared" si="5"/>
        <v>0.93367299714007346</v>
      </c>
      <c r="Y5" s="17">
        <v>1130.1600000000001</v>
      </c>
      <c r="Z5" s="12">
        <v>1137.29</v>
      </c>
      <c r="AA5" s="4">
        <f t="shared" si="6"/>
        <v>6.3088412260209892E-3</v>
      </c>
      <c r="AB5" t="str">
        <f t="shared" si="7"/>
        <v>UP</v>
      </c>
      <c r="AC5">
        <f t="shared" ref="AC5:AC66" si="8">IFERROR(STANDARDIZE(AA5, $AA$1, $AA$2), "N/A")</f>
        <v>0.79708625896242336</v>
      </c>
      <c r="AD5">
        <f t="shared" ref="AD5:AD66" si="9">IF(MAX(Q5:X5)&gt;$AD$1, 1, IF(MIN(Q5:X5)&lt;-$AD$1, 1, 0))</f>
        <v>0</v>
      </c>
    </row>
    <row r="6" spans="1:30" x14ac:dyDescent="0.2">
      <c r="A6" t="s">
        <v>43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 s="11">
        <v>62</v>
      </c>
      <c r="K6" s="13">
        <f t="shared" si="3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 s="11">
        <f>J6/VLOOKUP(A6, 'Normalization Factors'!$A:$C, 3, )</f>
        <v>1.4173372348207755E-3</v>
      </c>
      <c r="Q6" s="10">
        <f t="shared" si="4"/>
        <v>-0.34789919852566048</v>
      </c>
      <c r="R6">
        <f t="shared" si="4"/>
        <v>-0.41339960214223187</v>
      </c>
      <c r="S6">
        <f t="shared" si="5"/>
        <v>3.2677946941629847</v>
      </c>
      <c r="T6">
        <f t="shared" si="5"/>
        <v>-9.6153648144996096E-3</v>
      </c>
      <c r="U6">
        <f t="shared" si="5"/>
        <v>-0.39673845605158814</v>
      </c>
      <c r="V6">
        <f t="shared" si="5"/>
        <v>-0.48405608528975463</v>
      </c>
      <c r="W6">
        <f t="shared" si="5"/>
        <v>4.3624085206758735E-2</v>
      </c>
      <c r="X6" s="11">
        <f t="shared" si="5"/>
        <v>-0.40269564293489646</v>
      </c>
      <c r="Y6" s="17">
        <v>1127.01</v>
      </c>
      <c r="Z6" s="12">
        <v>1126.69</v>
      </c>
      <c r="AA6" s="4">
        <f t="shared" si="6"/>
        <v>-2.8393714341482006E-4</v>
      </c>
      <c r="AB6" t="str">
        <f t="shared" si="7"/>
        <v>DOWN</v>
      </c>
      <c r="AC6">
        <f t="shared" si="8"/>
        <v>-5.0215271090366886E-2</v>
      </c>
      <c r="AD6">
        <f t="shared" si="9"/>
        <v>0</v>
      </c>
    </row>
    <row r="7" spans="1:30" x14ac:dyDescent="0.2">
      <c r="A7" t="s">
        <v>43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 s="11">
        <v>133</v>
      </c>
      <c r="K7" s="13">
        <f t="shared" si="3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 s="11">
        <f>J7/VLOOKUP(A7, 'Normalization Factors'!$A:$C, 3, )</f>
        <v>3.0404169714703731E-3</v>
      </c>
      <c r="Q7" s="10">
        <f t="shared" si="4"/>
        <v>-0.14247340254543681</v>
      </c>
      <c r="R7">
        <f t="shared" si="4"/>
        <v>-0.48102441184331335</v>
      </c>
      <c r="S7">
        <f t="shared" si="5"/>
        <v>-0.24793148282174776</v>
      </c>
      <c r="T7">
        <f t="shared" si="5"/>
        <v>1.5981121433417804</v>
      </c>
      <c r="U7">
        <f t="shared" si="5"/>
        <v>-0.39040207062813032</v>
      </c>
      <c r="V7">
        <f t="shared" si="5"/>
        <v>-0.45969131940866975</v>
      </c>
      <c r="W7">
        <f t="shared" si="5"/>
        <v>1.1207063270102933</v>
      </c>
      <c r="X7" s="11">
        <f t="shared" si="5"/>
        <v>1.0570301023777628</v>
      </c>
      <c r="Y7" s="17">
        <v>1130.1099999999999</v>
      </c>
      <c r="Z7" s="12">
        <v>1136.8399999999999</v>
      </c>
      <c r="AA7" s="4">
        <f t="shared" si="6"/>
        <v>5.9551725053313556E-3</v>
      </c>
      <c r="AB7" t="str">
        <f t="shared" si="7"/>
        <v>UP</v>
      </c>
      <c r="AC7">
        <f t="shared" si="8"/>
        <v>0.75163288082955826</v>
      </c>
      <c r="AD7">
        <f t="shared" si="9"/>
        <v>0</v>
      </c>
    </row>
    <row r="8" spans="1:30" x14ac:dyDescent="0.2">
      <c r="A8" t="s">
        <v>43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 s="11">
        <v>112</v>
      </c>
      <c r="K8" s="13">
        <f t="shared" si="3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 s="11">
        <f>J8/VLOOKUP(A8, 'Normalization Factors'!$A:$C, 3, )</f>
        <v>2.5603511338697879E-3</v>
      </c>
      <c r="Q8" s="10">
        <f t="shared" si="4"/>
        <v>-0.17175273952824993</v>
      </c>
      <c r="R8">
        <f t="shared" si="4"/>
        <v>-0.70235714785729186</v>
      </c>
      <c r="S8">
        <f t="shared" si="5"/>
        <v>-0.20238247262810005</v>
      </c>
      <c r="T8">
        <f t="shared" si="5"/>
        <v>2.2922285409234364</v>
      </c>
      <c r="U8">
        <f t="shared" si="5"/>
        <v>-0.26856455247183159</v>
      </c>
      <c r="V8">
        <f t="shared" si="5"/>
        <v>-0.39177162813435695</v>
      </c>
      <c r="W8">
        <f t="shared" si="5"/>
        <v>0.50363621753193699</v>
      </c>
      <c r="X8" s="11">
        <f t="shared" si="5"/>
        <v>0.62528023404584954</v>
      </c>
      <c r="Y8" s="10">
        <v>1126.0999999999999</v>
      </c>
      <c r="Z8" s="10">
        <v>1125.3499999999999</v>
      </c>
      <c r="AA8" s="4">
        <f t="shared" si="6"/>
        <v>-6.6601545155847621E-4</v>
      </c>
      <c r="AB8" t="str">
        <f t="shared" si="7"/>
        <v>DOWN</v>
      </c>
      <c r="AC8">
        <f t="shared" si="8"/>
        <v>-9.9319839293499995E-2</v>
      </c>
      <c r="AD8">
        <f t="shared" si="9"/>
        <v>0</v>
      </c>
    </row>
    <row r="9" spans="1:30" x14ac:dyDescent="0.2">
      <c r="A9" t="s">
        <v>43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 s="11">
        <v>130</v>
      </c>
      <c r="K9" s="13">
        <f t="shared" si="3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 s="11">
        <f>J9/VLOOKUP(A9, 'Normalization Factors'!$A:$C, 3, )</f>
        <v>2.9718361375274324E-3</v>
      </c>
      <c r="Q9" s="10">
        <f t="shared" si="4"/>
        <v>-0.25048002686035559</v>
      </c>
      <c r="R9">
        <f t="shared" si="4"/>
        <v>-0.44483186196047175</v>
      </c>
      <c r="S9">
        <f t="shared" si="5"/>
        <v>1.7834604555996219</v>
      </c>
      <c r="T9">
        <f t="shared" si="5"/>
        <v>2.7240915151888201</v>
      </c>
      <c r="U9">
        <f t="shared" si="5"/>
        <v>-0.24135204007287422</v>
      </c>
      <c r="V9">
        <f t="shared" si="5"/>
        <v>-0.42651224279683247</v>
      </c>
      <c r="W9">
        <f t="shared" si="5"/>
        <v>2.0367582752137019</v>
      </c>
      <c r="X9" s="11">
        <f t="shared" si="5"/>
        <v>0.99535154975891826</v>
      </c>
      <c r="Y9" s="10">
        <v>1125.96</v>
      </c>
      <c r="Z9" s="10">
        <v>1129.1300000000001</v>
      </c>
      <c r="AA9" s="4">
        <f t="shared" si="6"/>
        <v>2.8153753241678858E-3</v>
      </c>
      <c r="AB9" t="str">
        <f t="shared" si="7"/>
        <v>UP</v>
      </c>
      <c r="AC9">
        <f t="shared" si="8"/>
        <v>0.34810726437797546</v>
      </c>
      <c r="AD9">
        <f t="shared" si="9"/>
        <v>0</v>
      </c>
    </row>
    <row r="10" spans="1:30" x14ac:dyDescent="0.2">
      <c r="A10" t="s">
        <v>43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 s="11">
        <v>147</v>
      </c>
      <c r="K10" s="13">
        <f t="shared" si="3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 s="11">
        <f>J10/VLOOKUP(A10, 'Normalization Factors'!$A:$C, 3, )</f>
        <v>3.3604608632040968E-3</v>
      </c>
      <c r="Q10" s="10">
        <f t="shared" si="4"/>
        <v>-0.1689650597767102</v>
      </c>
      <c r="R10">
        <f t="shared" si="4"/>
        <v>0.35099286628339177</v>
      </c>
      <c r="S10">
        <f t="shared" si="5"/>
        <v>0.26531664224650242</v>
      </c>
      <c r="T10">
        <f t="shared" si="5"/>
        <v>1.8781816959594302</v>
      </c>
      <c r="U10">
        <f t="shared" si="5"/>
        <v>-5.7016970376610354E-2</v>
      </c>
      <c r="V10">
        <f t="shared" si="5"/>
        <v>-0.38146902847261233</v>
      </c>
      <c r="W10">
        <f t="shared" si="5"/>
        <v>1.430101816055855</v>
      </c>
      <c r="X10" s="11">
        <f t="shared" si="5"/>
        <v>1.3448633479323719</v>
      </c>
      <c r="Y10" s="10">
        <v>1122.82</v>
      </c>
      <c r="Z10" s="10">
        <v>1132.8800000000001</v>
      </c>
      <c r="AA10" s="4">
        <f t="shared" si="6"/>
        <v>8.9595839048112556E-3</v>
      </c>
      <c r="AB10" t="str">
        <f t="shared" si="7"/>
        <v>UP</v>
      </c>
      <c r="AC10">
        <f t="shared" si="8"/>
        <v>1.1377587647951091</v>
      </c>
      <c r="AD10">
        <f t="shared" si="9"/>
        <v>0</v>
      </c>
    </row>
    <row r="11" spans="1:30" x14ac:dyDescent="0.2">
      <c r="A11" t="s">
        <v>43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 s="11">
        <v>142</v>
      </c>
      <c r="K11" s="13">
        <f t="shared" si="3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 s="11">
        <f>J11/VLOOKUP(A11, 'Normalization Factors'!$A:$C, 3, )</f>
        <v>3.2461594732991952E-3</v>
      </c>
      <c r="Q11" s="10">
        <f t="shared" si="4"/>
        <v>-6.1091759687876168E-2</v>
      </c>
      <c r="R11">
        <f t="shared" si="4"/>
        <v>0.3354765253703999</v>
      </c>
      <c r="S11">
        <f t="shared" si="5"/>
        <v>8.9694685475208508E-2</v>
      </c>
      <c r="T11">
        <f t="shared" si="5"/>
        <v>2.287240024719051</v>
      </c>
      <c r="U11">
        <f t="shared" si="5"/>
        <v>-9.3198367611840555E-2</v>
      </c>
      <c r="V11">
        <f t="shared" si="5"/>
        <v>-0.43699852017526553</v>
      </c>
      <c r="W11">
        <f t="shared" si="5"/>
        <v>1.0986957383705671</v>
      </c>
      <c r="X11" s="11">
        <f t="shared" si="5"/>
        <v>1.242065760234297</v>
      </c>
      <c r="Y11" s="10">
        <v>1124.74</v>
      </c>
      <c r="Z11" s="10">
        <v>1130.5999999999999</v>
      </c>
      <c r="AA11" s="4">
        <f t="shared" si="6"/>
        <v>5.2100929992708539E-3</v>
      </c>
      <c r="AB11" t="str">
        <f t="shared" si="7"/>
        <v>UP</v>
      </c>
      <c r="AC11">
        <f t="shared" si="8"/>
        <v>0.65587552784120573</v>
      </c>
      <c r="AD11">
        <f t="shared" si="9"/>
        <v>0</v>
      </c>
    </row>
    <row r="12" spans="1:30" x14ac:dyDescent="0.2">
      <c r="A12" t="s">
        <v>39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 s="11">
        <v>101</v>
      </c>
      <c r="K12" s="13">
        <f t="shared" si="3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 s="11">
        <f>J12/VLOOKUP(A12, 'Normalization Factors'!$A:$C, 3, )</f>
        <v>1.9209189980790809E-3</v>
      </c>
      <c r="Q12" s="10">
        <f t="shared" si="4"/>
        <v>0.51466929721311683</v>
      </c>
      <c r="R12">
        <f t="shared" si="4"/>
        <v>-1.1734036002174306</v>
      </c>
      <c r="S12">
        <f t="shared" si="5"/>
        <v>0.98517883396559425</v>
      </c>
      <c r="T12">
        <f t="shared" si="5"/>
        <v>8.8449132407464784E-2</v>
      </c>
      <c r="U12">
        <f t="shared" si="5"/>
        <v>8.5623385307343425E-2</v>
      </c>
      <c r="V12">
        <f t="shared" si="5"/>
        <v>-3.3223174948896296E-2</v>
      </c>
      <c r="W12">
        <f t="shared" si="5"/>
        <v>-0.44915240637537684</v>
      </c>
      <c r="X12" s="11">
        <f t="shared" si="5"/>
        <v>5.0203403303883613E-2</v>
      </c>
      <c r="Y12" s="10">
        <v>171.04</v>
      </c>
      <c r="Z12">
        <v>170.15</v>
      </c>
      <c r="AA12" s="4">
        <f t="shared" si="6"/>
        <v>-5.2034611786715762E-3</v>
      </c>
      <c r="AB12" t="str">
        <f t="shared" si="7"/>
        <v>DOWN</v>
      </c>
      <c r="AC12">
        <f t="shared" si="8"/>
        <v>-0.68247074952854758</v>
      </c>
      <c r="AD12">
        <f t="shared" si="9"/>
        <v>0</v>
      </c>
    </row>
    <row r="13" spans="1:30" x14ac:dyDescent="0.2">
      <c r="A13" t="s">
        <v>39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 s="11">
        <v>64</v>
      </c>
      <c r="K13" s="13">
        <f t="shared" si="3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 s="11">
        <f>J13/VLOOKUP(A13, 'Normalization Factors'!$A:$C, 3, )</f>
        <v>1.2172159987827839E-3</v>
      </c>
      <c r="Q13" s="10">
        <f t="shared" si="4"/>
        <v>0.53503481511541862</v>
      </c>
      <c r="R13">
        <f t="shared" si="4"/>
        <v>-1.1679093487957464</v>
      </c>
      <c r="S13">
        <f t="shared" si="5"/>
        <v>-0.29723711210848353</v>
      </c>
      <c r="T13">
        <f t="shared" si="5"/>
        <v>-1.2936316526341606E-2</v>
      </c>
      <c r="U13">
        <f t="shared" si="5"/>
        <v>8.2234458175009684E-2</v>
      </c>
      <c r="V13">
        <f t="shared" si="5"/>
        <v>-0.1121517457510625</v>
      </c>
      <c r="W13">
        <f t="shared" si="5"/>
        <v>-0.40854971981486715</v>
      </c>
      <c r="X13" s="11">
        <f t="shared" si="5"/>
        <v>-0.58267578428731936</v>
      </c>
      <c r="Y13" s="10">
        <v>171.18</v>
      </c>
      <c r="Z13">
        <v>171.1</v>
      </c>
      <c r="AA13" s="4">
        <f t="shared" si="6"/>
        <v>-4.6734431592483058E-4</v>
      </c>
      <c r="AB13" t="str">
        <f t="shared" si="7"/>
        <v>DOWN</v>
      </c>
      <c r="AC13">
        <f t="shared" si="8"/>
        <v>-7.3786695637387836E-2</v>
      </c>
      <c r="AD13">
        <f t="shared" si="9"/>
        <v>0</v>
      </c>
    </row>
    <row r="14" spans="1:30" x14ac:dyDescent="0.2">
      <c r="A14" t="s">
        <v>39</v>
      </c>
      <c r="B14" s="1">
        <v>43052</v>
      </c>
      <c r="C14">
        <v>2719</v>
      </c>
      <c r="D14">
        <v>0.35862885567193198</v>
      </c>
      <c r="E14">
        <v>8.5777491000965794E-2</v>
      </c>
      <c r="F14" s="2">
        <v>43052.740428240744</v>
      </c>
      <c r="G14">
        <v>305248</v>
      </c>
      <c r="H14">
        <v>749550</v>
      </c>
      <c r="I14">
        <v>12309559</v>
      </c>
      <c r="J14" s="11">
        <v>51</v>
      </c>
      <c r="K14" s="13">
        <f t="shared" si="3"/>
        <v>0.74042824074422242</v>
      </c>
      <c r="L14">
        <f>C14/VLOOKUP(A14, 'Normalization Factors'!$A:$C, 3, )</f>
        <v>5.1712660948287338E-2</v>
      </c>
      <c r="M14">
        <f>G14/VLOOKUP(A14, 'Normalization Factors'!$A:$C, 3, )</f>
        <v>5.8055117061944879</v>
      </c>
      <c r="N14">
        <f>H14/VLOOKUP(A14, 'Normalization Factors'!$A:$C, 3, )</f>
        <v>14.255691435744309</v>
      </c>
      <c r="O14">
        <f>I14/VLOOKUP(A14, 'Normalization Factors'!$A:$C, 3, )</f>
        <v>234.11550238688449</v>
      </c>
      <c r="P14" s="11">
        <f>J14/VLOOKUP(A14, 'Normalization Factors'!$A:$C, 3, )</f>
        <v>9.6996899903003099E-4</v>
      </c>
      <c r="Q14" s="10">
        <f t="shared" si="4"/>
        <v>0.5405675622022752</v>
      </c>
      <c r="R14">
        <f t="shared" si="4"/>
        <v>-1.2271248931430441</v>
      </c>
      <c r="S14">
        <f t="shared" si="5"/>
        <v>3.9919478654238554E-2</v>
      </c>
      <c r="T14">
        <f t="shared" si="5"/>
        <v>8.311305614779077E-2</v>
      </c>
      <c r="U14">
        <f t="shared" si="5"/>
        <v>-6.9330306797675267E-2</v>
      </c>
      <c r="V14">
        <f t="shared" si="5"/>
        <v>-0.16600176755085114</v>
      </c>
      <c r="W14">
        <f t="shared" si="5"/>
        <v>-0.5526394890024876</v>
      </c>
      <c r="X14" s="11">
        <f t="shared" si="5"/>
        <v>-0.80503874208963389</v>
      </c>
      <c r="Y14" s="10">
        <v>173.5</v>
      </c>
      <c r="Z14">
        <v>173.97</v>
      </c>
      <c r="AA14" s="4">
        <f t="shared" si="6"/>
        <v>2.708933717579244E-3</v>
      </c>
      <c r="AB14" t="str">
        <f t="shared" si="7"/>
        <v>UP</v>
      </c>
      <c r="AC14">
        <f t="shared" si="8"/>
        <v>0.33442742697559191</v>
      </c>
      <c r="AD14">
        <f t="shared" si="9"/>
        <v>0</v>
      </c>
    </row>
    <row r="15" spans="1:30" x14ac:dyDescent="0.2">
      <c r="A15" t="s">
        <v>15</v>
      </c>
      <c r="B15" s="1">
        <v>43056</v>
      </c>
      <c r="C15">
        <v>299</v>
      </c>
      <c r="D15">
        <v>0.35142081348603099</v>
      </c>
      <c r="E15">
        <v>0.179707743946874</v>
      </c>
      <c r="F15" s="2">
        <v>43056.729641203703</v>
      </c>
      <c r="G15">
        <v>1623</v>
      </c>
      <c r="H15">
        <v>3688</v>
      </c>
      <c r="I15">
        <v>2477109</v>
      </c>
      <c r="J15" s="11">
        <v>13</v>
      </c>
      <c r="K15" s="13">
        <f t="shared" si="3"/>
        <v>0.72964120370306773</v>
      </c>
      <c r="L15">
        <f>C15/VLOOKUP(A15, 'Normalization Factors'!$A:$C, 3, )</f>
        <v>2.463744232036915E-2</v>
      </c>
      <c r="M15">
        <f>G15/VLOOKUP(A15, 'Normalization Factors'!$A:$C, 3, )</f>
        <v>0.13373434410019777</v>
      </c>
      <c r="N15">
        <f>H15/VLOOKUP(A15, 'Normalization Factors'!$A:$C, 3, )</f>
        <v>0.3038892551087673</v>
      </c>
      <c r="O15">
        <f>I15/VLOOKUP(A15, 'Normalization Factors'!$A:$C, 3, )</f>
        <v>204.11247528015821</v>
      </c>
      <c r="P15" s="11">
        <f>J15/VLOOKUP(A15, 'Normalization Factors'!$A:$C, 3, )</f>
        <v>1.0711931443638761E-3</v>
      </c>
      <c r="Q15" s="10">
        <f t="shared" si="4"/>
        <v>0.41249582242816191</v>
      </c>
      <c r="R15">
        <f t="shared" si="4"/>
        <v>0.35870478115398047</v>
      </c>
      <c r="S15">
        <f t="shared" si="5"/>
        <v>-0.39772668111408832</v>
      </c>
      <c r="T15">
        <f t="shared" si="5"/>
        <v>-0.76092846660076707</v>
      </c>
      <c r="U15">
        <f t="shared" si="5"/>
        <v>-0.50797335714505476</v>
      </c>
      <c r="V15">
        <f t="shared" si="5"/>
        <v>-0.50467219896764581</v>
      </c>
      <c r="W15">
        <f t="shared" si="5"/>
        <v>-0.6217296747310509</v>
      </c>
      <c r="X15" s="11">
        <f t="shared" si="5"/>
        <v>-0.71400224668239465</v>
      </c>
      <c r="Y15" s="10">
        <v>35.9</v>
      </c>
      <c r="Z15">
        <v>35.9</v>
      </c>
      <c r="AA15" s="4">
        <f t="shared" si="6"/>
        <v>0</v>
      </c>
      <c r="AB15" t="str">
        <f t="shared" si="7"/>
        <v>DOWN</v>
      </c>
      <c r="AC15">
        <f t="shared" si="8"/>
        <v>-1.3723770455440534E-2</v>
      </c>
      <c r="AD15">
        <f t="shared" si="9"/>
        <v>0</v>
      </c>
    </row>
    <row r="16" spans="1:30" x14ac:dyDescent="0.2">
      <c r="A16" t="s">
        <v>15</v>
      </c>
      <c r="B16" s="1">
        <v>43055</v>
      </c>
      <c r="C16">
        <v>367</v>
      </c>
      <c r="D16">
        <v>0.35762754048857598</v>
      </c>
      <c r="E16">
        <v>0.18192706551698301</v>
      </c>
      <c r="F16" s="2">
        <v>43055.706921296296</v>
      </c>
      <c r="G16">
        <v>2756</v>
      </c>
      <c r="H16">
        <v>5985</v>
      </c>
      <c r="I16">
        <v>2446737</v>
      </c>
      <c r="J16" s="11">
        <v>18</v>
      </c>
      <c r="K16" s="13">
        <f t="shared" si="3"/>
        <v>0.70692129629605915</v>
      </c>
      <c r="L16">
        <f>C16/VLOOKUP(A16, 'Normalization Factors'!$A:$C, 3, )</f>
        <v>3.0240606460118655E-2</v>
      </c>
      <c r="M16">
        <f>G16/VLOOKUP(A16, 'Normalization Factors'!$A:$C, 3, )</f>
        <v>0.22709294660514173</v>
      </c>
      <c r="N16">
        <f>H16/VLOOKUP(A16, 'Normalization Factors'!$A:$C, 3, )</f>
        <v>0.49316084377059988</v>
      </c>
      <c r="O16">
        <f>I16/VLOOKUP(A16, 'Normalization Factors'!$A:$C, 3, )</f>
        <v>201.60983849703362</v>
      </c>
      <c r="P16" s="11">
        <f>J16/VLOOKUP(A16, 'Normalization Factors'!$A:$C, 3, )</f>
        <v>1.4831905075807514E-3</v>
      </c>
      <c r="Q16" s="10">
        <f t="shared" si="4"/>
        <v>0.52277629873749165</v>
      </c>
      <c r="R16">
        <f t="shared" si="4"/>
        <v>0.39617371041059707</v>
      </c>
      <c r="S16">
        <f t="shared" si="5"/>
        <v>-1.3195071653224653</v>
      </c>
      <c r="T16">
        <f t="shared" si="5"/>
        <v>-0.58625570558942153</v>
      </c>
      <c r="U16">
        <f t="shared" si="5"/>
        <v>-0.50075320382016897</v>
      </c>
      <c r="V16">
        <f t="shared" si="5"/>
        <v>-0.5000777609332524</v>
      </c>
      <c r="W16">
        <f t="shared" si="5"/>
        <v>-0.62749268122843349</v>
      </c>
      <c r="X16" s="11">
        <f t="shared" si="5"/>
        <v>-0.3434701375636921</v>
      </c>
      <c r="Y16" s="10">
        <v>36.04</v>
      </c>
      <c r="Z16">
        <v>35.880000000000003</v>
      </c>
      <c r="AA16" s="4">
        <f t="shared" si="6"/>
        <v>-4.4395116537179966E-3</v>
      </c>
      <c r="AB16" t="str">
        <f t="shared" si="7"/>
        <v>DOWN</v>
      </c>
      <c r="AC16">
        <f t="shared" si="8"/>
        <v>-0.58428822842680084</v>
      </c>
      <c r="AD16">
        <f t="shared" si="9"/>
        <v>0</v>
      </c>
    </row>
    <row r="17" spans="1:30" x14ac:dyDescent="0.2">
      <c r="A17" t="s">
        <v>15</v>
      </c>
      <c r="B17" s="1">
        <v>43054</v>
      </c>
      <c r="C17">
        <v>362</v>
      </c>
      <c r="D17">
        <v>0.33900413966021598</v>
      </c>
      <c r="E17">
        <v>0.201432724542185</v>
      </c>
      <c r="F17" s="2">
        <v>43054.729351851849</v>
      </c>
      <c r="G17">
        <v>2867</v>
      </c>
      <c r="H17">
        <v>6509</v>
      </c>
      <c r="I17">
        <v>3860212</v>
      </c>
      <c r="J17" s="11">
        <v>21</v>
      </c>
      <c r="K17" s="13">
        <f t="shared" si="3"/>
        <v>0.72935185184906004</v>
      </c>
      <c r="L17">
        <f>C17/VLOOKUP(A17, 'Normalization Factors'!$A:$C, 3, )</f>
        <v>2.9828609096901781E-2</v>
      </c>
      <c r="M17">
        <f>G17/VLOOKUP(A17, 'Normalization Factors'!$A:$C, 3, )</f>
        <v>0.23623928806855637</v>
      </c>
      <c r="N17">
        <f>H17/VLOOKUP(A17, 'Normalization Factors'!$A:$C, 3, )</f>
        <v>0.53633816743572837</v>
      </c>
      <c r="O17">
        <f>I17/VLOOKUP(A17, 'Normalization Factors'!$A:$C, 3, )</f>
        <v>318.07943309162823</v>
      </c>
      <c r="P17" s="11">
        <f>J17/VLOOKUP(A17, 'Normalization Factors'!$A:$C, 3, )</f>
        <v>1.7303889255108767E-3</v>
      </c>
      <c r="Q17" s="10">
        <f t="shared" si="4"/>
        <v>0.19187766037157433</v>
      </c>
      <c r="R17">
        <f t="shared" si="4"/>
        <v>0.72548883443882817</v>
      </c>
      <c r="S17">
        <f t="shared" si="5"/>
        <v>-0.40946611681317591</v>
      </c>
      <c r="T17">
        <f t="shared" si="5"/>
        <v>-0.59909929095790282</v>
      </c>
      <c r="U17">
        <f t="shared" si="5"/>
        <v>-0.50004584546265596</v>
      </c>
      <c r="V17">
        <f t="shared" si="5"/>
        <v>-0.49902966100725232</v>
      </c>
      <c r="W17">
        <f t="shared" si="5"/>
        <v>-0.35928954646984079</v>
      </c>
      <c r="X17" s="11">
        <f t="shared" si="5"/>
        <v>-0.12115087209247045</v>
      </c>
      <c r="Y17" s="10">
        <v>33.97</v>
      </c>
      <c r="Z17">
        <v>34.11</v>
      </c>
      <c r="AA17" s="4">
        <f t="shared" si="6"/>
        <v>4.1212834854283363E-3</v>
      </c>
      <c r="AB17" t="str">
        <f t="shared" si="7"/>
        <v>UP</v>
      </c>
      <c r="AC17">
        <f t="shared" si="8"/>
        <v>0.5159421165662641</v>
      </c>
      <c r="AD17">
        <f t="shared" si="9"/>
        <v>0</v>
      </c>
    </row>
    <row r="18" spans="1:30" x14ac:dyDescent="0.2">
      <c r="A18" t="s">
        <v>15</v>
      </c>
      <c r="B18" s="1">
        <v>43053</v>
      </c>
      <c r="C18">
        <v>322</v>
      </c>
      <c r="D18">
        <v>0.326441488980308</v>
      </c>
      <c r="E18">
        <v>0.17534386679573</v>
      </c>
      <c r="F18" s="2">
        <v>43053.726354166669</v>
      </c>
      <c r="G18">
        <v>1315</v>
      </c>
      <c r="H18">
        <v>2392</v>
      </c>
      <c r="I18">
        <v>5578478</v>
      </c>
      <c r="J18" s="11">
        <v>29</v>
      </c>
      <c r="K18" s="13">
        <f t="shared" si="3"/>
        <v>0.72635416666889796</v>
      </c>
      <c r="L18">
        <f>C18/VLOOKUP(A18, 'Normalization Factors'!$A:$C, 3, )</f>
        <v>2.6532630191166775E-2</v>
      </c>
      <c r="M18">
        <f>G18/VLOOKUP(A18, 'Normalization Factors'!$A:$C, 3, )</f>
        <v>0.10835530652603824</v>
      </c>
      <c r="N18">
        <f>H18/VLOOKUP(A18, 'Normalization Factors'!$A:$C, 3, )</f>
        <v>0.1970995385629532</v>
      </c>
      <c r="O18">
        <f>I18/VLOOKUP(A18, 'Normalization Factors'!$A:$C, 3, )</f>
        <v>459.66364535266973</v>
      </c>
      <c r="P18" s="11">
        <f>J18/VLOOKUP(A18, 'Normalization Factors'!$A:$C, 3, )</f>
        <v>2.3895847066578773E-3</v>
      </c>
      <c r="Q18" s="10">
        <f t="shared" si="4"/>
        <v>-3.1334203162927107E-2</v>
      </c>
      <c r="R18">
        <f t="shared" si="4"/>
        <v>0.28502920098433943</v>
      </c>
      <c r="S18">
        <f t="shared" si="5"/>
        <v>-0.53108666954578476</v>
      </c>
      <c r="T18">
        <f t="shared" si="5"/>
        <v>-0.70184797390575326</v>
      </c>
      <c r="U18">
        <f t="shared" si="5"/>
        <v>-0.50993611727220822</v>
      </c>
      <c r="V18">
        <f t="shared" si="5"/>
        <v>-0.50726444611286736</v>
      </c>
      <c r="W18">
        <f t="shared" si="5"/>
        <v>-3.3253127326164346E-2</v>
      </c>
      <c r="X18" s="11">
        <f t="shared" si="5"/>
        <v>0.47170050249745377</v>
      </c>
      <c r="Y18" s="10">
        <v>33.86</v>
      </c>
      <c r="Z18">
        <v>34.04</v>
      </c>
      <c r="AA18" s="4">
        <f t="shared" si="6"/>
        <v>5.3160070880094419E-3</v>
      </c>
      <c r="AB18" t="str">
        <f t="shared" si="7"/>
        <v>UP</v>
      </c>
      <c r="AC18">
        <f t="shared" si="8"/>
        <v>0.66948756883721328</v>
      </c>
      <c r="AD18">
        <f t="shared" si="9"/>
        <v>0</v>
      </c>
    </row>
    <row r="19" spans="1:30" x14ac:dyDescent="0.2">
      <c r="A19" t="s">
        <v>15</v>
      </c>
      <c r="B19" s="1">
        <v>43052</v>
      </c>
      <c r="C19">
        <v>196</v>
      </c>
      <c r="D19">
        <v>0.26493727361074298</v>
      </c>
      <c r="E19">
        <v>0.17343312406131201</v>
      </c>
      <c r="F19" s="2">
        <v>43052.761678240742</v>
      </c>
      <c r="G19">
        <v>840</v>
      </c>
      <c r="H19">
        <v>1515</v>
      </c>
      <c r="I19">
        <v>1126647</v>
      </c>
      <c r="J19" s="11">
        <v>18</v>
      </c>
      <c r="K19" s="13">
        <f t="shared" si="3"/>
        <v>0.76167824074218515</v>
      </c>
      <c r="L19">
        <f>C19/VLOOKUP(A19, 'Normalization Factors'!$A:$C, 3, )</f>
        <v>1.6150296638101518E-2</v>
      </c>
      <c r="M19">
        <f>G19/VLOOKUP(A19, 'Normalization Factors'!$A:$C, 3, )</f>
        <v>6.9215557020435067E-2</v>
      </c>
      <c r="N19">
        <f>H19/VLOOKUP(A19, 'Normalization Factors'!$A:$C, 3, )</f>
        <v>0.12483520105471325</v>
      </c>
      <c r="O19">
        <f>I19/VLOOKUP(A19, 'Normalization Factors'!$A:$C, 3, )</f>
        <v>92.835118655240606</v>
      </c>
      <c r="P19" s="11">
        <f>J19/VLOOKUP(A19, 'Normalization Factors'!$A:$C, 3, )</f>
        <v>1.4831905075807514E-3</v>
      </c>
      <c r="Q19" s="10">
        <f t="shared" si="4"/>
        <v>-1.1241346700122132</v>
      </c>
      <c r="R19">
        <f t="shared" si="4"/>
        <v>0.25277002533906096</v>
      </c>
      <c r="S19">
        <f t="shared" si="5"/>
        <v>0.90206362988910194</v>
      </c>
      <c r="T19">
        <f t="shared" si="5"/>
        <v>-1.0255063251914818</v>
      </c>
      <c r="U19">
        <f t="shared" si="5"/>
        <v>-0.51296310123453892</v>
      </c>
      <c r="V19">
        <f t="shared" si="5"/>
        <v>-0.50901861335542864</v>
      </c>
      <c r="W19">
        <f t="shared" si="5"/>
        <v>-0.87797625975898475</v>
      </c>
      <c r="X19" s="11">
        <f t="shared" si="5"/>
        <v>-0.3434701375636921</v>
      </c>
      <c r="Y19" s="10">
        <v>33.86</v>
      </c>
      <c r="Z19">
        <v>33.950000000000003</v>
      </c>
      <c r="AA19" s="4">
        <f t="shared" si="6"/>
        <v>2.6580035440048259E-3</v>
      </c>
      <c r="AB19" t="str">
        <f t="shared" si="7"/>
        <v>UP</v>
      </c>
      <c r="AC19">
        <f t="shared" si="8"/>
        <v>0.32788189919089988</v>
      </c>
      <c r="AD19">
        <f t="shared" si="9"/>
        <v>0</v>
      </c>
    </row>
    <row r="20" spans="1:30" x14ac:dyDescent="0.2">
      <c r="A20" t="s">
        <v>15</v>
      </c>
      <c r="B20" s="1">
        <v>43049</v>
      </c>
      <c r="C20">
        <v>318</v>
      </c>
      <c r="D20">
        <v>0.30267656300000001</v>
      </c>
      <c r="E20">
        <v>2.2111716999999999E-2</v>
      </c>
      <c r="F20" s="2">
        <v>43049.743750000001</v>
      </c>
      <c r="G20">
        <v>5095</v>
      </c>
      <c r="H20">
        <v>5580</v>
      </c>
      <c r="I20">
        <v>4078743</v>
      </c>
      <c r="J20" s="11">
        <v>17</v>
      </c>
      <c r="K20" s="13">
        <f t="shared" si="3"/>
        <v>0.74375000000145519</v>
      </c>
      <c r="L20">
        <f>C20/VLOOKUP(A20, 'Normalization Factors'!$A:$C, 3, )</f>
        <v>2.6203032300593277E-2</v>
      </c>
      <c r="M20">
        <f>G20/VLOOKUP(A20, 'Normalization Factors'!$A:$C, 3, )</f>
        <v>0.41982531311799604</v>
      </c>
      <c r="N20">
        <f>H20/VLOOKUP(A20, 'Normalization Factors'!$A:$C, 3, )</f>
        <v>0.45978905735003295</v>
      </c>
      <c r="O20">
        <f>I20/VLOOKUP(A20, 'Normalization Factors'!$A:$C, 3, )</f>
        <v>336.08627224785761</v>
      </c>
      <c r="P20" s="11">
        <f>J20/VLOOKUP(A20, 'Normalization Factors'!$A:$C, 3, )</f>
        <v>1.4007910349373763E-3</v>
      </c>
      <c r="Q20" s="10">
        <f t="shared" si="4"/>
        <v>-0.45358692275083612</v>
      </c>
      <c r="R20">
        <f t="shared" si="4"/>
        <v>-2.3019976895142125</v>
      </c>
      <c r="S20">
        <f t="shared" si="5"/>
        <v>0.17468819939344124</v>
      </c>
      <c r="T20">
        <f t="shared" si="5"/>
        <v>-0.71212284220053823</v>
      </c>
      <c r="U20">
        <f t="shared" si="5"/>
        <v>-0.48584769752987073</v>
      </c>
      <c r="V20">
        <f t="shared" si="5"/>
        <v>-0.50088783816613414</v>
      </c>
      <c r="W20">
        <f t="shared" si="5"/>
        <v>-0.31782386844799398</v>
      </c>
      <c r="X20" s="11">
        <f t="shared" si="5"/>
        <v>-0.41757655938743266</v>
      </c>
      <c r="Y20" s="10">
        <v>34.06</v>
      </c>
      <c r="Z20">
        <v>33.99</v>
      </c>
      <c r="AA20" s="4">
        <f t="shared" si="6"/>
        <v>-2.0551967116852693E-3</v>
      </c>
      <c r="AB20" t="str">
        <f t="shared" si="7"/>
        <v>DOWN</v>
      </c>
      <c r="AC20">
        <f t="shared" si="8"/>
        <v>-0.27785692051602923</v>
      </c>
      <c r="AD20">
        <f t="shared" si="9"/>
        <v>0</v>
      </c>
    </row>
    <row r="21" spans="1:30" x14ac:dyDescent="0.2">
      <c r="A21" t="s">
        <v>15</v>
      </c>
      <c r="B21" s="1">
        <v>43048</v>
      </c>
      <c r="C21">
        <v>295</v>
      </c>
      <c r="D21">
        <v>0.33827825500000003</v>
      </c>
      <c r="E21">
        <v>0.20487648899999999</v>
      </c>
      <c r="F21" s="2">
        <v>43048.71875</v>
      </c>
      <c r="G21">
        <v>1423</v>
      </c>
      <c r="H21">
        <v>4078</v>
      </c>
      <c r="I21">
        <v>1407384</v>
      </c>
      <c r="J21" s="11">
        <v>11</v>
      </c>
      <c r="K21" s="13">
        <f t="shared" si="3"/>
        <v>0.71875</v>
      </c>
      <c r="L21">
        <f>C21/VLOOKUP(A21, 'Normalization Factors'!$A:$C, 3, )</f>
        <v>2.4307844429795649E-2</v>
      </c>
      <c r="M21">
        <f>G21/VLOOKUP(A21, 'Normalization Factors'!$A:$C, 3, )</f>
        <v>0.11725444957152274</v>
      </c>
      <c r="N21">
        <f>H21/VLOOKUP(A21, 'Normalization Factors'!$A:$C, 3, )</f>
        <v>0.33602504943968359</v>
      </c>
      <c r="O21">
        <f>I21/VLOOKUP(A21, 'Normalization Factors'!$A:$C, 3, )</f>
        <v>115.9676994067238</v>
      </c>
      <c r="P21" s="11">
        <f>J21/VLOOKUP(A21, 'Normalization Factors'!$A:$C, 3, )</f>
        <v>9.0639419907712591E-4</v>
      </c>
      <c r="Q21" s="10">
        <f t="shared" si="4"/>
        <v>0.17898021763864488</v>
      </c>
      <c r="R21">
        <f t="shared" si="4"/>
        <v>0.78363010093405838</v>
      </c>
      <c r="S21">
        <f t="shared" si="5"/>
        <v>-0.83959903750973741</v>
      </c>
      <c r="T21">
        <f t="shared" si="5"/>
        <v>-0.77120333489555215</v>
      </c>
      <c r="U21">
        <f t="shared" si="5"/>
        <v>-0.50924787670814142</v>
      </c>
      <c r="V21">
        <f t="shared" si="5"/>
        <v>-0.50389212459524124</v>
      </c>
      <c r="W21">
        <f t="shared" si="5"/>
        <v>-0.82470715811748196</v>
      </c>
      <c r="X21" s="11">
        <f t="shared" si="5"/>
        <v>-0.86221509032987576</v>
      </c>
      <c r="Y21" s="10">
        <v>34.29</v>
      </c>
      <c r="Z21">
        <v>34.049999999999997</v>
      </c>
      <c r="AA21" s="4">
        <f t="shared" si="6"/>
        <v>-6.9991251093613881E-3</v>
      </c>
      <c r="AB21" t="str">
        <f t="shared" si="7"/>
        <v>DOWN</v>
      </c>
      <c r="AC21">
        <f t="shared" si="8"/>
        <v>-0.91324883892825048</v>
      </c>
      <c r="AD21">
        <f t="shared" si="9"/>
        <v>0</v>
      </c>
    </row>
    <row r="22" spans="1:30" x14ac:dyDescent="0.2">
      <c r="A22" t="s">
        <v>15</v>
      </c>
      <c r="B22" s="1">
        <v>43047</v>
      </c>
      <c r="C22">
        <v>365</v>
      </c>
      <c r="D22">
        <v>0.29435063900000003</v>
      </c>
      <c r="E22">
        <v>0.14133755000000001</v>
      </c>
      <c r="F22" s="2">
        <v>43047.739583333336</v>
      </c>
      <c r="G22">
        <v>3305</v>
      </c>
      <c r="H22">
        <v>7341</v>
      </c>
      <c r="I22">
        <v>1959983</v>
      </c>
      <c r="J22" s="11">
        <v>19</v>
      </c>
      <c r="K22" s="13">
        <f t="shared" si="3"/>
        <v>0.73958333333575865</v>
      </c>
      <c r="L22">
        <f>C22/VLOOKUP(A22, 'Normalization Factors'!$A:$C, 3, )</f>
        <v>3.0075807514831906E-2</v>
      </c>
      <c r="M22">
        <f>G22/VLOOKUP(A22, 'Normalization Factors'!$A:$C, 3, )</f>
        <v>0.27233025708635467</v>
      </c>
      <c r="N22">
        <f>H22/VLOOKUP(A22, 'Normalization Factors'!$A:$C, 3, )</f>
        <v>0.60489452867501647</v>
      </c>
      <c r="O22">
        <f>I22/VLOOKUP(A22, 'Normalization Factors'!$A:$C, 3, )</f>
        <v>161.50156558998023</v>
      </c>
      <c r="P22" s="11">
        <f>J22/VLOOKUP(A22, 'Normalization Factors'!$A:$C, 3, )</f>
        <v>1.5655899802241265E-3</v>
      </c>
      <c r="Q22" s="10">
        <f t="shared" si="4"/>
        <v>-0.60152106969475494</v>
      </c>
      <c r="R22">
        <f t="shared" si="4"/>
        <v>-0.28910133307554087</v>
      </c>
      <c r="S22">
        <f t="shared" si="5"/>
        <v>5.6403266254442114E-3</v>
      </c>
      <c r="T22">
        <f t="shared" si="5"/>
        <v>-0.59139313973681407</v>
      </c>
      <c r="U22">
        <f t="shared" si="5"/>
        <v>-0.49725464761949612</v>
      </c>
      <c r="V22">
        <f t="shared" si="5"/>
        <v>-0.49736550234612253</v>
      </c>
      <c r="W22">
        <f t="shared" si="5"/>
        <v>-0.71985296256081244</v>
      </c>
      <c r="X22" s="11">
        <f t="shared" si="5"/>
        <v>-0.26936371573995155</v>
      </c>
      <c r="Y22" s="10">
        <v>34.31</v>
      </c>
      <c r="Z22">
        <v>34.5</v>
      </c>
      <c r="AA22" s="4">
        <f t="shared" si="6"/>
        <v>5.5377440979305663E-3</v>
      </c>
      <c r="AB22" t="str">
        <f t="shared" si="7"/>
        <v>UP</v>
      </c>
      <c r="AC22">
        <f t="shared" si="8"/>
        <v>0.69798513044894661</v>
      </c>
      <c r="AD22">
        <f t="shared" si="9"/>
        <v>0</v>
      </c>
    </row>
    <row r="23" spans="1:30" x14ac:dyDescent="0.2">
      <c r="A23" t="s">
        <v>15</v>
      </c>
      <c r="B23" s="1">
        <v>43046</v>
      </c>
      <c r="C23">
        <v>464</v>
      </c>
      <c r="D23">
        <v>0.25981911600000002</v>
      </c>
      <c r="E23">
        <v>0.15519593400000001</v>
      </c>
      <c r="F23" s="2">
        <v>43046.740972222222</v>
      </c>
      <c r="G23">
        <v>4224</v>
      </c>
      <c r="H23">
        <v>5594</v>
      </c>
      <c r="I23">
        <v>1855143</v>
      </c>
      <c r="J23" s="11">
        <v>22</v>
      </c>
      <c r="K23" s="13">
        <f t="shared" si="3"/>
        <v>0.74097222222189885</v>
      </c>
      <c r="L23">
        <f>C23/VLOOKUP(A23, 'Normalization Factors'!$A:$C, 3, )</f>
        <v>3.8233355306526037E-2</v>
      </c>
      <c r="M23">
        <f>G23/VLOOKUP(A23, 'Normalization Factors'!$A:$C, 3, )</f>
        <v>0.34805537244561635</v>
      </c>
      <c r="N23">
        <f>H23/VLOOKUP(A23, 'Normalization Factors'!$A:$C, 3, )</f>
        <v>0.46094264996704021</v>
      </c>
      <c r="O23">
        <f>I23/VLOOKUP(A23, 'Normalization Factors'!$A:$C, 3, )</f>
        <v>152.86280487804879</v>
      </c>
      <c r="P23" s="11">
        <f>J23/VLOOKUP(A23, 'Normalization Factors'!$A:$C, 3, )</f>
        <v>1.8127883981542518E-3</v>
      </c>
      <c r="Q23" s="10">
        <f t="shared" si="4"/>
        <v>-1.2150735592057476</v>
      </c>
      <c r="R23">
        <f t="shared" si="4"/>
        <v>-5.5129466762575068E-2</v>
      </c>
      <c r="S23">
        <f t="shared" si="5"/>
        <v>6.1989617449711078E-2</v>
      </c>
      <c r="T23">
        <f t="shared" si="5"/>
        <v>-0.33709014944088445</v>
      </c>
      <c r="U23">
        <f t="shared" si="5"/>
        <v>-0.49139823022711304</v>
      </c>
      <c r="V23">
        <f t="shared" si="5"/>
        <v>-0.50085983549635549</v>
      </c>
      <c r="W23">
        <f t="shared" si="5"/>
        <v>-0.73974607467676123</v>
      </c>
      <c r="X23" s="11">
        <f t="shared" si="5"/>
        <v>-4.7044450268729901E-2</v>
      </c>
      <c r="Y23" s="10">
        <v>34.32</v>
      </c>
      <c r="Z23">
        <v>34.4</v>
      </c>
      <c r="AA23" s="4">
        <f t="shared" si="6"/>
        <v>2.3310023310022811E-3</v>
      </c>
      <c r="AB23" t="str">
        <f t="shared" si="7"/>
        <v>UP</v>
      </c>
      <c r="AC23">
        <f t="shared" si="8"/>
        <v>0.28585581965656154</v>
      </c>
      <c r="AD23">
        <f t="shared" si="9"/>
        <v>0</v>
      </c>
    </row>
    <row r="24" spans="1:30" x14ac:dyDescent="0.2">
      <c r="A24" t="s">
        <v>12</v>
      </c>
      <c r="B24" s="1">
        <v>43056</v>
      </c>
      <c r="C24">
        <v>2338</v>
      </c>
      <c r="D24">
        <v>0.320166052543993</v>
      </c>
      <c r="E24">
        <v>0.149665980509125</v>
      </c>
      <c r="F24" s="2">
        <v>43056.747604166667</v>
      </c>
      <c r="G24">
        <v>542242</v>
      </c>
      <c r="H24">
        <v>1984419</v>
      </c>
      <c r="I24">
        <v>36394247</v>
      </c>
      <c r="J24" s="11">
        <v>64</v>
      </c>
      <c r="K24" s="13">
        <f t="shared" si="3"/>
        <v>0.74760416666686069</v>
      </c>
      <c r="L24">
        <f>C24/VLOOKUP(A24, 'Normalization Factors'!$A:$C, 3, )</f>
        <v>8.4185510586201925E-2</v>
      </c>
      <c r="M24">
        <f>G24/VLOOKUP(A24, 'Normalization Factors'!$A:$C, 3, )</f>
        <v>19.524773152815786</v>
      </c>
      <c r="N24">
        <f>H24/VLOOKUP(A24, 'Normalization Factors'!$A:$C, 3, )</f>
        <v>71.453946420855544</v>
      </c>
      <c r="O24">
        <f>I24/VLOOKUP(A24, 'Normalization Factors'!$A:$C, 3, )</f>
        <v>1310.465468817514</v>
      </c>
      <c r="P24" s="11">
        <f>J24/VLOOKUP(A24, 'Normalization Factors'!$A:$C, 3, )</f>
        <v>2.3044793317009938E-3</v>
      </c>
      <c r="Q24" s="10">
        <f t="shared" si="4"/>
        <v>-0.14283550150615579</v>
      </c>
      <c r="R24">
        <f t="shared" si="4"/>
        <v>-0.14849197850160081</v>
      </c>
      <c r="S24">
        <f t="shared" si="5"/>
        <v>0.33105748168907867</v>
      </c>
      <c r="T24">
        <f t="shared" si="5"/>
        <v>1.0954200603139033</v>
      </c>
      <c r="U24">
        <f t="shared" si="5"/>
        <v>0.99168783712274999</v>
      </c>
      <c r="V24">
        <f t="shared" si="5"/>
        <v>1.2224466523229629</v>
      </c>
      <c r="W24">
        <f t="shared" si="5"/>
        <v>1.925951048715403</v>
      </c>
      <c r="X24" s="11">
        <f t="shared" si="5"/>
        <v>0.39516051245020578</v>
      </c>
      <c r="Y24" s="10">
        <v>1049.8</v>
      </c>
      <c r="Z24">
        <v>1035.8900000000001</v>
      </c>
      <c r="AA24" s="4">
        <f t="shared" si="6"/>
        <v>-1.3250142884358787E-2</v>
      </c>
      <c r="AB24" t="str">
        <f t="shared" si="7"/>
        <v>DOWN</v>
      </c>
      <c r="AC24">
        <f t="shared" si="8"/>
        <v>-1.716627418996572</v>
      </c>
      <c r="AD24">
        <f t="shared" si="9"/>
        <v>0</v>
      </c>
    </row>
    <row r="25" spans="1:30" x14ac:dyDescent="0.2">
      <c r="A25" t="s">
        <v>12</v>
      </c>
      <c r="B25" s="1">
        <v>43055</v>
      </c>
      <c r="C25">
        <v>3422</v>
      </c>
      <c r="D25">
        <v>0.46226826826279399</v>
      </c>
      <c r="E25">
        <v>0.22726889730466199</v>
      </c>
      <c r="F25" s="2">
        <v>43055.726273148146</v>
      </c>
      <c r="G25">
        <v>1004648</v>
      </c>
      <c r="H25">
        <v>2782590</v>
      </c>
      <c r="I25">
        <v>57323472</v>
      </c>
      <c r="J25" s="11">
        <v>134</v>
      </c>
      <c r="K25" s="13">
        <f t="shared" si="3"/>
        <v>0.72627314814599231</v>
      </c>
      <c r="L25">
        <f>C25/VLOOKUP(A25, 'Normalization Factors'!$A:$C, 3, )</f>
        <v>0.12321762926688751</v>
      </c>
      <c r="M25">
        <f>G25/VLOOKUP(A25, 'Normalization Factors'!$A:$C, 3, )</f>
        <v>36.174852369292815</v>
      </c>
      <c r="N25">
        <f>H25/VLOOKUP(A25, 'Normalization Factors'!$A:$C, 3, )</f>
        <v>100.1940803687167</v>
      </c>
      <c r="O25">
        <f>I25/VLOOKUP(A25, 'Normalization Factors'!$A:$C, 3, )</f>
        <v>2064.0743194584475</v>
      </c>
      <c r="P25" s="11">
        <f>J25/VLOOKUP(A25, 'Normalization Factors'!$A:$C, 3, )</f>
        <v>4.8250036007489554E-3</v>
      </c>
      <c r="Q25" s="10">
        <f t="shared" si="4"/>
        <v>2.3820218069681456</v>
      </c>
      <c r="R25">
        <f t="shared" si="4"/>
        <v>1.1616823732829642</v>
      </c>
      <c r="S25">
        <f t="shared" si="5"/>
        <v>-0.53437371169503145</v>
      </c>
      <c r="T25">
        <f t="shared" si="5"/>
        <v>2.3122053923214478</v>
      </c>
      <c r="U25">
        <f t="shared" si="5"/>
        <v>2.2793691175713557</v>
      </c>
      <c r="V25">
        <f t="shared" si="5"/>
        <v>1.9200936972766365</v>
      </c>
      <c r="W25">
        <f t="shared" si="5"/>
        <v>3.6613417901982364</v>
      </c>
      <c r="X25" s="11">
        <f t="shared" si="5"/>
        <v>2.6620079655577977</v>
      </c>
      <c r="Y25" s="10">
        <v>1038.75</v>
      </c>
      <c r="Z25">
        <v>1048.47</v>
      </c>
      <c r="AA25" s="4">
        <f t="shared" si="6"/>
        <v>9.3574007220216873E-3</v>
      </c>
      <c r="AB25" t="str">
        <f t="shared" si="7"/>
        <v>UP</v>
      </c>
      <c r="AC25">
        <f t="shared" si="8"/>
        <v>1.1888860405830823</v>
      </c>
      <c r="AD25">
        <f t="shared" si="9"/>
        <v>0</v>
      </c>
    </row>
    <row r="26" spans="1:30" x14ac:dyDescent="0.2">
      <c r="A26" t="s">
        <v>12</v>
      </c>
      <c r="B26" s="1">
        <v>43054</v>
      </c>
      <c r="C26">
        <v>2535</v>
      </c>
      <c r="D26">
        <v>0.31786948088254802</v>
      </c>
      <c r="E26">
        <v>0.10910790078931</v>
      </c>
      <c r="F26" s="2">
        <v>43054.760821759257</v>
      </c>
      <c r="G26">
        <v>224632</v>
      </c>
      <c r="H26">
        <v>793045</v>
      </c>
      <c r="I26">
        <v>17800991</v>
      </c>
      <c r="J26" s="11">
        <v>99</v>
      </c>
      <c r="K26" s="13">
        <f t="shared" si="3"/>
        <v>0.76082175925694173</v>
      </c>
      <c r="L26">
        <f>C26/VLOOKUP(A26, 'Normalization Factors'!$A:$C, 3, )</f>
        <v>9.1278986029094053E-2</v>
      </c>
      <c r="M26">
        <f>G26/VLOOKUP(A26, 'Normalization Factors'!$A:$C, 3, )</f>
        <v>8.0884343943540262</v>
      </c>
      <c r="N26">
        <f>H26/VLOOKUP(A26, 'Normalization Factors'!$A:$C, 3, )</f>
        <v>28.555559556387728</v>
      </c>
      <c r="O26">
        <f>I26/VLOOKUP(A26, 'Normalization Factors'!$A:$C, 3, )</f>
        <v>640.9689975514907</v>
      </c>
      <c r="P26" s="11">
        <f>J26/VLOOKUP(A26, 'Normalization Factors'!$A:$C, 3, )</f>
        <v>3.5647414662249746E-3</v>
      </c>
      <c r="Q26" s="10">
        <f t="shared" si="4"/>
        <v>-0.18364074662146573</v>
      </c>
      <c r="R26">
        <f t="shared" si="4"/>
        <v>-0.83323628967923624</v>
      </c>
      <c r="S26">
        <f t="shared" si="5"/>
        <v>0.86731490032607339</v>
      </c>
      <c r="T26">
        <f t="shared" si="5"/>
        <v>1.3165517119794812</v>
      </c>
      <c r="U26">
        <f t="shared" si="5"/>
        <v>0.10722601897315491</v>
      </c>
      <c r="V26">
        <f t="shared" si="5"/>
        <v>0.18111772589662314</v>
      </c>
      <c r="W26">
        <f t="shared" si="5"/>
        <v>0.38425209347840167</v>
      </c>
      <c r="X26" s="11">
        <f t="shared" si="5"/>
        <v>1.5285842390040019</v>
      </c>
      <c r="Y26" s="10">
        <v>1035</v>
      </c>
      <c r="Z26">
        <v>1036.4100000000001</v>
      </c>
      <c r="AA26" s="4">
        <f t="shared" si="6"/>
        <v>1.3623188405797893E-3</v>
      </c>
      <c r="AB26" t="str">
        <f t="shared" si="7"/>
        <v>UP</v>
      </c>
      <c r="AC26">
        <f t="shared" si="8"/>
        <v>0.16136096216568349</v>
      </c>
      <c r="AD26">
        <f t="shared" si="9"/>
        <v>0</v>
      </c>
    </row>
    <row r="27" spans="1:30" x14ac:dyDescent="0.2">
      <c r="A27" t="s">
        <v>12</v>
      </c>
      <c r="B27" s="1">
        <v>43053</v>
      </c>
      <c r="C27">
        <v>2433</v>
      </c>
      <c r="D27">
        <v>0.315011099687938</v>
      </c>
      <c r="E27">
        <v>0.13579592643674401</v>
      </c>
      <c r="F27" s="2">
        <v>43053.737245370372</v>
      </c>
      <c r="G27">
        <v>634111</v>
      </c>
      <c r="H27">
        <v>2807416</v>
      </c>
      <c r="I27">
        <v>16674638</v>
      </c>
      <c r="J27" s="11">
        <v>112</v>
      </c>
      <c r="K27" s="13">
        <f t="shared" si="3"/>
        <v>0.73724537037196569</v>
      </c>
      <c r="L27">
        <f>C27/VLOOKUP(A27, 'Normalization Factors'!$A:$C, 3, )</f>
        <v>8.7606222094195593E-2</v>
      </c>
      <c r="M27">
        <f>G27/VLOOKUP(A27, 'Normalization Factors'!$A:$C, 3, )</f>
        <v>22.832745211003889</v>
      </c>
      <c r="N27">
        <f>H27/VLOOKUP(A27, 'Normalization Factors'!$A:$C, 3, )</f>
        <v>101.08800230447933</v>
      </c>
      <c r="O27">
        <f>I27/VLOOKUP(A27, 'Normalization Factors'!$A:$C, 3, )</f>
        <v>600.41185366556249</v>
      </c>
      <c r="P27" s="11">
        <f>J27/VLOOKUP(A27, 'Normalization Factors'!$A:$C, 3, )</f>
        <v>4.032838830476739E-3</v>
      </c>
      <c r="Q27" s="10">
        <f t="shared" si="4"/>
        <v>-0.23442816477051115</v>
      </c>
      <c r="R27">
        <f t="shared" si="4"/>
        <v>-0.3826608712943485</v>
      </c>
      <c r="S27">
        <f t="shared" si="5"/>
        <v>-8.9214313150135671E-2</v>
      </c>
      <c r="T27">
        <f t="shared" si="5"/>
        <v>1.2020571512186238</v>
      </c>
      <c r="U27">
        <f t="shared" si="5"/>
        <v>1.2475192743305996</v>
      </c>
      <c r="V27">
        <f t="shared" si="5"/>
        <v>1.9417930393199077</v>
      </c>
      <c r="W27">
        <f t="shared" si="5"/>
        <v>0.29085816380153068</v>
      </c>
      <c r="X27" s="11">
        <f t="shared" si="5"/>
        <v>1.9495701945811259</v>
      </c>
      <c r="Y27" s="10">
        <v>1037.72</v>
      </c>
      <c r="Z27">
        <v>1041.6400000000001</v>
      </c>
      <c r="AA27" s="4">
        <f t="shared" si="6"/>
        <v>3.7775122383688015E-3</v>
      </c>
      <c r="AB27" t="str">
        <f t="shared" si="7"/>
        <v>UP</v>
      </c>
      <c r="AC27">
        <f t="shared" si="8"/>
        <v>0.47176075822240304</v>
      </c>
      <c r="AD27">
        <f t="shared" si="9"/>
        <v>0</v>
      </c>
    </row>
    <row r="28" spans="1:30" x14ac:dyDescent="0.2">
      <c r="A28" t="s">
        <v>12</v>
      </c>
      <c r="B28" s="1">
        <v>43052</v>
      </c>
      <c r="C28">
        <v>2148</v>
      </c>
      <c r="D28">
        <v>0.32583183183893299</v>
      </c>
      <c r="E28">
        <v>8.6303538426966794E-2</v>
      </c>
      <c r="F28" s="2">
        <v>43052.73878472222</v>
      </c>
      <c r="G28">
        <v>1090579</v>
      </c>
      <c r="H28">
        <v>2927869</v>
      </c>
      <c r="I28">
        <v>20977216</v>
      </c>
      <c r="J28" s="11">
        <v>83</v>
      </c>
      <c r="K28" s="13">
        <f t="shared" si="3"/>
        <v>0.73878472221986158</v>
      </c>
      <c r="L28">
        <f>C28/VLOOKUP(A28, 'Normalization Factors'!$A:$C, 3, )</f>
        <v>7.7344087570214604E-2</v>
      </c>
      <c r="M28">
        <f>G28/VLOOKUP(A28, 'Normalization Factors'!$A:$C, 3, )</f>
        <v>39.26901195448653</v>
      </c>
      <c r="N28">
        <f>H28/VLOOKUP(A28, 'Normalization Factors'!$A:$C, 3, )</f>
        <v>105.42521244418839</v>
      </c>
      <c r="O28">
        <f>I28/VLOOKUP(A28, 'Normalization Factors'!$A:$C, 3, )</f>
        <v>755.33688607230306</v>
      </c>
      <c r="P28" s="11">
        <f>J28/VLOOKUP(A28, 'Normalization Factors'!$A:$C, 3, )</f>
        <v>2.9886216332997264E-3</v>
      </c>
      <c r="Q28" s="10">
        <f t="shared" si="4"/>
        <v>-4.2166527495647435E-2</v>
      </c>
      <c r="R28">
        <f t="shared" si="4"/>
        <v>-1.2182436052504164</v>
      </c>
      <c r="S28">
        <f t="shared" si="5"/>
        <v>-2.6760515856806118E-2</v>
      </c>
      <c r="T28">
        <f t="shared" si="5"/>
        <v>0.88214587850446291</v>
      </c>
      <c r="U28">
        <f t="shared" si="5"/>
        <v>2.5186647584372372</v>
      </c>
      <c r="V28">
        <f t="shared" si="5"/>
        <v>2.0470758415086676</v>
      </c>
      <c r="W28">
        <f t="shared" si="5"/>
        <v>0.64761547448588341</v>
      </c>
      <c r="X28" s="11">
        <f t="shared" si="5"/>
        <v>1.0104476782936951</v>
      </c>
      <c r="Y28" s="10">
        <v>1040.8</v>
      </c>
      <c r="Z28">
        <v>1041.2</v>
      </c>
      <c r="AA28" s="4">
        <f t="shared" si="6"/>
        <v>3.8431975403544481E-4</v>
      </c>
      <c r="AB28" t="str">
        <f t="shared" si="7"/>
        <v>UP</v>
      </c>
      <c r="AC28">
        <f t="shared" si="8"/>
        <v>3.5668867576104768E-2</v>
      </c>
      <c r="AD28">
        <f t="shared" si="9"/>
        <v>0</v>
      </c>
    </row>
    <row r="29" spans="1:30" x14ac:dyDescent="0.2">
      <c r="A29" t="s">
        <v>12</v>
      </c>
      <c r="B29" s="1">
        <v>43049</v>
      </c>
      <c r="C29">
        <v>2410</v>
      </c>
      <c r="D29">
        <v>0.32025905700000001</v>
      </c>
      <c r="E29">
        <v>0.20481043299999999</v>
      </c>
      <c r="F29" s="2">
        <v>43049.708333333336</v>
      </c>
      <c r="G29">
        <v>728970</v>
      </c>
      <c r="H29">
        <v>1882366</v>
      </c>
      <c r="I29">
        <v>14133192</v>
      </c>
      <c r="J29" s="11">
        <v>99</v>
      </c>
      <c r="K29" s="13">
        <f t="shared" si="3"/>
        <v>0.70833333333575865</v>
      </c>
      <c r="L29">
        <f>C29/VLOOKUP(A29, 'Normalization Factors'!$A:$C, 3, )</f>
        <v>8.6778049834365545E-2</v>
      </c>
      <c r="M29">
        <f>G29/VLOOKUP(A29, 'Normalization Factors'!$A:$C, 3, )</f>
        <v>26.248379662969899</v>
      </c>
      <c r="N29">
        <f>H29/VLOOKUP(A29, 'Normalization Factors'!$A:$C, 3, )</f>
        <v>67.779274089010514</v>
      </c>
      <c r="O29">
        <f>I29/VLOOKUP(A29, 'Normalization Factors'!$A:$C, 3, )</f>
        <v>508.90076335877865</v>
      </c>
      <c r="P29" s="11">
        <f>J29/VLOOKUP(A29, 'Normalization Factors'!$A:$C, 3, )</f>
        <v>3.5647414662249746E-3</v>
      </c>
      <c r="Q29" s="10">
        <f t="shared" si="4"/>
        <v>-0.14118300805781522</v>
      </c>
      <c r="R29">
        <f t="shared" si="4"/>
        <v>0.78251487381947038</v>
      </c>
      <c r="S29">
        <f t="shared" si="5"/>
        <v>-1.2622187194297299</v>
      </c>
      <c r="T29">
        <f t="shared" si="5"/>
        <v>1.176239750262744</v>
      </c>
      <c r="U29">
        <f t="shared" si="5"/>
        <v>1.5116770892855835</v>
      </c>
      <c r="V29">
        <f t="shared" si="5"/>
        <v>1.1332465011289741</v>
      </c>
      <c r="W29">
        <f t="shared" si="5"/>
        <v>8.0128819624735739E-2</v>
      </c>
      <c r="X29" s="11">
        <f t="shared" si="5"/>
        <v>1.5285842390040019</v>
      </c>
      <c r="Y29" s="10">
        <v>1043.8699999999999</v>
      </c>
      <c r="Z29">
        <v>1044.1500000000001</v>
      </c>
      <c r="AA29" s="4">
        <f t="shared" si="6"/>
        <v>2.6823263433205295E-4</v>
      </c>
      <c r="AB29" t="str">
        <f t="shared" si="7"/>
        <v>UP</v>
      </c>
      <c r="AC29">
        <f t="shared" si="8"/>
        <v>2.07493922604917E-2</v>
      </c>
      <c r="AD29">
        <f t="shared" si="9"/>
        <v>0</v>
      </c>
    </row>
    <row r="30" spans="1:30" x14ac:dyDescent="0.2">
      <c r="A30" t="s">
        <v>12</v>
      </c>
      <c r="B30" s="1">
        <v>43048</v>
      </c>
      <c r="C30">
        <v>2731</v>
      </c>
      <c r="D30">
        <v>0.27931995100000001</v>
      </c>
      <c r="E30">
        <v>0.118267686</v>
      </c>
      <c r="F30" s="2">
        <v>43048.746527777781</v>
      </c>
      <c r="G30">
        <v>528803</v>
      </c>
      <c r="H30">
        <v>1260719</v>
      </c>
      <c r="I30">
        <v>22383865</v>
      </c>
      <c r="J30" s="11">
        <v>107</v>
      </c>
      <c r="K30" s="13">
        <f t="shared" si="3"/>
        <v>0.74652777778101154</v>
      </c>
      <c r="L30">
        <f>C30/VLOOKUP(A30, 'Normalization Factors'!$A:$C, 3, )</f>
        <v>9.8336453982428351E-2</v>
      </c>
      <c r="M30">
        <f>G30/VLOOKUP(A30, 'Normalization Factors'!$A:$C, 3, )</f>
        <v>19.040868500648134</v>
      </c>
      <c r="N30">
        <f>H30/VLOOKUP(A30, 'Normalization Factors'!$A:$C, 3, )</f>
        <v>45.395326227855392</v>
      </c>
      <c r="O30">
        <f>I30/VLOOKUP(A30, 'Normalization Factors'!$A:$C, 3, )</f>
        <v>805.98678525133232</v>
      </c>
      <c r="P30" s="11">
        <f>J30/VLOOKUP(A30, 'Normalization Factors'!$A:$C, 3, )</f>
        <v>3.8528013826875989E-3</v>
      </c>
      <c r="Q30" s="10">
        <f t="shared" si="4"/>
        <v>-0.86858476223629177</v>
      </c>
      <c r="R30">
        <f t="shared" si="4"/>
        <v>-0.67859112753255002</v>
      </c>
      <c r="S30">
        <f t="shared" si="5"/>
        <v>0.28738678133717138</v>
      </c>
      <c r="T30">
        <f t="shared" si="5"/>
        <v>1.5365608679513252</v>
      </c>
      <c r="U30">
        <f t="shared" si="5"/>
        <v>0.95426369312818915</v>
      </c>
      <c r="V30">
        <f t="shared" si="5"/>
        <v>0.58989151509926807</v>
      </c>
      <c r="W30">
        <f t="shared" si="5"/>
        <v>0.7642507369533702</v>
      </c>
      <c r="X30" s="11">
        <f t="shared" si="5"/>
        <v>1.7876525193591553</v>
      </c>
      <c r="Y30" s="10">
        <v>1048</v>
      </c>
      <c r="Z30">
        <v>1047.72</v>
      </c>
      <c r="AA30" s="4">
        <f t="shared" si="6"/>
        <v>-2.6717557251905791E-4</v>
      </c>
      <c r="AB30" t="str">
        <f t="shared" si="7"/>
        <v>DOWN</v>
      </c>
      <c r="AC30">
        <f t="shared" si="8"/>
        <v>-4.8061079963313581E-2</v>
      </c>
      <c r="AD30">
        <f t="shared" si="9"/>
        <v>0</v>
      </c>
    </row>
    <row r="31" spans="1:30" x14ac:dyDescent="0.2">
      <c r="A31" t="s">
        <v>12</v>
      </c>
      <c r="B31" s="1">
        <v>43047</v>
      </c>
      <c r="C31">
        <v>2420</v>
      </c>
      <c r="D31">
        <v>0.35751104500000003</v>
      </c>
      <c r="E31">
        <v>0.190866551</v>
      </c>
      <c r="F31" s="2">
        <v>43047.742361111108</v>
      </c>
      <c r="G31">
        <v>741334</v>
      </c>
      <c r="H31">
        <v>1855603</v>
      </c>
      <c r="I31">
        <v>17160497</v>
      </c>
      <c r="J31" s="11">
        <v>81</v>
      </c>
      <c r="K31" s="13">
        <f t="shared" si="3"/>
        <v>0.74236111110803904</v>
      </c>
      <c r="L31">
        <f>C31/VLOOKUP(A31, 'Normalization Factors'!$A:$C, 3, )</f>
        <v>8.7138124729943825E-2</v>
      </c>
      <c r="M31">
        <f>G31/VLOOKUP(A31, 'Normalization Factors'!$A:$C, 3, )</f>
        <v>26.693576263862884</v>
      </c>
      <c r="N31">
        <f>H31/VLOOKUP(A31, 'Normalization Factors'!$A:$C, 3, )</f>
        <v>66.815605645974358</v>
      </c>
      <c r="O31">
        <f>I31/VLOOKUP(A31, 'Normalization Factors'!$A:$C, 3, )</f>
        <v>617.90641653463922</v>
      </c>
      <c r="P31" s="11">
        <f>J31/VLOOKUP(A31, 'Normalization Factors'!$A:$C, 3, )</f>
        <v>2.9166066541840702E-3</v>
      </c>
      <c r="Q31" s="10">
        <f t="shared" si="4"/>
        <v>0.52070641907905402</v>
      </c>
      <c r="R31">
        <f t="shared" si="4"/>
        <v>0.54709954002674477</v>
      </c>
      <c r="S31">
        <f t="shared" si="5"/>
        <v>0.11833890827397794</v>
      </c>
      <c r="T31">
        <f t="shared" si="5"/>
        <v>1.187464707200083</v>
      </c>
      <c r="U31">
        <f t="shared" si="5"/>
        <v>1.5461076359295858</v>
      </c>
      <c r="V31">
        <f t="shared" si="5"/>
        <v>1.1098541104456552</v>
      </c>
      <c r="W31">
        <f t="shared" si="5"/>
        <v>0.33114418539411739</v>
      </c>
      <c r="X31" s="11">
        <f t="shared" si="5"/>
        <v>0.94568060820490674</v>
      </c>
      <c r="Y31" s="10">
        <v>1050.05</v>
      </c>
      <c r="Z31">
        <v>1058.29</v>
      </c>
      <c r="AA31" s="4">
        <f t="shared" si="6"/>
        <v>7.8472453692681396E-3</v>
      </c>
      <c r="AB31" t="str">
        <f t="shared" si="7"/>
        <v>UP</v>
      </c>
      <c r="AC31">
        <f t="shared" si="8"/>
        <v>0.99480141202381944</v>
      </c>
      <c r="AD31">
        <f t="shared" si="9"/>
        <v>0</v>
      </c>
    </row>
    <row r="32" spans="1:30" x14ac:dyDescent="0.2">
      <c r="A32" t="s">
        <v>12</v>
      </c>
      <c r="B32" s="1">
        <v>43046</v>
      </c>
      <c r="C32">
        <v>2662</v>
      </c>
      <c r="D32">
        <v>0.36730168600000002</v>
      </c>
      <c r="E32">
        <v>0.18164086300000001</v>
      </c>
      <c r="F32" s="2">
        <v>43046.752083333333</v>
      </c>
      <c r="G32">
        <v>889832</v>
      </c>
      <c r="H32">
        <v>2736449</v>
      </c>
      <c r="I32">
        <v>34626861</v>
      </c>
      <c r="J32" s="11">
        <v>119</v>
      </c>
      <c r="K32" s="13">
        <f t="shared" si="3"/>
        <v>0.75208333333284827</v>
      </c>
      <c r="L32">
        <f>C32/VLOOKUP(A32, 'Normalization Factors'!$A:$C, 3, )</f>
        <v>9.5851937202938206E-2</v>
      </c>
      <c r="M32">
        <f>G32/VLOOKUP(A32, 'Normalization Factors'!$A:$C, 3, )</f>
        <v>32.040616448221229</v>
      </c>
      <c r="N32">
        <f>H32/VLOOKUP(A32, 'Normalization Factors'!$A:$C, 3, )</f>
        <v>98.532658793028943</v>
      </c>
      <c r="O32">
        <f>I32/VLOOKUP(A32, 'Normalization Factors'!$A:$C, 3, )</f>
        <v>1246.8263358778627</v>
      </c>
      <c r="P32" s="11">
        <f>J32/VLOOKUP(A32, 'Normalization Factors'!$A:$C, 3, )</f>
        <v>4.2848912573815352E-3</v>
      </c>
      <c r="Q32" s="10">
        <f t="shared" si="4"/>
        <v>0.694665504505387</v>
      </c>
      <c r="R32">
        <f t="shared" si="4"/>
        <v>0.39134173743005474</v>
      </c>
      <c r="S32">
        <f t="shared" si="5"/>
        <v>0.51278394492943535</v>
      </c>
      <c r="T32">
        <f t="shared" si="5"/>
        <v>1.459108665083686</v>
      </c>
      <c r="U32">
        <f t="shared" si="5"/>
        <v>1.9596362120814026</v>
      </c>
      <c r="V32">
        <f t="shared" si="5"/>
        <v>1.8797638277358895</v>
      </c>
      <c r="W32">
        <f t="shared" si="5"/>
        <v>1.7794045186347922</v>
      </c>
      <c r="X32" s="11">
        <f t="shared" si="5"/>
        <v>2.1762549398918853</v>
      </c>
      <c r="Y32" s="10">
        <v>1049.6500000000001</v>
      </c>
      <c r="Z32">
        <v>1052.3900000000001</v>
      </c>
      <c r="AA32" s="4">
        <f t="shared" si="6"/>
        <v>2.6103939408374304E-3</v>
      </c>
      <c r="AB32" t="str">
        <f t="shared" si="7"/>
        <v>UP</v>
      </c>
      <c r="AC32">
        <f t="shared" si="8"/>
        <v>0.32176312993332018</v>
      </c>
      <c r="AD32">
        <f t="shared" si="9"/>
        <v>0</v>
      </c>
    </row>
    <row r="33" spans="1:30" x14ac:dyDescent="0.2">
      <c r="A33" t="s">
        <v>12</v>
      </c>
      <c r="B33" s="1">
        <v>43045</v>
      </c>
      <c r="C33">
        <v>3190</v>
      </c>
      <c r="D33">
        <v>0.42111298200000002</v>
      </c>
      <c r="E33">
        <v>0.176021184</v>
      </c>
      <c r="F33" s="2">
        <v>43045.75277777778</v>
      </c>
      <c r="G33">
        <v>1322624</v>
      </c>
      <c r="H33">
        <v>3717511</v>
      </c>
      <c r="I33">
        <v>15641992</v>
      </c>
      <c r="J33" s="11">
        <v>87</v>
      </c>
      <c r="K33" s="13">
        <f t="shared" si="3"/>
        <v>0.75277777777955635</v>
      </c>
      <c r="L33">
        <f>C33/VLOOKUP(A33, 'Normalization Factors'!$A:$C, 3, )</f>
        <v>0.11486389168947141</v>
      </c>
      <c r="M33">
        <f>G33/VLOOKUP(A33, 'Normalization Factors'!$A:$C, 3, )</f>
        <v>47.624369868932739</v>
      </c>
      <c r="N33">
        <f>H33/VLOOKUP(A33, 'Normalization Factors'!$A:$C, 3, )</f>
        <v>133.85823851361084</v>
      </c>
      <c r="O33">
        <f>I33/VLOOKUP(A33, 'Normalization Factors'!$A:$C, 3, )</f>
        <v>563.22886360362952</v>
      </c>
      <c r="P33" s="11">
        <f>J33/VLOOKUP(A33, 'Normalization Factors'!$A:$C, 3, )</f>
        <v>3.1326515915310383E-3</v>
      </c>
      <c r="Q33" s="10">
        <f t="shared" si="4"/>
        <v>1.6507789844875156</v>
      </c>
      <c r="R33">
        <f t="shared" si="4"/>
        <v>0.29646438494005406</v>
      </c>
      <c r="S33">
        <f t="shared" si="5"/>
        <v>0.54095859048916695</v>
      </c>
      <c r="T33">
        <f t="shared" si="5"/>
        <v>2.0517863913751837</v>
      </c>
      <c r="U33">
        <f t="shared" si="5"/>
        <v>3.164850151191001</v>
      </c>
      <c r="V33">
        <f t="shared" si="5"/>
        <v>2.7372680532919937</v>
      </c>
      <c r="W33">
        <f t="shared" si="5"/>
        <v>0.20523414725866845</v>
      </c>
      <c r="X33" s="11">
        <f t="shared" si="5"/>
        <v>1.1399818184712718</v>
      </c>
      <c r="Y33" s="10">
        <v>1049.0999999999999</v>
      </c>
      <c r="Z33">
        <v>1042.68</v>
      </c>
      <c r="AA33" s="4">
        <f t="shared" si="6"/>
        <v>-6.1195310265940769E-3</v>
      </c>
      <c r="AB33" t="str">
        <f t="shared" si="7"/>
        <v>DOWN</v>
      </c>
      <c r="AC33">
        <f t="shared" si="8"/>
        <v>-0.80020372040746779</v>
      </c>
      <c r="AD33">
        <f t="shared" si="9"/>
        <v>0</v>
      </c>
    </row>
    <row r="34" spans="1:30" x14ac:dyDescent="0.2">
      <c r="A34" t="s">
        <v>40</v>
      </c>
      <c r="B34" s="1">
        <v>43056</v>
      </c>
      <c r="C34">
        <v>214</v>
      </c>
      <c r="D34">
        <v>0.40578389030491802</v>
      </c>
      <c r="E34">
        <v>0.25743090956291798</v>
      </c>
      <c r="F34" s="2">
        <v>43056.736562500002</v>
      </c>
      <c r="G34">
        <v>4319</v>
      </c>
      <c r="H34">
        <v>29574</v>
      </c>
      <c r="I34">
        <v>1169765</v>
      </c>
      <c r="J34" s="11">
        <v>12</v>
      </c>
      <c r="K34" s="13">
        <f t="shared" si="3"/>
        <v>0.73656250000203727</v>
      </c>
      <c r="L34">
        <f>C34/VLOOKUP(A34, 'Normalization Factors'!$A:$C, 3, )</f>
        <v>1.6385911179173047E-2</v>
      </c>
      <c r="M34">
        <f>G34/VLOOKUP(A34, 'Normalization Factors'!$A:$C, 3, )</f>
        <v>0.33070444104134761</v>
      </c>
      <c r="N34">
        <f>H34/VLOOKUP(A34, 'Normalization Factors'!$A:$C, 3, )</f>
        <v>2.2644716692189895</v>
      </c>
      <c r="O34">
        <f>I34/VLOOKUP(A34, 'Normalization Factors'!$A:$C, 3, )</f>
        <v>89.568529862174586</v>
      </c>
      <c r="P34" s="11">
        <f>J34/VLOOKUP(A34, 'Normalization Factors'!$A:$C, 3, )</f>
        <v>9.1883614088820824E-4</v>
      </c>
      <c r="Q34" s="10">
        <f t="shared" ref="Q34:R65" si="10">STANDARDIZE(D34, D$1, D$2)</f>
        <v>1.3784132862974925</v>
      </c>
      <c r="R34">
        <f t="shared" si="10"/>
        <v>1.6709093004498479</v>
      </c>
      <c r="S34">
        <f t="shared" ref="S34:X65" si="11">STANDARDIZE(K34, K$1, K$2)</f>
        <v>-0.11691938117563311</v>
      </c>
      <c r="T34">
        <f t="shared" si="11"/>
        <v>-1.0181612891730965</v>
      </c>
      <c r="U34">
        <f t="shared" si="11"/>
        <v>-0.49274011390689249</v>
      </c>
      <c r="V34">
        <f t="shared" si="11"/>
        <v>-0.45708040520379223</v>
      </c>
      <c r="W34">
        <f t="shared" si="11"/>
        <v>-0.88549847495443679</v>
      </c>
      <c r="X34" s="11">
        <f t="shared" si="11"/>
        <v>-0.85102536109278426</v>
      </c>
      <c r="Y34" s="10">
        <v>21.51</v>
      </c>
      <c r="Z34">
        <v>21.75</v>
      </c>
      <c r="AA34" s="4">
        <f t="shared" si="6"/>
        <v>1.1157601115760038E-2</v>
      </c>
      <c r="AB34" t="str">
        <f t="shared" si="7"/>
        <v>UP</v>
      </c>
      <c r="AC34">
        <f t="shared" si="8"/>
        <v>1.4202471545995199</v>
      </c>
      <c r="AD34">
        <f t="shared" si="9"/>
        <v>0</v>
      </c>
    </row>
    <row r="35" spans="1:30" x14ac:dyDescent="0.2">
      <c r="A35" t="s">
        <v>40</v>
      </c>
      <c r="B35" s="1">
        <v>43055</v>
      </c>
      <c r="C35">
        <v>288</v>
      </c>
      <c r="D35">
        <v>0.44602469803858702</v>
      </c>
      <c r="E35">
        <v>0.243771851489509</v>
      </c>
      <c r="F35" s="2">
        <v>43055.759837962964</v>
      </c>
      <c r="G35">
        <v>6622</v>
      </c>
      <c r="H35">
        <v>45587</v>
      </c>
      <c r="I35">
        <v>3736873</v>
      </c>
      <c r="J35" s="11">
        <v>13</v>
      </c>
      <c r="K35" s="13">
        <f t="shared" si="3"/>
        <v>0.75983796296350192</v>
      </c>
      <c r="L35">
        <f>C35/VLOOKUP(A35, 'Normalization Factors'!$A:$C, 3, )</f>
        <v>2.2052067381316997E-2</v>
      </c>
      <c r="M35">
        <f>G35/VLOOKUP(A35, 'Normalization Factors'!$A:$C, 3, )</f>
        <v>0.50704441041347625</v>
      </c>
      <c r="N35">
        <f>H35/VLOOKUP(A35, 'Normalization Factors'!$A:$C, 3, )</f>
        <v>3.490581929555896</v>
      </c>
      <c r="O35">
        <f>I35/VLOOKUP(A35, 'Normalization Factors'!$A:$C, 3, )</f>
        <v>286.13116385911178</v>
      </c>
      <c r="P35" s="11">
        <f>J35/VLOOKUP(A35, 'Normalization Factors'!$A:$C, 3, )</f>
        <v>9.954058192955589E-4</v>
      </c>
      <c r="Q35" s="10">
        <f t="shared" si="10"/>
        <v>2.093407749904725</v>
      </c>
      <c r="R35">
        <f t="shared" si="10"/>
        <v>1.4403026648195552</v>
      </c>
      <c r="S35">
        <f t="shared" si="11"/>
        <v>0.82740081936245058</v>
      </c>
      <c r="T35">
        <f t="shared" si="11"/>
        <v>-0.84152481673267099</v>
      </c>
      <c r="U35">
        <f t="shared" si="11"/>
        <v>-0.47910236032007103</v>
      </c>
      <c r="V35">
        <f t="shared" si="11"/>
        <v>-0.42731741935747602</v>
      </c>
      <c r="W35">
        <f t="shared" si="11"/>
        <v>-0.43285918486428993</v>
      </c>
      <c r="X35" s="11">
        <f t="shared" si="11"/>
        <v>-0.78216199698459776</v>
      </c>
      <c r="Y35" s="10">
        <v>21.43</v>
      </c>
      <c r="Z35">
        <v>21.57</v>
      </c>
      <c r="AA35" s="4">
        <f t="shared" si="6"/>
        <v>6.5328978068129057E-3</v>
      </c>
      <c r="AB35" t="str">
        <f t="shared" si="7"/>
        <v>UP</v>
      </c>
      <c r="AC35">
        <f t="shared" si="8"/>
        <v>0.82588193099707019</v>
      </c>
      <c r="AD35">
        <f t="shared" si="9"/>
        <v>0</v>
      </c>
    </row>
    <row r="36" spans="1:30" x14ac:dyDescent="0.2">
      <c r="A36" t="s">
        <v>40</v>
      </c>
      <c r="B36" s="1">
        <v>43054</v>
      </c>
      <c r="C36">
        <v>426</v>
      </c>
      <c r="D36">
        <v>0.34212611527752401</v>
      </c>
      <c r="E36">
        <v>0.34384883321392901</v>
      </c>
      <c r="F36" s="2">
        <v>43054.753252314818</v>
      </c>
      <c r="G36">
        <v>38938</v>
      </c>
      <c r="H36">
        <v>237253</v>
      </c>
      <c r="I36">
        <v>3061210</v>
      </c>
      <c r="J36" s="11">
        <v>20</v>
      </c>
      <c r="K36" s="13">
        <f t="shared" si="3"/>
        <v>0.75325231481838273</v>
      </c>
      <c r="L36">
        <f>C36/VLOOKUP(A36, 'Normalization Factors'!$A:$C, 3, )</f>
        <v>3.2618683001531396E-2</v>
      </c>
      <c r="M36">
        <f>G36/VLOOKUP(A36, 'Normalization Factors'!$A:$C, 3, )</f>
        <v>2.9814701378254211</v>
      </c>
      <c r="N36">
        <f>H36/VLOOKUP(A36, 'Normalization Factors'!$A:$C, 3, )</f>
        <v>18.166385911179173</v>
      </c>
      <c r="O36">
        <f>I36/VLOOKUP(A36, 'Normalization Factors'!$A:$C, 3, )</f>
        <v>234.395865237366</v>
      </c>
      <c r="P36" s="11">
        <f>J36/VLOOKUP(A36, 'Normalization Factors'!$A:$C, 3, )</f>
        <v>1.5313935681470138E-3</v>
      </c>
      <c r="Q36" s="10">
        <f t="shared" si="10"/>
        <v>0.24734859665758649</v>
      </c>
      <c r="R36">
        <f t="shared" si="10"/>
        <v>3.1299079022722855</v>
      </c>
      <c r="S36">
        <f t="shared" si="11"/>
        <v>0.56021126496482343</v>
      </c>
      <c r="T36">
        <f t="shared" si="11"/>
        <v>-0.51212166542485027</v>
      </c>
      <c r="U36">
        <f t="shared" si="11"/>
        <v>-0.28773560178263236</v>
      </c>
      <c r="V36">
        <f t="shared" si="11"/>
        <v>-7.1072340657667529E-2</v>
      </c>
      <c r="W36">
        <f t="shared" si="11"/>
        <v>-0.5519938767666871</v>
      </c>
      <c r="X36" s="11">
        <f t="shared" si="11"/>
        <v>-0.3001184482272925</v>
      </c>
      <c r="Y36" s="10">
        <v>21.31</v>
      </c>
      <c r="Z36">
        <v>21.36</v>
      </c>
      <c r="AA36" s="4">
        <f t="shared" si="6"/>
        <v>2.3463162834350404E-3</v>
      </c>
      <c r="AB36" t="str">
        <f t="shared" si="7"/>
        <v>UP</v>
      </c>
      <c r="AC36">
        <f t="shared" si="8"/>
        <v>0.28782396337387312</v>
      </c>
      <c r="AD36">
        <f t="shared" si="9"/>
        <v>0</v>
      </c>
    </row>
    <row r="37" spans="1:30" x14ac:dyDescent="0.2">
      <c r="A37" t="s">
        <v>40</v>
      </c>
      <c r="B37" s="1">
        <v>43053</v>
      </c>
      <c r="C37">
        <v>197</v>
      </c>
      <c r="D37">
        <v>0.37370244321386398</v>
      </c>
      <c r="E37">
        <v>0.20890202789314399</v>
      </c>
      <c r="F37" s="2">
        <v>43053.709513888891</v>
      </c>
      <c r="G37">
        <v>4483</v>
      </c>
      <c r="H37">
        <v>15135</v>
      </c>
      <c r="I37">
        <v>1241254</v>
      </c>
      <c r="J37" s="11">
        <v>11</v>
      </c>
      <c r="K37" s="13">
        <f t="shared" si="3"/>
        <v>0.70951388889079681</v>
      </c>
      <c r="L37">
        <f>C37/VLOOKUP(A37, 'Normalization Factors'!$A:$C, 3, )</f>
        <v>1.5084226646248085E-2</v>
      </c>
      <c r="M37">
        <f>G37/VLOOKUP(A37, 'Normalization Factors'!$A:$C, 3, )</f>
        <v>0.34326186830015315</v>
      </c>
      <c r="N37">
        <f>H37/VLOOKUP(A37, 'Normalization Factors'!$A:$C, 3, )</f>
        <v>1.1588820826952526</v>
      </c>
      <c r="O37">
        <f>I37/VLOOKUP(A37, 'Normalization Factors'!$A:$C, 3, )</f>
        <v>95.042419601837679</v>
      </c>
      <c r="P37" s="11">
        <f>J37/VLOOKUP(A37, 'Normalization Factors'!$A:$C, 3, )</f>
        <v>8.4226646248085758E-4</v>
      </c>
      <c r="Q37" s="10">
        <f t="shared" si="10"/>
        <v>0.80839348931861632</v>
      </c>
      <c r="R37">
        <f t="shared" si="10"/>
        <v>0.85159349751365465</v>
      </c>
      <c r="S37">
        <f t="shared" si="11"/>
        <v>-1.214321822155304</v>
      </c>
      <c r="T37">
        <f t="shared" si="11"/>
        <v>-1.058739938247248</v>
      </c>
      <c r="U37">
        <f t="shared" si="11"/>
        <v>-0.49176894951773109</v>
      </c>
      <c r="V37">
        <f t="shared" si="11"/>
        <v>-0.48391783433231023</v>
      </c>
      <c r="W37">
        <f t="shared" si="11"/>
        <v>-0.87289334489786929</v>
      </c>
      <c r="X37" s="11">
        <f t="shared" si="11"/>
        <v>-0.91988872520097065</v>
      </c>
      <c r="Y37" s="10">
        <v>21.1</v>
      </c>
      <c r="Z37">
        <v>21.36</v>
      </c>
      <c r="AA37" s="4">
        <f t="shared" si="6"/>
        <v>1.2322274881516493E-2</v>
      </c>
      <c r="AB37" t="str">
        <f t="shared" si="7"/>
        <v>UP</v>
      </c>
      <c r="AC37">
        <f t="shared" si="8"/>
        <v>1.5699306125347574</v>
      </c>
      <c r="AD37">
        <f t="shared" si="9"/>
        <v>0</v>
      </c>
    </row>
    <row r="38" spans="1:30" x14ac:dyDescent="0.2">
      <c r="A38" t="s">
        <v>40</v>
      </c>
      <c r="B38" s="1">
        <v>43052</v>
      </c>
      <c r="C38">
        <v>254</v>
      </c>
      <c r="D38">
        <v>0.40687138894569902</v>
      </c>
      <c r="E38">
        <v>0.22447224281623801</v>
      </c>
      <c r="F38" s="2">
        <v>43052.745057870372</v>
      </c>
      <c r="G38">
        <v>11191</v>
      </c>
      <c r="H38">
        <v>72188</v>
      </c>
      <c r="I38">
        <v>2380535</v>
      </c>
      <c r="J38" s="11">
        <v>11</v>
      </c>
      <c r="K38" s="13">
        <f t="shared" si="3"/>
        <v>0.74505787037196569</v>
      </c>
      <c r="L38">
        <f>C38/VLOOKUP(A38, 'Normalization Factors'!$A:$C, 3, )</f>
        <v>1.9448698315467076E-2</v>
      </c>
      <c r="M38">
        <f>G38/VLOOKUP(A38, 'Normalization Factors'!$A:$C, 3, )</f>
        <v>0.85689127105666152</v>
      </c>
      <c r="N38">
        <f>H38/VLOOKUP(A38, 'Normalization Factors'!$A:$C, 3, )</f>
        <v>5.5274119448698311</v>
      </c>
      <c r="O38">
        <f>I38/VLOOKUP(A38, 'Normalization Factors'!$A:$C, 3, )</f>
        <v>182.27679938744257</v>
      </c>
      <c r="P38" s="11">
        <f>J38/VLOOKUP(A38, 'Normalization Factors'!$A:$C, 3, )</f>
        <v>8.4226646248085758E-4</v>
      </c>
      <c r="Q38" s="10">
        <f t="shared" si="10"/>
        <v>1.3977358484211209</v>
      </c>
      <c r="R38">
        <f t="shared" si="10"/>
        <v>1.1144663003202659</v>
      </c>
      <c r="S38">
        <f t="shared" si="11"/>
        <v>0.22775044836365788</v>
      </c>
      <c r="T38">
        <f t="shared" si="11"/>
        <v>-0.9226821148809744</v>
      </c>
      <c r="U38">
        <f t="shared" si="11"/>
        <v>-0.45204595730739749</v>
      </c>
      <c r="V38">
        <f t="shared" si="11"/>
        <v>-0.37787476735611114</v>
      </c>
      <c r="W38">
        <f t="shared" si="11"/>
        <v>-0.67201229780004856</v>
      </c>
      <c r="X38" s="11">
        <f t="shared" si="11"/>
        <v>-0.91988872520097065</v>
      </c>
      <c r="Y38" s="10">
        <v>21.23</v>
      </c>
      <c r="Z38">
        <v>21.17</v>
      </c>
      <c r="AA38" s="4">
        <f t="shared" si="6"/>
        <v>-2.8261893546867038E-3</v>
      </c>
      <c r="AB38" t="str">
        <f t="shared" si="7"/>
        <v>DOWN</v>
      </c>
      <c r="AC38">
        <f t="shared" si="8"/>
        <v>-0.37694462064304934</v>
      </c>
      <c r="AD38">
        <f t="shared" si="9"/>
        <v>0</v>
      </c>
    </row>
    <row r="39" spans="1:30" x14ac:dyDescent="0.2">
      <c r="A39" t="s">
        <v>42</v>
      </c>
      <c r="B39" s="1">
        <v>43056</v>
      </c>
      <c r="C39">
        <v>583</v>
      </c>
      <c r="D39">
        <v>0.25294275454867199</v>
      </c>
      <c r="E39">
        <v>9.4732494016370405E-2</v>
      </c>
      <c r="F39" s="2">
        <v>43056.729398148149</v>
      </c>
      <c r="G39">
        <v>29610</v>
      </c>
      <c r="H39">
        <v>38617</v>
      </c>
      <c r="I39">
        <v>3553195</v>
      </c>
      <c r="J39" s="11">
        <v>25</v>
      </c>
      <c r="K39" s="13">
        <f t="shared" si="3"/>
        <v>0.72939814814890269</v>
      </c>
      <c r="L39">
        <f>C39/VLOOKUP(A39, 'Normalization Factors'!$A:$C, 3, )</f>
        <v>3.0439095703023025E-2</v>
      </c>
      <c r="M39">
        <f>G39/VLOOKUP(A39, 'Normalization Factors'!$A:$C, 3, )</f>
        <v>1.5459719104056806</v>
      </c>
      <c r="N39">
        <f>H39/VLOOKUP(A39, 'Normalization Factors'!$A:$C, 3, )</f>
        <v>2.0162376651177363</v>
      </c>
      <c r="O39">
        <f>I39/VLOOKUP(A39, 'Normalization Factors'!$A:$C, 3, )</f>
        <v>185.51636819297238</v>
      </c>
      <c r="P39" s="11">
        <f>J39/VLOOKUP(A39, 'Normalization Factors'!$A:$C, 3, )</f>
        <v>1.3052785464418106E-3</v>
      </c>
      <c r="Q39" s="10">
        <f t="shared" si="10"/>
        <v>-1.3372520303736635</v>
      </c>
      <c r="R39">
        <f t="shared" si="10"/>
        <v>-1.0759370801662602</v>
      </c>
      <c r="S39">
        <f t="shared" si="11"/>
        <v>-0.40758780697143543</v>
      </c>
      <c r="T39">
        <f t="shared" si="11"/>
        <v>-0.58006801177492129</v>
      </c>
      <c r="U39">
        <f t="shared" si="11"/>
        <v>-0.39875394419005483</v>
      </c>
      <c r="V39">
        <f t="shared" si="11"/>
        <v>-0.46310611544343244</v>
      </c>
      <c r="W39">
        <f t="shared" si="11"/>
        <v>-0.66455230352485972</v>
      </c>
      <c r="X39" s="11">
        <f t="shared" si="11"/>
        <v>-0.50347624460170004</v>
      </c>
      <c r="Y39">
        <v>149.34</v>
      </c>
      <c r="Z39">
        <v>148.83000000000001</v>
      </c>
      <c r="AA39" s="4">
        <f t="shared" si="6"/>
        <v>-3.4150261149055237E-3</v>
      </c>
      <c r="AB39" t="str">
        <f t="shared" si="7"/>
        <v>DOWN</v>
      </c>
      <c r="AC39">
        <f t="shared" si="8"/>
        <v>-0.45262171153355207</v>
      </c>
      <c r="AD39">
        <f t="shared" si="9"/>
        <v>0</v>
      </c>
    </row>
    <row r="40" spans="1:30" x14ac:dyDescent="0.2">
      <c r="A40" t="s">
        <v>42</v>
      </c>
      <c r="B40" s="1">
        <v>43055</v>
      </c>
      <c r="C40">
        <v>842</v>
      </c>
      <c r="D40">
        <v>0.31953576027210201</v>
      </c>
      <c r="E40">
        <v>0.13884565739969501</v>
      </c>
      <c r="F40" s="2">
        <v>43055.703946759262</v>
      </c>
      <c r="G40">
        <v>22132</v>
      </c>
      <c r="H40">
        <v>63415</v>
      </c>
      <c r="I40">
        <v>5736899</v>
      </c>
      <c r="J40" s="11">
        <v>40</v>
      </c>
      <c r="K40" s="13">
        <f t="shared" si="3"/>
        <v>0.70394675926218042</v>
      </c>
      <c r="L40">
        <f>C40/VLOOKUP(A40, 'Normalization Factors'!$A:$C, 3, )</f>
        <v>4.3961781444160186E-2</v>
      </c>
      <c r="M40">
        <f>G40/VLOOKUP(A40, 'Normalization Factors'!$A:$C, 3, )</f>
        <v>1.1555369915940061</v>
      </c>
      <c r="N40">
        <f>H40/VLOOKUP(A40, 'Normalization Factors'!$A:$C, 3, )</f>
        <v>3.3109695609042968</v>
      </c>
      <c r="O40">
        <f>I40/VLOOKUP(A40, 'Normalization Factors'!$A:$C, 3, )</f>
        <v>299.53004751213911</v>
      </c>
      <c r="P40" s="11">
        <f>J40/VLOOKUP(A40, 'Normalization Factors'!$A:$C, 3, )</f>
        <v>2.0884456743068972E-3</v>
      </c>
      <c r="Q40" s="10">
        <f t="shared" si="10"/>
        <v>-0.15403446867995388</v>
      </c>
      <c r="R40">
        <f t="shared" si="10"/>
        <v>-0.33117209416462812</v>
      </c>
      <c r="S40">
        <f t="shared" si="11"/>
        <v>-1.4401885632818021</v>
      </c>
      <c r="T40">
        <f t="shared" si="11"/>
        <v>-0.1585124771196792</v>
      </c>
      <c r="U40">
        <f t="shared" si="11"/>
        <v>-0.42894934023896575</v>
      </c>
      <c r="V40">
        <f t="shared" si="11"/>
        <v>-0.43167738644928716</v>
      </c>
      <c r="W40">
        <f t="shared" si="11"/>
        <v>-0.40200458619829288</v>
      </c>
      <c r="X40" s="11">
        <f t="shared" si="11"/>
        <v>0.20086944687189309</v>
      </c>
      <c r="Y40">
        <v>147.72999999999999</v>
      </c>
      <c r="Z40">
        <v>147.5</v>
      </c>
      <c r="AA40" s="4">
        <f t="shared" si="6"/>
        <v>-1.5568943342583754E-3</v>
      </c>
      <c r="AB40" t="str">
        <f t="shared" si="7"/>
        <v>DOWN</v>
      </c>
      <c r="AC40">
        <f t="shared" si="8"/>
        <v>-0.21381527628601368</v>
      </c>
      <c r="AD40">
        <f t="shared" si="9"/>
        <v>0</v>
      </c>
    </row>
    <row r="41" spans="1:30" x14ac:dyDescent="0.2">
      <c r="A41" t="s">
        <v>42</v>
      </c>
      <c r="B41" s="1">
        <v>43054</v>
      </c>
      <c r="C41">
        <v>776</v>
      </c>
      <c r="D41">
        <v>0.33620311508842399</v>
      </c>
      <c r="E41">
        <v>0.14503842005422601</v>
      </c>
      <c r="F41" s="2">
        <v>43054.712233796294</v>
      </c>
      <c r="G41">
        <v>30481</v>
      </c>
      <c r="H41">
        <v>102526</v>
      </c>
      <c r="I41">
        <v>9061562</v>
      </c>
      <c r="J41" s="11">
        <v>64</v>
      </c>
      <c r="K41" s="13">
        <f t="shared" si="3"/>
        <v>0.71223379629373085</v>
      </c>
      <c r="L41">
        <f>C41/VLOOKUP(A41, 'Normalization Factors'!$A:$C, 3, )</f>
        <v>4.0515846081553807E-2</v>
      </c>
      <c r="M41">
        <f>G41/VLOOKUP(A41, 'Normalization Factors'!$A:$C, 3, )</f>
        <v>1.5914478149637132</v>
      </c>
      <c r="N41">
        <f>H41/VLOOKUP(A41, 'Normalization Factors'!$A:$C, 3, )</f>
        <v>5.3529995300997228</v>
      </c>
      <c r="O41">
        <f>I41/VLOOKUP(A41, 'Normalization Factors'!$A:$C, 3, )</f>
        <v>473.11449903409385</v>
      </c>
      <c r="P41" s="11">
        <f>J41/VLOOKUP(A41, 'Normalization Factors'!$A:$C, 3, )</f>
        <v>3.3415130788910351E-3</v>
      </c>
      <c r="Q41" s="10">
        <f t="shared" si="10"/>
        <v>0.14210934869865924</v>
      </c>
      <c r="R41">
        <f t="shared" si="10"/>
        <v>-0.22661933852487567</v>
      </c>
      <c r="S41">
        <f t="shared" si="11"/>
        <v>-1.1039711275875486</v>
      </c>
      <c r="T41">
        <f t="shared" si="11"/>
        <v>-0.26593589521715394</v>
      </c>
      <c r="U41">
        <f t="shared" si="11"/>
        <v>-0.39523693563715279</v>
      </c>
      <c r="V41">
        <f t="shared" si="11"/>
        <v>-0.38210850913297073</v>
      </c>
      <c r="W41">
        <f t="shared" si="11"/>
        <v>-2.2788534386811365E-3</v>
      </c>
      <c r="X41" s="11">
        <f t="shared" si="11"/>
        <v>1.3278225532296417</v>
      </c>
      <c r="Y41">
        <v>148</v>
      </c>
      <c r="Z41">
        <v>146.21</v>
      </c>
      <c r="AA41" s="4">
        <f t="shared" si="6"/>
        <v>-1.209459459459454E-2</v>
      </c>
      <c r="AB41" t="str">
        <f t="shared" si="7"/>
        <v>DOWN</v>
      </c>
      <c r="AC41">
        <f t="shared" si="8"/>
        <v>-1.5681167639886258</v>
      </c>
      <c r="AD41">
        <f t="shared" si="9"/>
        <v>0</v>
      </c>
    </row>
    <row r="42" spans="1:30" x14ac:dyDescent="0.2">
      <c r="A42" t="s">
        <v>42</v>
      </c>
      <c r="B42" s="1">
        <v>43053</v>
      </c>
      <c r="C42">
        <v>873</v>
      </c>
      <c r="D42">
        <v>0.32986882612741603</v>
      </c>
      <c r="E42">
        <v>0.16821274539702299</v>
      </c>
      <c r="F42" s="2">
        <v>43053.768171296295</v>
      </c>
      <c r="G42">
        <v>54434</v>
      </c>
      <c r="H42">
        <v>192187</v>
      </c>
      <c r="I42">
        <v>8192859</v>
      </c>
      <c r="J42" s="11">
        <v>39</v>
      </c>
      <c r="K42" s="13">
        <f t="shared" si="3"/>
        <v>0.768171296294895</v>
      </c>
      <c r="L42">
        <f>C42/VLOOKUP(A42, 'Normalization Factors'!$A:$C, 3, )</f>
        <v>4.558032684174803E-2</v>
      </c>
      <c r="M42">
        <f>G42/VLOOKUP(A42, 'Normalization Factors'!$A:$C, 3, )</f>
        <v>2.8420612958805411</v>
      </c>
      <c r="N42">
        <f>H42/VLOOKUP(A42, 'Normalization Factors'!$A:$C, 3, )</f>
        <v>10.034302720200492</v>
      </c>
      <c r="O42">
        <f>I42/VLOOKUP(A42, 'Normalization Factors'!$A:$C, 3, )</f>
        <v>427.75852346890827</v>
      </c>
      <c r="P42" s="11">
        <f>J42/VLOOKUP(A42, 'Normalization Factors'!$A:$C, 3, )</f>
        <v>2.0362345324492245E-3</v>
      </c>
      <c r="Q42" s="10">
        <f t="shared" si="10"/>
        <v>2.9562364851221289E-2</v>
      </c>
      <c r="R42">
        <f t="shared" si="10"/>
        <v>0.16463408258093798</v>
      </c>
      <c r="S42">
        <f t="shared" si="11"/>
        <v>1.1654965648984448</v>
      </c>
      <c r="T42">
        <f t="shared" si="11"/>
        <v>-0.10805602316480473</v>
      </c>
      <c r="U42">
        <f t="shared" si="11"/>
        <v>-0.29851718148369416</v>
      </c>
      <c r="V42">
        <f t="shared" si="11"/>
        <v>-0.2684730840848194</v>
      </c>
      <c r="W42">
        <f t="shared" si="11"/>
        <v>-0.10672340713494236</v>
      </c>
      <c r="X42" s="11">
        <f t="shared" si="11"/>
        <v>0.15391306744032002</v>
      </c>
      <c r="Y42">
        <v>147.94999999999999</v>
      </c>
      <c r="Z42">
        <v>147.49</v>
      </c>
      <c r="AA42" s="4">
        <f t="shared" si="6"/>
        <v>-3.1091584994929339E-3</v>
      </c>
      <c r="AB42" t="str">
        <f t="shared" si="7"/>
        <v>DOWN</v>
      </c>
      <c r="AC42">
        <f t="shared" si="8"/>
        <v>-0.4133117144412542</v>
      </c>
      <c r="AD42">
        <f t="shared" si="9"/>
        <v>0</v>
      </c>
    </row>
    <row r="43" spans="1:30" x14ac:dyDescent="0.2">
      <c r="A43" t="s">
        <v>42</v>
      </c>
      <c r="B43" s="1">
        <v>43052</v>
      </c>
      <c r="C43">
        <v>737</v>
      </c>
      <c r="D43">
        <v>0.26978012852894101</v>
      </c>
      <c r="E43">
        <v>0.124953725934475</v>
      </c>
      <c r="F43" s="2">
        <v>43052.699652777781</v>
      </c>
      <c r="G43">
        <v>38104</v>
      </c>
      <c r="H43">
        <v>108406</v>
      </c>
      <c r="I43">
        <v>7342441</v>
      </c>
      <c r="J43" s="11">
        <v>31</v>
      </c>
      <c r="K43" s="13">
        <f t="shared" si="3"/>
        <v>0.69965277778101154</v>
      </c>
      <c r="L43">
        <f>C43/VLOOKUP(A43, 'Normalization Factors'!$A:$C, 3, )</f>
        <v>3.8479611549104578E-2</v>
      </c>
      <c r="M43">
        <f>G43/VLOOKUP(A43, 'Normalization Factors'!$A:$C, 3, )</f>
        <v>1.9894533493447502</v>
      </c>
      <c r="N43">
        <f>H43/VLOOKUP(A43, 'Normalization Factors'!$A:$C, 3, )</f>
        <v>5.6600010442228372</v>
      </c>
      <c r="O43">
        <f>I43/VLOOKUP(A43, 'Normalization Factors'!$A:$C, 3, )</f>
        <v>383.35722863259019</v>
      </c>
      <c r="P43" s="11">
        <f>J43/VLOOKUP(A43, 'Normalization Factors'!$A:$C, 3, )</f>
        <v>1.6185453975878453E-3</v>
      </c>
      <c r="Q43" s="10">
        <f t="shared" si="10"/>
        <v>-1.038087330269887</v>
      </c>
      <c r="R43">
        <f t="shared" si="10"/>
        <v>-0.5657103441950313</v>
      </c>
      <c r="S43">
        <f t="shared" si="11"/>
        <v>-1.6144017877455898</v>
      </c>
      <c r="T43">
        <f t="shared" si="11"/>
        <v>-0.32941336954748007</v>
      </c>
      <c r="U43">
        <f t="shared" si="11"/>
        <v>-0.36445604447897573</v>
      </c>
      <c r="V43">
        <f t="shared" si="11"/>
        <v>-0.37465625788345164</v>
      </c>
      <c r="W43">
        <f t="shared" si="11"/>
        <v>-0.2089695470300125</v>
      </c>
      <c r="X43" s="11">
        <f t="shared" si="11"/>
        <v>-0.2217379680122627</v>
      </c>
      <c r="Y43">
        <v>148.88</v>
      </c>
      <c r="Z43">
        <v>147.91999999999999</v>
      </c>
      <c r="AA43" s="4">
        <f t="shared" si="6"/>
        <v>-6.4481461579796347E-3</v>
      </c>
      <c r="AB43" t="str">
        <f t="shared" si="7"/>
        <v>DOWN</v>
      </c>
      <c r="AC43">
        <f t="shared" si="8"/>
        <v>-0.84243722015809108</v>
      </c>
      <c r="AD43">
        <f t="shared" si="9"/>
        <v>0</v>
      </c>
    </row>
    <row r="44" spans="1:30" x14ac:dyDescent="0.2">
      <c r="A44" t="s">
        <v>42</v>
      </c>
      <c r="B44" s="1">
        <v>43049</v>
      </c>
      <c r="C44">
        <v>876</v>
      </c>
      <c r="D44">
        <v>0.359802261992616</v>
      </c>
      <c r="E44">
        <v>0.128572656811098</v>
      </c>
      <c r="F44" s="2">
        <v>43049.723194444443</v>
      </c>
      <c r="G44">
        <v>34389</v>
      </c>
      <c r="H44">
        <v>76109</v>
      </c>
      <c r="I44">
        <v>4745671</v>
      </c>
      <c r="J44" s="11">
        <v>29</v>
      </c>
      <c r="K44" s="13">
        <f t="shared" si="3"/>
        <v>0.72319444444292458</v>
      </c>
      <c r="L44">
        <f>C44/VLOOKUP(A44, 'Normalization Factors'!$A:$C, 3, )</f>
        <v>4.5736960267321047E-2</v>
      </c>
      <c r="M44">
        <f>G44/VLOOKUP(A44, 'Normalization Factors'!$A:$C, 3, )</f>
        <v>1.7954889573434971</v>
      </c>
      <c r="N44">
        <f>H44/VLOOKUP(A44, 'Normalization Factors'!$A:$C, 3, )</f>
        <v>3.9737377956455906</v>
      </c>
      <c r="O44">
        <f>I44/VLOOKUP(A44, 'Normalization Factors'!$A:$C, 3, )</f>
        <v>247.77690179084217</v>
      </c>
      <c r="P44" s="11">
        <f>J44/VLOOKUP(A44, 'Normalization Factors'!$A:$C, 3, )</f>
        <v>1.5141231138725004E-3</v>
      </c>
      <c r="Q44" s="10">
        <f t="shared" si="10"/>
        <v>0.56141652299857758</v>
      </c>
      <c r="R44">
        <f t="shared" si="10"/>
        <v>-0.5046117333280572</v>
      </c>
      <c r="S44">
        <f t="shared" si="11"/>
        <v>-0.65928130657688699</v>
      </c>
      <c r="T44">
        <f t="shared" si="11"/>
        <v>-0.1031731405240104</v>
      </c>
      <c r="U44">
        <f t="shared" si="11"/>
        <v>-0.37945683296810445</v>
      </c>
      <c r="V44">
        <f t="shared" si="11"/>
        <v>-0.4155891420000703</v>
      </c>
      <c r="W44">
        <f t="shared" si="11"/>
        <v>-0.52118037593452926</v>
      </c>
      <c r="X44" s="11">
        <f t="shared" si="11"/>
        <v>-0.31565072687540852</v>
      </c>
      <c r="Y44">
        <v>150.65</v>
      </c>
      <c r="Z44">
        <v>149.13999999999999</v>
      </c>
      <c r="AA44" s="4">
        <f t="shared" si="6"/>
        <v>-1.0023232658480048E-2</v>
      </c>
      <c r="AB44" t="str">
        <f t="shared" si="7"/>
        <v>DOWN</v>
      </c>
      <c r="AC44">
        <f t="shared" si="8"/>
        <v>-1.3019060650366583</v>
      </c>
      <c r="AD44">
        <f t="shared" si="9"/>
        <v>0</v>
      </c>
    </row>
    <row r="45" spans="1:30" x14ac:dyDescent="0.2">
      <c r="A45" t="s">
        <v>42</v>
      </c>
      <c r="B45" s="1">
        <v>43048</v>
      </c>
      <c r="C45">
        <v>541</v>
      </c>
      <c r="D45">
        <v>0.28567040886819101</v>
      </c>
      <c r="E45">
        <v>0.11711642434378</v>
      </c>
      <c r="F45" s="2">
        <v>43048.768541666665</v>
      </c>
      <c r="G45">
        <v>24076</v>
      </c>
      <c r="H45">
        <v>45933</v>
      </c>
      <c r="I45">
        <v>4434956</v>
      </c>
      <c r="J45" s="11">
        <v>9</v>
      </c>
      <c r="K45" s="13">
        <f t="shared" si="3"/>
        <v>0.76854166666453239</v>
      </c>
      <c r="L45">
        <f>C45/VLOOKUP(A45, 'Normalization Factors'!$A:$C, 3, )</f>
        <v>2.8246227745000782E-2</v>
      </c>
      <c r="M45">
        <f>G45/VLOOKUP(A45, 'Normalization Factors'!$A:$C, 3, )</f>
        <v>1.2570354513653215</v>
      </c>
      <c r="N45">
        <f>H45/VLOOKUP(A45, 'Normalization Factors'!$A:$C, 3, )</f>
        <v>2.3982143789484676</v>
      </c>
      <c r="O45">
        <f>I45/VLOOKUP(A45, 'Normalization Factors'!$A:$C, 3, )</f>
        <v>231.55411684853547</v>
      </c>
      <c r="P45" s="11">
        <f>J45/VLOOKUP(A45, 'Normalization Factors'!$A:$C, 3, )</f>
        <v>4.6990027671905184E-4</v>
      </c>
      <c r="Q45" s="10">
        <f t="shared" si="10"/>
        <v>-0.75575049093689806</v>
      </c>
      <c r="R45">
        <f t="shared" si="10"/>
        <v>-0.69802794197789575</v>
      </c>
      <c r="S45">
        <f t="shared" si="11"/>
        <v>1.1805230424515825</v>
      </c>
      <c r="T45">
        <f t="shared" si="11"/>
        <v>-0.64842836874604159</v>
      </c>
      <c r="U45">
        <f t="shared" si="11"/>
        <v>-0.42109966787749437</v>
      </c>
      <c r="V45">
        <f t="shared" si="11"/>
        <v>-0.45383389263025531</v>
      </c>
      <c r="W45">
        <f t="shared" si="11"/>
        <v>-0.55853778059611536</v>
      </c>
      <c r="X45" s="11">
        <f t="shared" si="11"/>
        <v>-1.2547783155068659</v>
      </c>
      <c r="Y45">
        <v>149.93</v>
      </c>
      <c r="Z45">
        <v>149.86000000000001</v>
      </c>
      <c r="AA45" s="4">
        <f t="shared" si="6"/>
        <v>-4.6688454612147789E-4</v>
      </c>
      <c r="AB45" t="str">
        <f t="shared" si="7"/>
        <v>DOWN</v>
      </c>
      <c r="AC45">
        <f t="shared" si="8"/>
        <v>-7.3727606185866323E-2</v>
      </c>
      <c r="AD45">
        <f t="shared" si="9"/>
        <v>0</v>
      </c>
    </row>
    <row r="46" spans="1:30" x14ac:dyDescent="0.2">
      <c r="A46" t="s">
        <v>42</v>
      </c>
      <c r="B46" s="1">
        <v>43047</v>
      </c>
      <c r="C46">
        <v>746</v>
      </c>
      <c r="D46">
        <v>0.28359333410606902</v>
      </c>
      <c r="E46">
        <v>0.17067057556124199</v>
      </c>
      <c r="F46" s="2">
        <v>43047.748159722221</v>
      </c>
      <c r="G46">
        <v>68578</v>
      </c>
      <c r="H46">
        <v>164477</v>
      </c>
      <c r="I46">
        <v>6822925</v>
      </c>
      <c r="J46" s="11">
        <v>58</v>
      </c>
      <c r="K46" s="13">
        <f t="shared" si="3"/>
        <v>0.74815972222131677</v>
      </c>
      <c r="L46">
        <f>C46/VLOOKUP(A46, 'Normalization Factors'!$A:$C, 3, )</f>
        <v>3.8949511825823631E-2</v>
      </c>
      <c r="M46">
        <f>G46/VLOOKUP(A46, 'Normalization Factors'!$A:$C, 3, )</f>
        <v>3.5805356863154598</v>
      </c>
      <c r="N46">
        <f>H46/VLOOKUP(A46, 'Normalization Factors'!$A:$C, 3, )</f>
        <v>8.5875319793243872</v>
      </c>
      <c r="O46">
        <f>I46/VLOOKUP(A46, 'Normalization Factors'!$A:$C, 3, )</f>
        <v>356.23270505925967</v>
      </c>
      <c r="P46" s="11">
        <f>J46/VLOOKUP(A46, 'Normalization Factors'!$A:$C, 3, )</f>
        <v>3.0282462277450009E-3</v>
      </c>
      <c r="Q46" s="10">
        <f t="shared" si="10"/>
        <v>-0.79265573809904599</v>
      </c>
      <c r="R46">
        <f t="shared" si="10"/>
        <v>0.20612976567087266</v>
      </c>
      <c r="S46">
        <f t="shared" si="11"/>
        <v>0.35359719801878542</v>
      </c>
      <c r="T46">
        <f t="shared" si="11"/>
        <v>-0.31476472162509711</v>
      </c>
      <c r="U46">
        <f t="shared" si="11"/>
        <v>-0.24140516199776266</v>
      </c>
      <c r="V46">
        <f t="shared" si="11"/>
        <v>-0.3035924517930122</v>
      </c>
      <c r="W46">
        <f t="shared" si="11"/>
        <v>-0.27143119014401906</v>
      </c>
      <c r="X46" s="11">
        <f t="shared" si="11"/>
        <v>1.0460842766402048</v>
      </c>
      <c r="Y46">
        <v>151.6</v>
      </c>
      <c r="Z46">
        <v>150.28</v>
      </c>
      <c r="AA46" s="4">
        <f t="shared" si="6"/>
        <v>-8.7071240105540456E-3</v>
      </c>
      <c r="AB46" t="str">
        <f t="shared" si="7"/>
        <v>DOWN</v>
      </c>
      <c r="AC46">
        <f t="shared" si="8"/>
        <v>-1.1327602499318739</v>
      </c>
      <c r="AD46">
        <f t="shared" si="9"/>
        <v>0</v>
      </c>
    </row>
    <row r="47" spans="1:30" x14ac:dyDescent="0.2">
      <c r="A47" t="s">
        <v>42</v>
      </c>
      <c r="B47" s="1">
        <v>43046</v>
      </c>
      <c r="C47">
        <v>685</v>
      </c>
      <c r="D47">
        <v>0.25448582628509597</v>
      </c>
      <c r="E47">
        <v>0.121506406610421</v>
      </c>
      <c r="F47" s="2">
        <v>43046.725451388891</v>
      </c>
      <c r="G47">
        <v>23090</v>
      </c>
      <c r="H47">
        <v>81799</v>
      </c>
      <c r="I47">
        <v>4028826</v>
      </c>
      <c r="J47" s="11">
        <v>36</v>
      </c>
      <c r="K47" s="13">
        <f t="shared" si="3"/>
        <v>0.72545138889108784</v>
      </c>
      <c r="L47">
        <f>C47/VLOOKUP(A47, 'Normalization Factors'!$A:$C, 3, )</f>
        <v>3.5764632172505612E-2</v>
      </c>
      <c r="M47">
        <f>G47/VLOOKUP(A47, 'Normalization Factors'!$A:$C, 3, )</f>
        <v>1.2055552654936563</v>
      </c>
      <c r="N47">
        <f>H47/VLOOKUP(A47, 'Normalization Factors'!$A:$C, 3, )</f>
        <v>4.2708191928157468</v>
      </c>
      <c r="O47">
        <f>I47/VLOOKUP(A47, 'Normalization Factors'!$A:$C, 3, )</f>
        <v>210.34960580587898</v>
      </c>
      <c r="P47" s="11">
        <f>J47/VLOOKUP(A47, 'Normalization Factors'!$A:$C, 3, )</f>
        <v>1.8796011068762074E-3</v>
      </c>
      <c r="Q47" s="10">
        <f t="shared" si="10"/>
        <v>-1.3098348931284576</v>
      </c>
      <c r="R47">
        <f t="shared" si="10"/>
        <v>-0.62391162769429542</v>
      </c>
      <c r="S47">
        <f t="shared" si="11"/>
        <v>-0.56771370865535731</v>
      </c>
      <c r="T47">
        <f t="shared" si="11"/>
        <v>-0.41405000198791475</v>
      </c>
      <c r="U47">
        <f t="shared" si="11"/>
        <v>-0.42508103462050401</v>
      </c>
      <c r="V47">
        <f t="shared" si="11"/>
        <v>-0.4083776947875255</v>
      </c>
      <c r="W47">
        <f t="shared" si="11"/>
        <v>-0.60736697376416304</v>
      </c>
      <c r="X47" s="11">
        <f t="shared" si="11"/>
        <v>1.3043929145601542E-2</v>
      </c>
      <c r="Y47">
        <v>151.37</v>
      </c>
      <c r="Z47">
        <v>150.5</v>
      </c>
      <c r="AA47" s="4">
        <f t="shared" si="6"/>
        <v>-5.747506110854228E-3</v>
      </c>
      <c r="AB47" t="str">
        <f t="shared" si="7"/>
        <v>DOWN</v>
      </c>
      <c r="AC47">
        <f t="shared" si="8"/>
        <v>-0.75239121061865333</v>
      </c>
      <c r="AD47">
        <f t="shared" si="9"/>
        <v>0</v>
      </c>
    </row>
    <row r="48" spans="1:30" x14ac:dyDescent="0.2">
      <c r="A48" t="s">
        <v>13</v>
      </c>
      <c r="B48" s="1">
        <v>43056</v>
      </c>
      <c r="C48">
        <v>421</v>
      </c>
      <c r="D48">
        <v>0.33495790960161498</v>
      </c>
      <c r="E48">
        <v>0.134256053065435</v>
      </c>
      <c r="F48" s="2">
        <v>43056.742685185185</v>
      </c>
      <c r="G48">
        <v>153945</v>
      </c>
      <c r="H48">
        <v>1052019</v>
      </c>
      <c r="I48">
        <v>1930630</v>
      </c>
      <c r="J48" s="11">
        <v>10</v>
      </c>
      <c r="K48" s="13">
        <f t="shared" si="3"/>
        <v>0.74268518518510973</v>
      </c>
      <c r="L48">
        <f>C48/VLOOKUP(A48, 'Normalization Factors'!$A:$C, 3, )</f>
        <v>2.6069725679608646E-2</v>
      </c>
      <c r="M48">
        <f>G48/VLOOKUP(A48, 'Normalization Factors'!$A:$C, 3, )</f>
        <v>9.5327884079509566</v>
      </c>
      <c r="N48">
        <f>H48/VLOOKUP(A48, 'Normalization Factors'!$A:$C, 3, )</f>
        <v>65.144529073007618</v>
      </c>
      <c r="O48">
        <f>I48/VLOOKUP(A48, 'Normalization Factors'!$A:$C, 3, )</f>
        <v>119.55105579292835</v>
      </c>
      <c r="P48" s="11">
        <f>J48/VLOOKUP(A48, 'Normalization Factors'!$A:$C, 3, )</f>
        <v>6.1923338906433832E-4</v>
      </c>
      <c r="Q48" s="10">
        <f t="shared" si="10"/>
        <v>0.11998466782708532</v>
      </c>
      <c r="R48">
        <f t="shared" si="10"/>
        <v>-0.40865863889631476</v>
      </c>
      <c r="S48">
        <f t="shared" si="11"/>
        <v>0.13148707628057177</v>
      </c>
      <c r="T48">
        <f t="shared" si="11"/>
        <v>-0.71627853619195492</v>
      </c>
      <c r="U48">
        <f t="shared" si="11"/>
        <v>0.21892924881779377</v>
      </c>
      <c r="V48">
        <f t="shared" si="11"/>
        <v>1.0692898724662314</v>
      </c>
      <c r="W48">
        <f t="shared" si="11"/>
        <v>-0.81645549879744606</v>
      </c>
      <c r="X48" s="11">
        <f t="shared" si="11"/>
        <v>-1.120474754322587</v>
      </c>
      <c r="Y48" s="10">
        <v>45.5</v>
      </c>
      <c r="Z48">
        <v>44.63</v>
      </c>
      <c r="AA48" s="4">
        <f t="shared" si="6"/>
        <v>-1.9120879120879064E-2</v>
      </c>
      <c r="AB48" t="str">
        <f t="shared" si="7"/>
        <v>DOWN</v>
      </c>
      <c r="AC48">
        <f t="shared" si="8"/>
        <v>-2.4711323510599374</v>
      </c>
      <c r="AD48">
        <f t="shared" si="9"/>
        <v>0</v>
      </c>
    </row>
    <row r="49" spans="1:30" x14ac:dyDescent="0.2">
      <c r="A49" t="s">
        <v>13</v>
      </c>
      <c r="B49" s="1">
        <v>43055</v>
      </c>
      <c r="C49">
        <v>446</v>
      </c>
      <c r="D49">
        <v>0.34287173194684401</v>
      </c>
      <c r="E49">
        <v>0.13379202552969299</v>
      </c>
      <c r="F49" s="2">
        <v>43055.7190162037</v>
      </c>
      <c r="G49">
        <v>143948</v>
      </c>
      <c r="H49">
        <v>945268</v>
      </c>
      <c r="I49">
        <v>8676720</v>
      </c>
      <c r="J49" s="11">
        <v>12</v>
      </c>
      <c r="K49" s="13">
        <f t="shared" si="3"/>
        <v>0.71901620370044839</v>
      </c>
      <c r="L49">
        <f>C49/VLOOKUP(A49, 'Normalization Factors'!$A:$C, 3, )</f>
        <v>2.7617809152269489E-2</v>
      </c>
      <c r="M49">
        <f>G49/VLOOKUP(A49, 'Normalization Factors'!$A:$C, 3, )</f>
        <v>8.913740788903338</v>
      </c>
      <c r="N49">
        <f>H49/VLOOKUP(A49, 'Normalization Factors'!$A:$C, 3, )</f>
        <v>58.534150721406895</v>
      </c>
      <c r="O49">
        <f>I49/VLOOKUP(A49, 'Normalization Factors'!$A:$C, 3, )</f>
        <v>537.29147315623254</v>
      </c>
      <c r="P49" s="11">
        <f>J49/VLOOKUP(A49, 'Normalization Factors'!$A:$C, 3, )</f>
        <v>7.4308006687720605E-4</v>
      </c>
      <c r="Q49" s="10">
        <f t="shared" si="10"/>
        <v>0.26059663566479091</v>
      </c>
      <c r="R49">
        <f t="shared" si="10"/>
        <v>-0.41649284153914562</v>
      </c>
      <c r="S49">
        <f t="shared" si="11"/>
        <v>-0.82879875687911819</v>
      </c>
      <c r="T49">
        <f t="shared" si="11"/>
        <v>-0.66801865879029265</v>
      </c>
      <c r="U49">
        <f t="shared" si="11"/>
        <v>0.17105343871563838</v>
      </c>
      <c r="V49">
        <f t="shared" si="11"/>
        <v>0.9088274706073427</v>
      </c>
      <c r="W49">
        <f t="shared" si="11"/>
        <v>0.1455062032432069</v>
      </c>
      <c r="X49" s="11">
        <f t="shared" si="11"/>
        <v>-1.0090925591089002</v>
      </c>
      <c r="Y49" s="10">
        <v>45.63</v>
      </c>
      <c r="Z49">
        <v>45.65</v>
      </c>
      <c r="AA49" s="4">
        <f t="shared" si="6"/>
        <v>4.3830813061573572E-4</v>
      </c>
      <c r="AB49" t="str">
        <f t="shared" si="7"/>
        <v>UP</v>
      </c>
      <c r="AC49">
        <f t="shared" si="8"/>
        <v>4.2607434522874646E-2</v>
      </c>
      <c r="AD49">
        <f t="shared" si="9"/>
        <v>0</v>
      </c>
    </row>
    <row r="50" spans="1:30" x14ac:dyDescent="0.2">
      <c r="A50" t="s">
        <v>13</v>
      </c>
      <c r="B50" s="1">
        <v>43054</v>
      </c>
      <c r="C50">
        <v>610</v>
      </c>
      <c r="D50">
        <v>0.27855584533863198</v>
      </c>
      <c r="E50">
        <v>0.131670244600572</v>
      </c>
      <c r="F50" s="2">
        <v>43054.754745370374</v>
      </c>
      <c r="G50">
        <v>188118</v>
      </c>
      <c r="H50">
        <v>1258555</v>
      </c>
      <c r="I50">
        <v>8185081</v>
      </c>
      <c r="J50" s="11">
        <v>25</v>
      </c>
      <c r="K50" s="13">
        <f t="shared" si="3"/>
        <v>0.75474537037371192</v>
      </c>
      <c r="L50">
        <f>C50/VLOOKUP(A50, 'Normalization Factors'!$A:$C, 3, )</f>
        <v>3.7773236732924639E-2</v>
      </c>
      <c r="M50">
        <f>G50/VLOOKUP(A50, 'Normalization Factors'!$A:$C, 3, )</f>
        <v>11.648894668400521</v>
      </c>
      <c r="N50">
        <f>H50/VLOOKUP(A50, 'Normalization Factors'!$A:$C, 3, )</f>
        <v>77.933927797386829</v>
      </c>
      <c r="O50">
        <f>I50/VLOOKUP(A50, 'Normalization Factors'!$A:$C, 3, )</f>
        <v>506.84754473961237</v>
      </c>
      <c r="P50" s="11">
        <f>J50/VLOOKUP(A50, 'Normalization Factors'!$A:$C, 3, )</f>
        <v>1.5480834726608458E-3</v>
      </c>
      <c r="Q50" s="10">
        <f t="shared" si="10"/>
        <v>-0.88216131172070922</v>
      </c>
      <c r="R50">
        <f t="shared" si="10"/>
        <v>-0.45231498673974746</v>
      </c>
      <c r="S50">
        <f t="shared" si="11"/>
        <v>0.62078675271160899</v>
      </c>
      <c r="T50">
        <f t="shared" si="11"/>
        <v>-0.35143386303538771</v>
      </c>
      <c r="U50">
        <f t="shared" si="11"/>
        <v>0.38258435121060735</v>
      </c>
      <c r="V50">
        <f t="shared" si="11"/>
        <v>1.3797437570230726</v>
      </c>
      <c r="W50">
        <f t="shared" si="11"/>
        <v>7.5400721515337318E-2</v>
      </c>
      <c r="X50" s="11">
        <f t="shared" si="11"/>
        <v>-0.28510829021993511</v>
      </c>
      <c r="Y50" s="10">
        <v>45.39</v>
      </c>
      <c r="Z50">
        <v>45.46</v>
      </c>
      <c r="AA50" s="4">
        <f t="shared" si="6"/>
        <v>1.5421899096717401E-3</v>
      </c>
      <c r="AB50" t="str">
        <f t="shared" si="7"/>
        <v>UP</v>
      </c>
      <c r="AC50">
        <f t="shared" si="8"/>
        <v>0.18447792795970933</v>
      </c>
      <c r="AD50">
        <f t="shared" si="9"/>
        <v>0</v>
      </c>
    </row>
    <row r="51" spans="1:30" x14ac:dyDescent="0.2">
      <c r="A51" t="s">
        <v>13</v>
      </c>
      <c r="B51" s="1">
        <v>43053</v>
      </c>
      <c r="C51">
        <v>413</v>
      </c>
      <c r="D51">
        <v>0.31788697536881499</v>
      </c>
      <c r="E51">
        <v>0.146377659478446</v>
      </c>
      <c r="F51" s="2">
        <v>43053.745844907404</v>
      </c>
      <c r="G51">
        <v>140431</v>
      </c>
      <c r="H51">
        <v>602175</v>
      </c>
      <c r="I51">
        <v>2336647</v>
      </c>
      <c r="J51" s="11">
        <v>11</v>
      </c>
      <c r="K51" s="13">
        <f t="shared" si="3"/>
        <v>0.74584490740380716</v>
      </c>
      <c r="L51">
        <f>C51/VLOOKUP(A51, 'Normalization Factors'!$A:$C, 3, )</f>
        <v>2.5574338968357174E-2</v>
      </c>
      <c r="M51">
        <f>G51/VLOOKUP(A51, 'Normalization Factors'!$A:$C, 3, )</f>
        <v>8.6959564059694099</v>
      </c>
      <c r="N51">
        <f>H51/VLOOKUP(A51, 'Normalization Factors'!$A:$C, 3, )</f>
        <v>37.288686605981795</v>
      </c>
      <c r="O51">
        <f>I51/VLOOKUP(A51, 'Normalization Factors'!$A:$C, 3, )</f>
        <v>144.69298408570191</v>
      </c>
      <c r="P51" s="11">
        <f>J51/VLOOKUP(A51, 'Normalization Factors'!$A:$C, 3, )</f>
        <v>6.8115672797077213E-4</v>
      </c>
      <c r="Q51" s="10">
        <f t="shared" si="10"/>
        <v>-0.1833299064189696</v>
      </c>
      <c r="R51">
        <f t="shared" si="10"/>
        <v>-0.2040088849882547</v>
      </c>
      <c r="S51">
        <f t="shared" si="11"/>
        <v>0.25968171301647752</v>
      </c>
      <c r="T51">
        <f t="shared" si="11"/>
        <v>-0.73172169696048683</v>
      </c>
      <c r="U51">
        <f t="shared" si="11"/>
        <v>0.15421046341011865</v>
      </c>
      <c r="V51">
        <f t="shared" si="11"/>
        <v>0.39310839686591104</v>
      </c>
      <c r="W51">
        <f t="shared" si="11"/>
        <v>-0.75855932421669792</v>
      </c>
      <c r="X51" s="11">
        <f t="shared" si="11"/>
        <v>-1.0647836567157438</v>
      </c>
      <c r="Y51" s="10">
        <v>45.7</v>
      </c>
      <c r="Z51">
        <v>45.86</v>
      </c>
      <c r="AA51" s="4">
        <f t="shared" si="6"/>
        <v>3.501094091903645E-3</v>
      </c>
      <c r="AB51" t="str">
        <f t="shared" si="7"/>
        <v>UP</v>
      </c>
      <c r="AC51">
        <f t="shared" si="8"/>
        <v>0.43623559639987292</v>
      </c>
      <c r="AD51">
        <f t="shared" si="9"/>
        <v>0</v>
      </c>
    </row>
    <row r="52" spans="1:30" x14ac:dyDescent="0.2">
      <c r="A52" t="s">
        <v>13</v>
      </c>
      <c r="B52" s="1">
        <v>43052</v>
      </c>
      <c r="C52">
        <v>339</v>
      </c>
      <c r="D52">
        <v>0.41337372886045498</v>
      </c>
      <c r="E52">
        <v>0.267777362755238</v>
      </c>
      <c r="F52" s="2">
        <v>43052.757037037038</v>
      </c>
      <c r="G52">
        <v>36275</v>
      </c>
      <c r="H52">
        <v>144295</v>
      </c>
      <c r="I52">
        <v>2048015</v>
      </c>
      <c r="J52" s="11">
        <v>10</v>
      </c>
      <c r="K52" s="13">
        <f t="shared" si="3"/>
        <v>0.75703703703766223</v>
      </c>
      <c r="L52">
        <f>C52/VLOOKUP(A52, 'Normalization Factors'!$A:$C, 3, )</f>
        <v>2.099201188928107E-2</v>
      </c>
      <c r="M52">
        <f>G52/VLOOKUP(A52, 'Normalization Factors'!$A:$C, 3, )</f>
        <v>2.2462691188308872</v>
      </c>
      <c r="N52">
        <f>H52/VLOOKUP(A52, 'Normalization Factors'!$A:$C, 3, )</f>
        <v>8.9352281875038706</v>
      </c>
      <c r="O52">
        <f>I52/VLOOKUP(A52, 'Normalization Factors'!$A:$C, 3, )</f>
        <v>126.81992693046008</v>
      </c>
      <c r="P52" s="11">
        <f>J52/VLOOKUP(A52, 'Normalization Factors'!$A:$C, 3, )</f>
        <v>6.1923338906433832E-4</v>
      </c>
      <c r="Q52" s="10">
        <f t="shared" si="10"/>
        <v>1.5132687440407324</v>
      </c>
      <c r="R52">
        <f t="shared" si="10"/>
        <v>1.8455890439990856</v>
      </c>
      <c r="S52">
        <f t="shared" si="11"/>
        <v>0.71376308264544841</v>
      </c>
      <c r="T52">
        <f t="shared" si="11"/>
        <v>-0.87457093406940734</v>
      </c>
      <c r="U52">
        <f t="shared" si="11"/>
        <v>-0.34459446576864483</v>
      </c>
      <c r="V52">
        <f t="shared" si="11"/>
        <v>-0.29515236474894796</v>
      </c>
      <c r="W52">
        <f t="shared" si="11"/>
        <v>-0.7997169325473602</v>
      </c>
      <c r="X52" s="11">
        <f t="shared" si="11"/>
        <v>-1.120474754322587</v>
      </c>
      <c r="Y52" s="10">
        <v>45.26</v>
      </c>
      <c r="Z52">
        <v>45.75</v>
      </c>
      <c r="AA52" s="4">
        <f t="shared" si="6"/>
        <v>1.0826336721166637E-2</v>
      </c>
      <c r="AB52" t="str">
        <f t="shared" si="7"/>
        <v>UP</v>
      </c>
      <c r="AC52">
        <f t="shared" si="8"/>
        <v>1.3776731724841436</v>
      </c>
      <c r="AD52">
        <f t="shared" si="9"/>
        <v>0</v>
      </c>
    </row>
    <row r="53" spans="1:30" x14ac:dyDescent="0.2">
      <c r="A53" t="s">
        <v>13</v>
      </c>
      <c r="B53" s="1">
        <v>43049</v>
      </c>
      <c r="C53">
        <v>330</v>
      </c>
      <c r="D53">
        <v>0.31613144100000001</v>
      </c>
      <c r="E53">
        <v>0.15310684999999999</v>
      </c>
      <c r="F53" s="2">
        <v>43049.739583333336</v>
      </c>
      <c r="G53">
        <v>19854</v>
      </c>
      <c r="H53">
        <v>73869</v>
      </c>
      <c r="I53">
        <v>4077966</v>
      </c>
      <c r="J53" s="11">
        <v>14</v>
      </c>
      <c r="K53" s="13">
        <f t="shared" si="3"/>
        <v>0.73958333333575865</v>
      </c>
      <c r="L53">
        <f>C53/VLOOKUP(A53, 'Normalization Factors'!$A:$C, 3, )</f>
        <v>2.0434701839123166E-2</v>
      </c>
      <c r="M53">
        <f>G53/VLOOKUP(A53, 'Normalization Factors'!$A:$C, 3, )</f>
        <v>1.2294259706483373</v>
      </c>
      <c r="N53">
        <f>H53/VLOOKUP(A53, 'Normalization Factors'!$A:$C, 3, )</f>
        <v>4.5742151216793605</v>
      </c>
      <c r="O53">
        <f>I53/VLOOKUP(A53, 'Normalization Factors'!$A:$C, 3, )</f>
        <v>252.52127066691435</v>
      </c>
      <c r="P53" s="11">
        <f>J53/VLOOKUP(A53, 'Normalization Factors'!$A:$C, 3, )</f>
        <v>8.6692674469007367E-4</v>
      </c>
      <c r="Q53" s="10">
        <f t="shared" si="10"/>
        <v>-0.21452205749810216</v>
      </c>
      <c r="R53">
        <f t="shared" si="10"/>
        <v>-9.0399587893910449E-2</v>
      </c>
      <c r="S53">
        <f t="shared" si="11"/>
        <v>5.6403266254442114E-3</v>
      </c>
      <c r="T53">
        <f t="shared" si="11"/>
        <v>-0.89194448993400577</v>
      </c>
      <c r="U53">
        <f t="shared" si="11"/>
        <v>-0.4232349256753663</v>
      </c>
      <c r="V53">
        <f t="shared" si="11"/>
        <v>-0.40101296664789104</v>
      </c>
      <c r="W53">
        <f t="shared" si="11"/>
        <v>-0.51025516743317911</v>
      </c>
      <c r="X53" s="11">
        <f t="shared" si="11"/>
        <v>-0.89771036389521308</v>
      </c>
      <c r="Y53" s="10">
        <v>46.04</v>
      </c>
      <c r="Z53">
        <v>45.58</v>
      </c>
      <c r="AA53" s="4">
        <f t="shared" si="6"/>
        <v>-9.9913119026933291E-3</v>
      </c>
      <c r="AB53" t="str">
        <f t="shared" si="7"/>
        <v>DOWN</v>
      </c>
      <c r="AC53">
        <f t="shared" si="8"/>
        <v>-1.297803620861693</v>
      </c>
      <c r="AD53">
        <f t="shared" si="9"/>
        <v>0</v>
      </c>
    </row>
    <row r="54" spans="1:30" x14ac:dyDescent="0.2">
      <c r="A54" t="s">
        <v>13</v>
      </c>
      <c r="B54" s="1">
        <v>43048</v>
      </c>
      <c r="C54">
        <v>459</v>
      </c>
      <c r="D54">
        <v>0.40097507799999998</v>
      </c>
      <c r="E54">
        <v>0.16450478199999999</v>
      </c>
      <c r="F54" s="2">
        <v>43048.753472222219</v>
      </c>
      <c r="G54">
        <v>33208</v>
      </c>
      <c r="H54">
        <v>125272</v>
      </c>
      <c r="I54">
        <v>11336102</v>
      </c>
      <c r="J54" s="11">
        <v>45</v>
      </c>
      <c r="K54" s="13">
        <f t="shared" si="3"/>
        <v>0.75347222221898846</v>
      </c>
      <c r="L54">
        <f>C54/VLOOKUP(A54, 'Normalization Factors'!$A:$C, 3, )</f>
        <v>2.842281255805313E-2</v>
      </c>
      <c r="M54">
        <f>G54/VLOOKUP(A54, 'Normalization Factors'!$A:$C, 3, )</f>
        <v>2.0563502384048546</v>
      </c>
      <c r="N54">
        <f>H54/VLOOKUP(A54, 'Normalization Factors'!$A:$C, 3, )</f>
        <v>7.7572605114867796</v>
      </c>
      <c r="O54">
        <f>I54/VLOOKUP(A54, 'Normalization Factors'!$A:$C, 3, )</f>
        <v>701.96928602390244</v>
      </c>
      <c r="P54" s="11">
        <f>J54/VLOOKUP(A54, 'Normalization Factors'!$A:$C, 3, )</f>
        <v>2.7865502507895224E-3</v>
      </c>
      <c r="Q54" s="10">
        <f t="shared" si="10"/>
        <v>1.2929708121479002</v>
      </c>
      <c r="R54">
        <f t="shared" si="10"/>
        <v>0.102032330730099</v>
      </c>
      <c r="S54">
        <f t="shared" si="11"/>
        <v>0.56913323575370212</v>
      </c>
      <c r="T54">
        <f t="shared" si="11"/>
        <v>-0.64292352254142815</v>
      </c>
      <c r="U54">
        <f t="shared" si="11"/>
        <v>-0.35928238310217603</v>
      </c>
      <c r="V54">
        <f t="shared" si="11"/>
        <v>-0.32374672237146795</v>
      </c>
      <c r="W54">
        <f t="shared" si="11"/>
        <v>0.52472196157081263</v>
      </c>
      <c r="X54" s="11">
        <f t="shared" si="11"/>
        <v>0.82871366191693419</v>
      </c>
      <c r="Y54" s="10">
        <v>46.05</v>
      </c>
      <c r="Z54">
        <v>46.3</v>
      </c>
      <c r="AA54" s="4">
        <f t="shared" si="6"/>
        <v>5.4288816503800224E-3</v>
      </c>
      <c r="AB54" t="str">
        <f t="shared" si="7"/>
        <v>UP</v>
      </c>
      <c r="AC54">
        <f t="shared" si="8"/>
        <v>0.68399416742757613</v>
      </c>
      <c r="AD54">
        <f t="shared" si="9"/>
        <v>0</v>
      </c>
    </row>
    <row r="55" spans="1:30" x14ac:dyDescent="0.2">
      <c r="A55" t="s">
        <v>13</v>
      </c>
      <c r="B55" s="1">
        <v>43047</v>
      </c>
      <c r="C55">
        <v>504</v>
      </c>
      <c r="D55">
        <v>0.47423859499999999</v>
      </c>
      <c r="E55">
        <v>0.24211280900000001</v>
      </c>
      <c r="F55" s="2">
        <v>43047.759722222225</v>
      </c>
      <c r="G55">
        <v>61916</v>
      </c>
      <c r="H55">
        <v>90765</v>
      </c>
      <c r="I55">
        <v>10820240</v>
      </c>
      <c r="J55" s="11">
        <v>36</v>
      </c>
      <c r="K55" s="13">
        <f t="shared" si="3"/>
        <v>0.75972222222480923</v>
      </c>
      <c r="L55">
        <f>C55/VLOOKUP(A55, 'Normalization Factors'!$A:$C, 3, )</f>
        <v>3.1209362808842653E-2</v>
      </c>
      <c r="M55">
        <f>G55/VLOOKUP(A55, 'Normalization Factors'!$A:$C, 3, )</f>
        <v>3.8340454517307574</v>
      </c>
      <c r="N55">
        <f>H55/VLOOKUP(A55, 'Normalization Factors'!$A:$C, 3, )</f>
        <v>5.6204718558424673</v>
      </c>
      <c r="O55">
        <f>I55/VLOOKUP(A55, 'Normalization Factors'!$A:$C, 3, )</f>
        <v>670.0253885689516</v>
      </c>
      <c r="P55" s="11">
        <f>J55/VLOOKUP(A55, 'Normalization Factors'!$A:$C, 3, )</f>
        <v>2.229240200631618E-3</v>
      </c>
      <c r="Q55" s="10">
        <f t="shared" si="10"/>
        <v>2.5947093206313201</v>
      </c>
      <c r="R55">
        <f t="shared" si="10"/>
        <v>1.412292958380267</v>
      </c>
      <c r="S55">
        <f t="shared" si="11"/>
        <v>0.82270504520089416</v>
      </c>
      <c r="T55">
        <f t="shared" si="11"/>
        <v>-0.55605574321843598</v>
      </c>
      <c r="U55">
        <f t="shared" si="11"/>
        <v>-0.22179926252473497</v>
      </c>
      <c r="V55">
        <f t="shared" si="11"/>
        <v>-0.37561580182687976</v>
      </c>
      <c r="W55">
        <f t="shared" si="11"/>
        <v>0.4511623903913447</v>
      </c>
      <c r="X55" s="11">
        <f t="shared" si="11"/>
        <v>0.32749378345534308</v>
      </c>
      <c r="Y55" s="10">
        <v>46.62</v>
      </c>
      <c r="Z55">
        <v>46.7</v>
      </c>
      <c r="AA55" s="4">
        <f t="shared" si="6"/>
        <v>1.716001716001832E-3</v>
      </c>
      <c r="AB55" t="str">
        <f t="shared" si="7"/>
        <v>UP</v>
      </c>
      <c r="AC55">
        <f t="shared" si="8"/>
        <v>0.20681615945972093</v>
      </c>
      <c r="AD55">
        <f t="shared" si="9"/>
        <v>0</v>
      </c>
    </row>
    <row r="56" spans="1:30" x14ac:dyDescent="0.2">
      <c r="A56" t="s">
        <v>13</v>
      </c>
      <c r="B56" s="1">
        <v>43046</v>
      </c>
      <c r="C56">
        <v>937</v>
      </c>
      <c r="D56">
        <v>0.488971349</v>
      </c>
      <c r="E56">
        <v>0.33080688200000002</v>
      </c>
      <c r="F56" s="2">
        <v>43046.78125</v>
      </c>
      <c r="G56">
        <v>178084</v>
      </c>
      <c r="H56">
        <v>285854</v>
      </c>
      <c r="I56">
        <v>9479257</v>
      </c>
      <c r="J56" s="11">
        <v>69</v>
      </c>
      <c r="K56" s="13">
        <f t="shared" si="3"/>
        <v>0.78125</v>
      </c>
      <c r="L56">
        <f>C56/VLOOKUP(A56, 'Normalization Factors'!$A:$C, 3, )</f>
        <v>5.8022168555328504E-2</v>
      </c>
      <c r="M56">
        <f>G56/VLOOKUP(A56, 'Normalization Factors'!$A:$C, 3, )</f>
        <v>11.027555885813364</v>
      </c>
      <c r="N56">
        <f>H56/VLOOKUP(A56, 'Normalization Factors'!$A:$C, 3, )</f>
        <v>17.701034119759736</v>
      </c>
      <c r="O56">
        <f>I56/VLOOKUP(A56, 'Normalization Factors'!$A:$C, 3, )</f>
        <v>586.98724379218527</v>
      </c>
      <c r="P56" s="11">
        <f>J56/VLOOKUP(A56, 'Normalization Factors'!$A:$C, 3, )</f>
        <v>4.2727103845439348E-3</v>
      </c>
      <c r="Q56" s="10">
        <f t="shared" si="10"/>
        <v>2.8564793530174688</v>
      </c>
      <c r="R56">
        <f t="shared" si="10"/>
        <v>2.909719916004506</v>
      </c>
      <c r="S56">
        <f t="shared" si="11"/>
        <v>1.6961190546006109</v>
      </c>
      <c r="T56">
        <f t="shared" si="11"/>
        <v>0.2798053333783555</v>
      </c>
      <c r="U56">
        <f t="shared" si="11"/>
        <v>0.3345313474529773</v>
      </c>
      <c r="V56">
        <f t="shared" si="11"/>
        <v>-8.2368436310409909E-2</v>
      </c>
      <c r="W56">
        <f t="shared" si="11"/>
        <v>0.259944323468493</v>
      </c>
      <c r="X56" s="11">
        <f t="shared" si="11"/>
        <v>2.1653000044811774</v>
      </c>
      <c r="Y56" s="10">
        <v>46.7</v>
      </c>
      <c r="Z56">
        <v>46.78</v>
      </c>
      <c r="AA56" s="4">
        <f t="shared" si="6"/>
        <v>1.7130620985010339E-3</v>
      </c>
      <c r="AB56" t="str">
        <f t="shared" si="7"/>
        <v>UP</v>
      </c>
      <c r="AC56">
        <f t="shared" si="8"/>
        <v>0.20643836086455758</v>
      </c>
      <c r="AD56">
        <f t="shared" si="9"/>
        <v>0</v>
      </c>
    </row>
    <row r="57" spans="1:30" x14ac:dyDescent="0.2">
      <c r="A57" t="s">
        <v>13</v>
      </c>
      <c r="B57" s="1">
        <v>43045</v>
      </c>
      <c r="C57">
        <v>484</v>
      </c>
      <c r="D57">
        <v>0.29815142900000002</v>
      </c>
      <c r="E57">
        <v>0.131109791</v>
      </c>
      <c r="F57" s="2">
        <v>43045.750694444447</v>
      </c>
      <c r="G57">
        <v>29272</v>
      </c>
      <c r="H57">
        <v>146553</v>
      </c>
      <c r="I57">
        <v>5138084</v>
      </c>
      <c r="J57" s="11">
        <v>30</v>
      </c>
      <c r="K57" s="13">
        <f t="shared" si="3"/>
        <v>0.75069444444670808</v>
      </c>
      <c r="L57">
        <f>C57/VLOOKUP(A57, 'Normalization Factors'!$A:$C, 3, )</f>
        <v>2.9970896030713977E-2</v>
      </c>
      <c r="M57">
        <f>G57/VLOOKUP(A57, 'Normalization Factors'!$A:$C, 3, )</f>
        <v>1.8126199764691313</v>
      </c>
      <c r="N57">
        <f>H57/VLOOKUP(A57, 'Normalization Factors'!$A:$C, 3, )</f>
        <v>9.0750510867545984</v>
      </c>
      <c r="O57">
        <f>I57/VLOOKUP(A57, 'Normalization Factors'!$A:$C, 3, )</f>
        <v>318.16731686172517</v>
      </c>
      <c r="P57" s="11">
        <f>J57/VLOOKUP(A57, 'Normalization Factors'!$A:$C, 3, )</f>
        <v>1.857700167193015E-3</v>
      </c>
      <c r="Q57" s="10">
        <f t="shared" si="10"/>
        <v>-0.53398903044445933</v>
      </c>
      <c r="R57">
        <f t="shared" si="10"/>
        <v>-0.46177715598744989</v>
      </c>
      <c r="S57">
        <f t="shared" si="11"/>
        <v>0.45643465410516842</v>
      </c>
      <c r="T57">
        <f t="shared" si="11"/>
        <v>-0.59466364513976588</v>
      </c>
      <c r="U57">
        <f t="shared" si="11"/>
        <v>-0.37813195683050282</v>
      </c>
      <c r="V57">
        <f t="shared" si="11"/>
        <v>-0.29175825974386727</v>
      </c>
      <c r="W57">
        <f t="shared" si="11"/>
        <v>-0.3590871700237267</v>
      </c>
      <c r="X57" s="11">
        <f t="shared" si="11"/>
        <v>-6.6528021857177816E-3</v>
      </c>
      <c r="Y57" s="10">
        <v>46.6</v>
      </c>
      <c r="Z57">
        <v>46.7</v>
      </c>
      <c r="AA57" s="4">
        <f t="shared" si="6"/>
        <v>2.1459227467811462E-3</v>
      </c>
      <c r="AB57" t="str">
        <f t="shared" si="7"/>
        <v>UP</v>
      </c>
      <c r="AC57">
        <f t="shared" si="8"/>
        <v>0.26206945735154114</v>
      </c>
      <c r="AD57">
        <f t="shared" si="9"/>
        <v>0</v>
      </c>
    </row>
    <row r="58" spans="1:30" x14ac:dyDescent="0.2">
      <c r="A58" t="s">
        <v>11</v>
      </c>
      <c r="B58" s="1">
        <v>43056</v>
      </c>
      <c r="C58">
        <v>1119</v>
      </c>
      <c r="D58">
        <v>0.32740121436502101</v>
      </c>
      <c r="E58">
        <v>0.12829454239348601</v>
      </c>
      <c r="F58" s="2">
        <v>43056.744074074071</v>
      </c>
      <c r="G58">
        <v>55477</v>
      </c>
      <c r="H58">
        <v>208999</v>
      </c>
      <c r="I58">
        <v>10033166</v>
      </c>
      <c r="J58" s="11">
        <v>48</v>
      </c>
      <c r="K58" s="13">
        <f t="shared" si="3"/>
        <v>0.74407407407124992</v>
      </c>
      <c r="L58">
        <f>C58/VLOOKUP(A58, 'Normalization Factors'!$A:$C, 3, )</f>
        <v>4.5602738609503625E-2</v>
      </c>
      <c r="M58">
        <f>G58/VLOOKUP(A58, 'Normalization Factors'!$A:$C, 3, )</f>
        <v>2.2608607058439971</v>
      </c>
      <c r="N58">
        <f>H58/VLOOKUP(A58, 'Normalization Factors'!$A:$C, 3, )</f>
        <v>8.5173608281033495</v>
      </c>
      <c r="O58">
        <f>I58/VLOOKUP(A58, 'Normalization Factors'!$A:$C, 3, )</f>
        <v>408.88279403374361</v>
      </c>
      <c r="P58" s="11">
        <f>J58/VLOOKUP(A58, 'Normalization Factors'!$A:$C, 3, )</f>
        <v>1.9561496454478769E-3</v>
      </c>
      <c r="Q58" s="10">
        <f t="shared" si="10"/>
        <v>-1.4281902891156304E-2</v>
      </c>
      <c r="R58">
        <f t="shared" si="10"/>
        <v>-0.50930715447797059</v>
      </c>
      <c r="S58">
        <f t="shared" si="11"/>
        <v>0.18783636710483861</v>
      </c>
      <c r="T58">
        <f t="shared" si="11"/>
        <v>-0.10735735982827255</v>
      </c>
      <c r="U58">
        <f t="shared" si="11"/>
        <v>-0.34346598384345234</v>
      </c>
      <c r="V58">
        <f t="shared" si="11"/>
        <v>-0.30529580837371451</v>
      </c>
      <c r="W58">
        <f t="shared" si="11"/>
        <v>-0.15018994295476532</v>
      </c>
      <c r="X58" s="11">
        <f t="shared" si="11"/>
        <v>8.1888281025553816E-2</v>
      </c>
      <c r="Y58">
        <v>83.12</v>
      </c>
      <c r="Z58">
        <v>82.24</v>
      </c>
      <c r="AA58" s="4">
        <f t="shared" si="6"/>
        <v>-1.0587102983638229E-2</v>
      </c>
      <c r="AB58" t="str">
        <f t="shared" si="7"/>
        <v>DOWN</v>
      </c>
      <c r="AC58">
        <f t="shared" si="8"/>
        <v>-1.3743744785772727</v>
      </c>
      <c r="AD58">
        <f t="shared" si="9"/>
        <v>0</v>
      </c>
    </row>
    <row r="59" spans="1:30" x14ac:dyDescent="0.2">
      <c r="A59" t="s">
        <v>11</v>
      </c>
      <c r="B59" s="1">
        <v>43055</v>
      </c>
      <c r="C59">
        <v>1383</v>
      </c>
      <c r="D59">
        <v>0.32992824648102997</v>
      </c>
      <c r="E59">
        <v>0.12153969629116999</v>
      </c>
      <c r="F59" s="2">
        <v>43055.729386574072</v>
      </c>
      <c r="G59">
        <v>77378</v>
      </c>
      <c r="H59">
        <v>139887</v>
      </c>
      <c r="I59">
        <v>16320737</v>
      </c>
      <c r="J59" s="11">
        <v>61</v>
      </c>
      <c r="K59" s="13">
        <f t="shared" si="3"/>
        <v>0.72938657407212304</v>
      </c>
      <c r="L59">
        <f>C59/VLOOKUP(A59, 'Normalization Factors'!$A:$C, 3, )</f>
        <v>5.6361561659466951E-2</v>
      </c>
      <c r="M59">
        <f>G59/VLOOKUP(A59, 'Normalization Factors'!$A:$C, 3, )</f>
        <v>3.1533947346972044</v>
      </c>
      <c r="N59">
        <f>H59/VLOOKUP(A59, 'Normalization Factors'!$A:$C, 3, )</f>
        <v>5.7008313635993151</v>
      </c>
      <c r="O59">
        <f>I59/VLOOKUP(A59, 'Normalization Factors'!$A:$C, 3, )</f>
        <v>665.12091449995921</v>
      </c>
      <c r="P59" s="11">
        <f>J59/VLOOKUP(A59, 'Normalization Factors'!$A:$C, 3, )</f>
        <v>2.4859401744233432E-3</v>
      </c>
      <c r="Q59" s="10">
        <f t="shared" si="10"/>
        <v>3.0618139480317764E-2</v>
      </c>
      <c r="R59">
        <f t="shared" si="10"/>
        <v>-0.62334959616639118</v>
      </c>
      <c r="S59">
        <f t="shared" si="11"/>
        <v>-0.40805738450566964</v>
      </c>
      <c r="T59">
        <f t="shared" si="11"/>
        <v>0.22803765636227849</v>
      </c>
      <c r="U59">
        <f t="shared" si="11"/>
        <v>-0.27443932359907963</v>
      </c>
      <c r="V59">
        <f t="shared" si="11"/>
        <v>-0.37366512987725686</v>
      </c>
      <c r="W59">
        <f t="shared" si="11"/>
        <v>0.43986849584122972</v>
      </c>
      <c r="X59" s="11">
        <f t="shared" si="11"/>
        <v>0.55835832578420941</v>
      </c>
      <c r="Y59">
        <v>83.1</v>
      </c>
      <c r="Z59">
        <v>82.94</v>
      </c>
      <c r="AA59" s="4">
        <f t="shared" si="6"/>
        <v>-1.9253910950661444E-3</v>
      </c>
      <c r="AB59" t="str">
        <f t="shared" si="7"/>
        <v>DOWN</v>
      </c>
      <c r="AC59">
        <f t="shared" si="8"/>
        <v>-0.26117434885842283</v>
      </c>
      <c r="AD59">
        <f t="shared" si="9"/>
        <v>0</v>
      </c>
    </row>
    <row r="60" spans="1:30" x14ac:dyDescent="0.2">
      <c r="A60" t="s">
        <v>11</v>
      </c>
      <c r="B60" s="1">
        <v>43054</v>
      </c>
      <c r="C60">
        <v>1290</v>
      </c>
      <c r="D60">
        <v>0.33967383879399299</v>
      </c>
      <c r="E60">
        <v>0.13435415926755501</v>
      </c>
      <c r="F60" s="2">
        <v>43054.726817129631</v>
      </c>
      <c r="G60">
        <v>51985</v>
      </c>
      <c r="H60">
        <v>91291</v>
      </c>
      <c r="I60">
        <v>21426368</v>
      </c>
      <c r="J60" s="11">
        <v>56</v>
      </c>
      <c r="K60" s="13">
        <f t="shared" si="3"/>
        <v>0.72681712963094469</v>
      </c>
      <c r="L60">
        <f>C60/VLOOKUP(A60, 'Normalization Factors'!$A:$C, 3, )</f>
        <v>5.257152172141169E-2</v>
      </c>
      <c r="M60">
        <f>G60/VLOOKUP(A60, 'Normalization Factors'!$A:$C, 3, )</f>
        <v>2.1185508191376639</v>
      </c>
      <c r="N60">
        <f>H60/VLOOKUP(A60, 'Normalization Factors'!$A:$C, 3, )</f>
        <v>3.7203928600537943</v>
      </c>
      <c r="O60">
        <f>I60/VLOOKUP(A60, 'Normalization Factors'!$A:$C, 3, )</f>
        <v>873.19129513407779</v>
      </c>
      <c r="P60" s="11">
        <f>J60/VLOOKUP(A60, 'Normalization Factors'!$A:$C, 3, )</f>
        <v>2.2821745863558563E-3</v>
      </c>
      <c r="Q60" s="10">
        <f t="shared" si="10"/>
        <v>0.20377680454636909</v>
      </c>
      <c r="R60">
        <f t="shared" si="10"/>
        <v>-0.40700230644031599</v>
      </c>
      <c r="S60">
        <f t="shared" si="11"/>
        <v>-0.51230357260436243</v>
      </c>
      <c r="T60">
        <f t="shared" si="11"/>
        <v>0.10988713929515262</v>
      </c>
      <c r="U60">
        <f t="shared" si="11"/>
        <v>-0.35447192410067108</v>
      </c>
      <c r="V60">
        <f t="shared" si="11"/>
        <v>-0.42173891659716289</v>
      </c>
      <c r="W60">
        <f t="shared" si="11"/>
        <v>0.91900752376289241</v>
      </c>
      <c r="X60" s="11">
        <f t="shared" si="11"/>
        <v>0.37510061626164964</v>
      </c>
      <c r="Y60">
        <v>83.47</v>
      </c>
      <c r="Z60">
        <v>82.69</v>
      </c>
      <c r="AA60" s="4">
        <f t="shared" si="6"/>
        <v>-9.3446747334371763E-3</v>
      </c>
      <c r="AB60" t="str">
        <f t="shared" si="7"/>
        <v>DOWN</v>
      </c>
      <c r="AC60">
        <f t="shared" si="8"/>
        <v>-1.2146980419695226</v>
      </c>
      <c r="AD60">
        <f t="shared" si="9"/>
        <v>0</v>
      </c>
    </row>
    <row r="61" spans="1:30" x14ac:dyDescent="0.2">
      <c r="A61" t="s">
        <v>11</v>
      </c>
      <c r="B61" s="1">
        <v>43053</v>
      </c>
      <c r="C61">
        <v>1319</v>
      </c>
      <c r="D61">
        <v>0.32942345786356397</v>
      </c>
      <c r="E61">
        <v>0.15065525990909301</v>
      </c>
      <c r="F61" s="2">
        <v>43053.723819444444</v>
      </c>
      <c r="G61">
        <v>58492</v>
      </c>
      <c r="H61">
        <v>123810</v>
      </c>
      <c r="I61">
        <v>18230009</v>
      </c>
      <c r="J61" s="11">
        <v>68</v>
      </c>
      <c r="K61" s="13">
        <f t="shared" si="3"/>
        <v>0.72381944444350665</v>
      </c>
      <c r="L61">
        <f>C61/VLOOKUP(A61, 'Normalization Factors'!$A:$C, 3, )</f>
        <v>5.3753362132203115E-2</v>
      </c>
      <c r="M61">
        <f>G61/VLOOKUP(A61, 'Normalization Factors'!$A:$C, 3, )</f>
        <v>2.3837313554486919</v>
      </c>
      <c r="N61">
        <f>H61/VLOOKUP(A61, 'Normalization Factors'!$A:$C, 3, )</f>
        <v>5.0456434917271169</v>
      </c>
      <c r="O61">
        <f>I61/VLOOKUP(A61, 'Normalization Factors'!$A:$C, 3, )</f>
        <v>742.92970087211677</v>
      </c>
      <c r="P61" s="11">
        <f>J61/VLOOKUP(A61, 'Normalization Factors'!$A:$C, 3, )</f>
        <v>2.7712119977178254E-3</v>
      </c>
      <c r="Q61" s="10">
        <f t="shared" si="10"/>
        <v>2.1649108113729127E-2</v>
      </c>
      <c r="R61">
        <f t="shared" si="10"/>
        <v>-0.131789919479749</v>
      </c>
      <c r="S61">
        <f t="shared" si="11"/>
        <v>-0.63392412563216782</v>
      </c>
      <c r="T61">
        <f t="shared" si="11"/>
        <v>0.14672977364941767</v>
      </c>
      <c r="U61">
        <f t="shared" si="11"/>
        <v>-0.33396343233270925</v>
      </c>
      <c r="V61">
        <f t="shared" si="11"/>
        <v>-0.38956936621555488</v>
      </c>
      <c r="W61">
        <f t="shared" si="11"/>
        <v>0.61904453306719642</v>
      </c>
      <c r="X61" s="11">
        <f t="shared" si="11"/>
        <v>0.8149191191157934</v>
      </c>
      <c r="Y61">
        <v>83.5</v>
      </c>
      <c r="Z61">
        <v>82.98</v>
      </c>
      <c r="AA61" s="4">
        <f t="shared" si="6"/>
        <v>-6.2275449101795929E-3</v>
      </c>
      <c r="AB61" t="str">
        <f t="shared" si="7"/>
        <v>DOWN</v>
      </c>
      <c r="AC61">
        <f t="shared" si="8"/>
        <v>-0.81408562629000758</v>
      </c>
      <c r="AD61">
        <f t="shared" si="9"/>
        <v>0</v>
      </c>
    </row>
    <row r="62" spans="1:30" x14ac:dyDescent="0.2">
      <c r="A62" t="s">
        <v>11</v>
      </c>
      <c r="B62" s="1">
        <v>43052</v>
      </c>
      <c r="C62">
        <v>1091</v>
      </c>
      <c r="D62">
        <v>0.334180077145248</v>
      </c>
      <c r="E62">
        <v>0.166883398219901</v>
      </c>
      <c r="F62" s="2">
        <v>43052.734351851854</v>
      </c>
      <c r="G62">
        <v>59474</v>
      </c>
      <c r="H62">
        <v>155924</v>
      </c>
      <c r="I62">
        <v>28632901</v>
      </c>
      <c r="J62" s="11">
        <v>41</v>
      </c>
      <c r="K62" s="13">
        <f t="shared" si="3"/>
        <v>0.73435185185371665</v>
      </c>
      <c r="L62">
        <f>C62/VLOOKUP(A62, 'Normalization Factors'!$A:$C, 3, )</f>
        <v>4.44616513163257E-2</v>
      </c>
      <c r="M62">
        <f>G62/VLOOKUP(A62, 'Normalization Factors'!$A:$C, 3, )</f>
        <v>2.4237509169451461</v>
      </c>
      <c r="N62">
        <f>H62/VLOOKUP(A62, 'Normalization Factors'!$A:$C, 3, )</f>
        <v>6.3543891107669737</v>
      </c>
      <c r="O62">
        <f>I62/VLOOKUP(A62, 'Normalization Factors'!$A:$C, 3, )</f>
        <v>1166.8799820686284</v>
      </c>
      <c r="P62" s="11">
        <f>J62/VLOOKUP(A62, 'Normalization Factors'!$A:$C, 3, )</f>
        <v>1.6708778221533947E-3</v>
      </c>
      <c r="Q62" s="10">
        <f t="shared" si="10"/>
        <v>0.10616422208461374</v>
      </c>
      <c r="R62">
        <f t="shared" si="10"/>
        <v>0.14219064040116397</v>
      </c>
      <c r="S62">
        <f t="shared" si="11"/>
        <v>-0.20660866925542229</v>
      </c>
      <c r="T62">
        <f t="shared" si="11"/>
        <v>-0.14292955851514907</v>
      </c>
      <c r="U62">
        <f t="shared" si="11"/>
        <v>-0.33086840560516373</v>
      </c>
      <c r="V62">
        <f t="shared" si="11"/>
        <v>-0.35780046369841229</v>
      </c>
      <c r="W62">
        <f t="shared" si="11"/>
        <v>1.5953061470487084</v>
      </c>
      <c r="X62" s="11">
        <f t="shared" si="11"/>
        <v>-0.17467251230603026</v>
      </c>
      <c r="Y62">
        <v>83.66</v>
      </c>
      <c r="Z62">
        <v>83.46</v>
      </c>
      <c r="AA62" s="4">
        <f t="shared" si="6"/>
        <v>-2.390628735357433E-3</v>
      </c>
      <c r="AB62" t="str">
        <f t="shared" si="7"/>
        <v>DOWN</v>
      </c>
      <c r="AC62">
        <f t="shared" si="8"/>
        <v>-0.32096652483759086</v>
      </c>
      <c r="AD62">
        <f t="shared" si="9"/>
        <v>0</v>
      </c>
    </row>
    <row r="63" spans="1:30" x14ac:dyDescent="0.2">
      <c r="A63" t="s">
        <v>11</v>
      </c>
      <c r="B63" s="1">
        <v>43049</v>
      </c>
      <c r="C63">
        <v>1067</v>
      </c>
      <c r="D63">
        <v>0.318429238</v>
      </c>
      <c r="E63">
        <v>0.12303083500000001</v>
      </c>
      <c r="F63" s="2">
        <v>43049.724999999999</v>
      </c>
      <c r="G63">
        <v>54681</v>
      </c>
      <c r="H63">
        <v>159766</v>
      </c>
      <c r="I63">
        <v>16890622</v>
      </c>
      <c r="J63" s="11">
        <v>54</v>
      </c>
      <c r="K63" s="13">
        <f t="shared" si="3"/>
        <v>0.72499999999854481</v>
      </c>
      <c r="L63">
        <f>C63/VLOOKUP(A63, 'Normalization Factors'!$A:$C, 3, )</f>
        <v>4.348357649360176E-2</v>
      </c>
      <c r="M63">
        <f>G63/VLOOKUP(A63, 'Normalization Factors'!$A:$C, 3, )</f>
        <v>2.228421224223653</v>
      </c>
      <c r="N63">
        <f>H63/VLOOKUP(A63, 'Normalization Factors'!$A:$C, 3, )</f>
        <v>6.5109625886380309</v>
      </c>
      <c r="O63">
        <f>I63/VLOOKUP(A63, 'Normalization Factors'!$A:$C, 3, )</f>
        <v>688.34550493112727</v>
      </c>
      <c r="P63" s="11">
        <f>J63/VLOOKUP(A63, 'Normalization Factors'!$A:$C, 3, )</f>
        <v>2.2006683511288615E-3</v>
      </c>
      <c r="Q63" s="10">
        <f t="shared" si="10"/>
        <v>-0.17369504069548722</v>
      </c>
      <c r="R63">
        <f t="shared" si="10"/>
        <v>-0.59817461857618548</v>
      </c>
      <c r="S63">
        <f t="shared" si="11"/>
        <v>-0.58602722835774179</v>
      </c>
      <c r="T63">
        <f t="shared" si="11"/>
        <v>-0.17342001453247194</v>
      </c>
      <c r="U63">
        <f t="shared" si="11"/>
        <v>-0.34597478351262362</v>
      </c>
      <c r="V63">
        <f t="shared" si="11"/>
        <v>-0.35399974988291555</v>
      </c>
      <c r="W63">
        <f t="shared" si="11"/>
        <v>0.49334947496548248</v>
      </c>
      <c r="X63" s="11">
        <f t="shared" si="11"/>
        <v>0.30179753245262569</v>
      </c>
      <c r="Y63" s="10">
        <v>83.79</v>
      </c>
      <c r="Z63" s="10">
        <v>83.87</v>
      </c>
      <c r="AA63" s="4">
        <f t="shared" si="6"/>
        <v>9.5476787206108472E-4</v>
      </c>
      <c r="AB63" t="str">
        <f t="shared" si="7"/>
        <v>UP</v>
      </c>
      <c r="AC63">
        <f t="shared" si="8"/>
        <v>0.10898265671539027</v>
      </c>
      <c r="AD63">
        <f t="shared" si="9"/>
        <v>0</v>
      </c>
    </row>
    <row r="64" spans="1:30" x14ac:dyDescent="0.2">
      <c r="A64" t="s">
        <v>11</v>
      </c>
      <c r="B64" s="1">
        <v>43048</v>
      </c>
      <c r="C64">
        <v>1350</v>
      </c>
      <c r="D64">
        <v>0.34686815799999998</v>
      </c>
      <c r="E64">
        <v>0.12900209800000001</v>
      </c>
      <c r="F64" s="2">
        <v>43048.738194444442</v>
      </c>
      <c r="G64">
        <v>132180</v>
      </c>
      <c r="H64">
        <v>472977</v>
      </c>
      <c r="I64">
        <v>12224187</v>
      </c>
      <c r="J64" s="11">
        <v>49</v>
      </c>
      <c r="K64" s="13">
        <f t="shared" si="3"/>
        <v>0.7381944444423425</v>
      </c>
      <c r="L64">
        <f>C64/VLOOKUP(A64, 'Normalization Factors'!$A:$C, 3, )</f>
        <v>5.5016708778221533E-2</v>
      </c>
      <c r="M64">
        <f>G64/VLOOKUP(A64, 'Normalization Factors'!$A:$C, 3, )</f>
        <v>5.3867470861520905</v>
      </c>
      <c r="N64">
        <f>H64/VLOOKUP(A64, 'Normalization Factors'!$A:$C, 3, )</f>
        <v>19.275287309479175</v>
      </c>
      <c r="O64">
        <f>I64/VLOOKUP(A64, 'Normalization Factors'!$A:$C, 3, )</f>
        <v>498.17373054038632</v>
      </c>
      <c r="P64" s="11">
        <f>J64/VLOOKUP(A64, 'Normalization Factors'!$A:$C, 3, )</f>
        <v>1.9969027630613741E-3</v>
      </c>
      <c r="Q64" s="10">
        <f t="shared" si="10"/>
        <v>0.33160471584881401</v>
      </c>
      <c r="R64">
        <f t="shared" si="10"/>
        <v>-0.49736145389871955</v>
      </c>
      <c r="S64">
        <f t="shared" si="11"/>
        <v>-5.0708964494019092E-2</v>
      </c>
      <c r="T64">
        <f t="shared" si="11"/>
        <v>0.18611327933845956</v>
      </c>
      <c r="U64">
        <f t="shared" si="11"/>
        <v>-0.10171666094841932</v>
      </c>
      <c r="V64">
        <f t="shared" si="11"/>
        <v>-4.415451956913477E-2</v>
      </c>
      <c r="W64">
        <f t="shared" si="11"/>
        <v>5.5426889146095185E-2</v>
      </c>
      <c r="X64" s="11">
        <f t="shared" si="11"/>
        <v>0.1185398229300656</v>
      </c>
      <c r="Y64" s="10">
        <v>84.11</v>
      </c>
      <c r="Z64">
        <v>84.09</v>
      </c>
      <c r="AA64" s="4">
        <f t="shared" si="6"/>
        <v>-2.3778385447623376E-4</v>
      </c>
      <c r="AB64" t="str">
        <f t="shared" si="7"/>
        <v>DOWN</v>
      </c>
      <c r="AC64">
        <f t="shared" si="8"/>
        <v>-4.428366681925603E-2</v>
      </c>
      <c r="AD64">
        <f t="shared" si="9"/>
        <v>0</v>
      </c>
    </row>
    <row r="65" spans="1:30" x14ac:dyDescent="0.2">
      <c r="A65" t="s">
        <v>11</v>
      </c>
      <c r="B65" s="1">
        <v>43047</v>
      </c>
      <c r="C65">
        <v>2589</v>
      </c>
      <c r="D65">
        <v>0.29645387000000001</v>
      </c>
      <c r="E65">
        <v>0.133648924</v>
      </c>
      <c r="F65" s="2">
        <v>43047.727777777778</v>
      </c>
      <c r="G65">
        <v>886006</v>
      </c>
      <c r="H65">
        <v>5678150</v>
      </c>
      <c r="I65">
        <v>10942134</v>
      </c>
      <c r="J65" s="11">
        <v>69</v>
      </c>
      <c r="K65" s="13">
        <f t="shared" si="3"/>
        <v>0.72777777777810115</v>
      </c>
      <c r="L65">
        <f>C65/VLOOKUP(A65, 'Normalization Factors'!$A:$C, 3, )</f>
        <v>0.10550982150134486</v>
      </c>
      <c r="M65">
        <f>G65/VLOOKUP(A65, 'Normalization Factors'!$A:$C, 3, )</f>
        <v>36.107506724264404</v>
      </c>
      <c r="N65">
        <f>H65/VLOOKUP(A65, 'Normalization Factors'!$A:$C, 3, )</f>
        <v>231.40231477708045</v>
      </c>
      <c r="O65">
        <f>I65/VLOOKUP(A65, 'Normalization Factors'!$A:$C, 3, )</f>
        <v>445.92607384464912</v>
      </c>
      <c r="P65" s="11">
        <f>J65/VLOOKUP(A65, 'Normalization Factors'!$A:$C, 3, )</f>
        <v>2.8119651153313227E-3</v>
      </c>
      <c r="Q65" s="10">
        <f t="shared" si="10"/>
        <v>-0.56415108123329361</v>
      </c>
      <c r="R65">
        <f t="shared" si="10"/>
        <v>-0.41890883260812661</v>
      </c>
      <c r="S65">
        <f t="shared" si="11"/>
        <v>-0.47332864641401168</v>
      </c>
      <c r="T65">
        <f t="shared" si="11"/>
        <v>1.7601830712327498</v>
      </c>
      <c r="U65">
        <f t="shared" si="11"/>
        <v>2.274160750374099</v>
      </c>
      <c r="V65">
        <f t="shared" si="11"/>
        <v>5.105083620241003</v>
      </c>
      <c r="W65">
        <f t="shared" si="11"/>
        <v>-6.4887647522154215E-2</v>
      </c>
      <c r="X65" s="11">
        <f t="shared" si="11"/>
        <v>0.85157066102030521</v>
      </c>
      <c r="Y65" s="17">
        <v>84.14</v>
      </c>
      <c r="Z65" s="10">
        <v>84.56</v>
      </c>
      <c r="AA65" s="4">
        <f t="shared" si="6"/>
        <v>4.9916805324459433E-3</v>
      </c>
      <c r="AB65" t="str">
        <f t="shared" si="7"/>
        <v>UP</v>
      </c>
      <c r="AC65">
        <f t="shared" si="8"/>
        <v>0.62780523532518595</v>
      </c>
      <c r="AD65">
        <f t="shared" si="9"/>
        <v>1</v>
      </c>
    </row>
    <row r="66" spans="1:30" x14ac:dyDescent="0.2">
      <c r="A66" t="s">
        <v>11</v>
      </c>
      <c r="B66" s="1">
        <v>43046</v>
      </c>
      <c r="C66">
        <v>1884</v>
      </c>
      <c r="D66">
        <v>0.33530866999999998</v>
      </c>
      <c r="E66">
        <v>0.12027892799999999</v>
      </c>
      <c r="F66" s="2">
        <v>43046.737500000003</v>
      </c>
      <c r="G66">
        <v>67370</v>
      </c>
      <c r="H66">
        <v>455760</v>
      </c>
      <c r="I66">
        <v>15655615</v>
      </c>
      <c r="J66" s="11">
        <v>62</v>
      </c>
      <c r="K66" s="13">
        <f t="shared" ref="K66:K90" si="12">MOD(F66, 1)</f>
        <v>0.73750000000291038</v>
      </c>
      <c r="L66">
        <f>C66/VLOOKUP(A66, 'Normalization Factors'!$A:$C, 3, )</f>
        <v>7.6778873583829163E-2</v>
      </c>
      <c r="M66">
        <f>G66/VLOOKUP(A66, 'Normalization Factors'!$A:$C, 3, )</f>
        <v>2.7455375336213219</v>
      </c>
      <c r="N66">
        <f>H66/VLOOKUP(A66, 'Normalization Factors'!$A:$C, 3, )</f>
        <v>18.573640883527588</v>
      </c>
      <c r="O66">
        <f>I66/VLOOKUP(A66, 'Normalization Factors'!$A:$C, 3, )</f>
        <v>638.01511940663465</v>
      </c>
      <c r="P66" s="11">
        <f>J66/VLOOKUP(A66, 'Normalization Factors'!$A:$C, 3, )</f>
        <v>2.5266932920368409E-3</v>
      </c>
      <c r="Q66" s="10">
        <f t="shared" ref="Q66:R82" si="13">STANDARDIZE(D66, D$1, D$2)</f>
        <v>0.1262169419046284</v>
      </c>
      <c r="R66">
        <f t="shared" si="13"/>
        <v>-0.64463521720801142</v>
      </c>
      <c r="S66">
        <f t="shared" ref="S66:X82" si="14">STANDARDIZE(K66, K$1, K$2)</f>
        <v>-7.888360975855431E-2</v>
      </c>
      <c r="T66">
        <f t="shared" si="14"/>
        <v>0.86452592572389209</v>
      </c>
      <c r="U66">
        <f t="shared" si="14"/>
        <v>-0.30598212144966552</v>
      </c>
      <c r="V66">
        <f t="shared" si="14"/>
        <v>-6.1186505451854015E-2</v>
      </c>
      <c r="W66">
        <f t="shared" si="14"/>
        <v>0.37744998018091058</v>
      </c>
      <c r="X66" s="11">
        <f t="shared" si="14"/>
        <v>0.59500986768872155</v>
      </c>
      <c r="Y66" s="10">
        <v>84.77</v>
      </c>
      <c r="Z66" s="10">
        <v>84.27</v>
      </c>
      <c r="AA66" s="4">
        <f t="shared" ref="AA66:AA90" si="15">IFERROR((Z66-Y66)/Y66, "N/A")</f>
        <v>-5.8983130824584173E-3</v>
      </c>
      <c r="AB66" t="str">
        <f t="shared" ref="AB66:AB90" si="16">IF(AA66="N/A", "N/A", IF(AA66&gt;0, "UP", "DOWN"))</f>
        <v>DOWN</v>
      </c>
      <c r="AC66">
        <f t="shared" si="8"/>
        <v>-0.77177286894577712</v>
      </c>
      <c r="AD66">
        <f t="shared" si="9"/>
        <v>0</v>
      </c>
    </row>
    <row r="67" spans="1:30" x14ac:dyDescent="0.2">
      <c r="A67" t="s">
        <v>11</v>
      </c>
      <c r="B67" s="1">
        <v>43045</v>
      </c>
      <c r="C67">
        <v>1246</v>
      </c>
      <c r="D67">
        <v>0.33793314600000002</v>
      </c>
      <c r="E67">
        <v>0.14200795399999999</v>
      </c>
      <c r="F67" s="2">
        <v>43045.759722222225</v>
      </c>
      <c r="G67">
        <v>55237</v>
      </c>
      <c r="H67">
        <v>305135</v>
      </c>
      <c r="I67">
        <v>24069567</v>
      </c>
      <c r="J67" s="11">
        <v>81</v>
      </c>
      <c r="K67" s="13">
        <f t="shared" si="12"/>
        <v>0.75972222222480923</v>
      </c>
      <c r="L67">
        <f>C67/VLOOKUP(A67, 'Normalization Factors'!$A:$C, 3, )</f>
        <v>5.0778384546417803E-2</v>
      </c>
      <c r="M67">
        <f>G67/VLOOKUP(A67, 'Normalization Factors'!$A:$C, 3, )</f>
        <v>2.2510799576167577</v>
      </c>
      <c r="N67">
        <f>H67/VLOOKUP(A67, 'Normalization Factors'!$A:$C, 3, )</f>
        <v>12.435202542994539</v>
      </c>
      <c r="O67">
        <f>I67/VLOOKUP(A67, 'Normalization Factors'!$A:$C, 3, )</f>
        <v>980.90989485695661</v>
      </c>
      <c r="P67" s="11">
        <f>J67/VLOOKUP(A67, 'Normalization Factors'!$A:$C, 3, )</f>
        <v>3.3010025266932922E-3</v>
      </c>
      <c r="Q67" s="10">
        <f t="shared" si="13"/>
        <v>0.17284835701660817</v>
      </c>
      <c r="R67">
        <f t="shared" si="13"/>
        <v>-0.27778286513124995</v>
      </c>
      <c r="S67">
        <f t="shared" si="14"/>
        <v>0.82270504520089416</v>
      </c>
      <c r="T67">
        <f t="shared" si="14"/>
        <v>5.3987969930060782E-2</v>
      </c>
      <c r="U67">
        <f t="shared" si="14"/>
        <v>-0.34422240585425773</v>
      </c>
      <c r="V67">
        <f t="shared" si="14"/>
        <v>-0.21019288714347154</v>
      </c>
      <c r="W67">
        <f t="shared" si="14"/>
        <v>1.1670590965192298</v>
      </c>
      <c r="X67" s="11">
        <f t="shared" si="14"/>
        <v>1.2913891638744495</v>
      </c>
      <c r="Y67" s="10">
        <v>84.2</v>
      </c>
      <c r="Z67">
        <v>84.47</v>
      </c>
      <c r="AA67" s="4">
        <f t="shared" si="15"/>
        <v>3.2066508313538717E-3</v>
      </c>
      <c r="AB67" t="str">
        <f t="shared" si="16"/>
        <v>UP</v>
      </c>
      <c r="AC67">
        <f t="shared" ref="AC67:AC90" si="17">IFERROR(STANDARDIZE(AA67, $AA$1, $AA$2), "N/A")</f>
        <v>0.39839385332927957</v>
      </c>
      <c r="AD67">
        <f t="shared" ref="AD67:AD90" si="18">IF(MAX(Q67:X67)&gt;$AD$1, 1, IF(MIN(Q67:X67)&lt;-$AD$1, 1, 0))</f>
        <v>0</v>
      </c>
    </row>
    <row r="68" spans="1:30" x14ac:dyDescent="0.2">
      <c r="A68" t="s">
        <v>10</v>
      </c>
      <c r="B68" s="1">
        <v>43055</v>
      </c>
      <c r="C68">
        <v>220</v>
      </c>
      <c r="D68">
        <v>0.34548857077266099</v>
      </c>
      <c r="E68">
        <v>0.16734549226026399</v>
      </c>
      <c r="F68" s="2">
        <v>43055.761932870373</v>
      </c>
      <c r="G68">
        <v>1574</v>
      </c>
      <c r="H68">
        <v>2684</v>
      </c>
      <c r="I68">
        <v>2564042</v>
      </c>
      <c r="J68" s="11">
        <v>10</v>
      </c>
      <c r="K68" s="13">
        <f t="shared" si="12"/>
        <v>0.76193287037312984</v>
      </c>
      <c r="L68">
        <f>C68/VLOOKUP(A68, 'Normalization Factors'!$A:$C, 3, )</f>
        <v>2.3946881462936758E-2</v>
      </c>
      <c r="M68">
        <f>G68/VLOOKUP(A68, 'Normalization Factors'!$A:$C, 3, )</f>
        <v>0.17132905192119299</v>
      </c>
      <c r="N68">
        <f>H68/VLOOKUP(A68, 'Normalization Factors'!$A:$C, 3, )</f>
        <v>0.29215195384782844</v>
      </c>
      <c r="O68">
        <f>I68/VLOOKUP(A68, 'Normalization Factors'!$A:$C, 3, )</f>
        <v>279.09459018177859</v>
      </c>
      <c r="P68" s="11">
        <f>J68/VLOOKUP(A68, 'Normalization Factors'!$A:$C, 3, )</f>
        <v>1.0884946119516709E-3</v>
      </c>
      <c r="Q68" s="10">
        <f t="shared" si="13"/>
        <v>0.30709235426454773</v>
      </c>
      <c r="R68">
        <f t="shared" si="13"/>
        <v>0.14999219973418773</v>
      </c>
      <c r="S68">
        <f t="shared" si="14"/>
        <v>0.91239433328068331</v>
      </c>
      <c r="T68">
        <f t="shared" si="14"/>
        <v>-0.78245597652295018</v>
      </c>
      <c r="U68">
        <f t="shared" si="14"/>
        <v>-0.50506586338027293</v>
      </c>
      <c r="V68">
        <f t="shared" si="14"/>
        <v>-0.50495711390768339</v>
      </c>
      <c r="W68">
        <f t="shared" si="14"/>
        <v>-0.44906282260158614</v>
      </c>
      <c r="X68" s="11">
        <f t="shared" si="14"/>
        <v>-0.69844207603931252</v>
      </c>
      <c r="Y68" s="10">
        <v>49.11</v>
      </c>
      <c r="Z68">
        <v>49.2</v>
      </c>
      <c r="AA68" s="4">
        <f t="shared" si="15"/>
        <v>1.8326206475260316E-3</v>
      </c>
      <c r="AB68" t="str">
        <f t="shared" si="16"/>
        <v>UP</v>
      </c>
      <c r="AC68">
        <f t="shared" si="17"/>
        <v>0.22180398304130325</v>
      </c>
      <c r="AD68">
        <f t="shared" si="18"/>
        <v>0</v>
      </c>
    </row>
    <row r="69" spans="1:30" x14ac:dyDescent="0.2">
      <c r="A69" t="s">
        <v>10</v>
      </c>
      <c r="B69" s="1">
        <v>43054</v>
      </c>
      <c r="C69">
        <v>236</v>
      </c>
      <c r="D69">
        <v>0.28857508193313203</v>
      </c>
      <c r="E69">
        <v>0.16380658889133401</v>
      </c>
      <c r="F69" s="2">
        <v>43054.724004629628</v>
      </c>
      <c r="G69">
        <v>2762</v>
      </c>
      <c r="H69">
        <v>3431</v>
      </c>
      <c r="I69">
        <v>1564770</v>
      </c>
      <c r="J69" s="11">
        <v>8</v>
      </c>
      <c r="K69" s="13">
        <f t="shared" si="12"/>
        <v>0.72400462962832535</v>
      </c>
      <c r="L69">
        <f>C69/VLOOKUP(A69, 'Normalization Factors'!$A:$C, 3, )</f>
        <v>2.5688472842059433E-2</v>
      </c>
      <c r="M69">
        <f>G69/VLOOKUP(A69, 'Normalization Factors'!$A:$C, 3, )</f>
        <v>0.3006422118210515</v>
      </c>
      <c r="N69">
        <f>H69/VLOOKUP(A69, 'Normalization Factors'!$A:$C, 3, )</f>
        <v>0.37346250136061826</v>
      </c>
      <c r="O69">
        <f>I69/VLOOKUP(A69, 'Normalization Factors'!$A:$C, 3, )</f>
        <v>170.32437139436161</v>
      </c>
      <c r="P69" s="11">
        <f>J69/VLOOKUP(A69, 'Normalization Factors'!$A:$C, 3, )</f>
        <v>8.7079568956133669E-4</v>
      </c>
      <c r="Q69" s="10">
        <f t="shared" si="13"/>
        <v>-0.70414056367680911</v>
      </c>
      <c r="R69">
        <f t="shared" si="13"/>
        <v>9.0244697721702766E-2</v>
      </c>
      <c r="S69">
        <f t="shared" si="14"/>
        <v>-0.62641088685559887</v>
      </c>
      <c r="T69">
        <f t="shared" si="14"/>
        <v>-0.72816369324200481</v>
      </c>
      <c r="U69">
        <f t="shared" si="14"/>
        <v>-0.49506506199345907</v>
      </c>
      <c r="V69">
        <f t="shared" si="14"/>
        <v>-0.50298335612009715</v>
      </c>
      <c r="W69">
        <f t="shared" si="14"/>
        <v>-0.69953603622189975</v>
      </c>
      <c r="X69" s="11">
        <f t="shared" si="14"/>
        <v>-0.89423080690965429</v>
      </c>
      <c r="Y69" s="10">
        <v>48.88</v>
      </c>
      <c r="Z69" s="10">
        <v>48.82</v>
      </c>
      <c r="AA69" s="4">
        <f t="shared" si="15"/>
        <v>-1.2274959083470186E-3</v>
      </c>
      <c r="AB69" t="str">
        <f t="shared" si="16"/>
        <v>DOWN</v>
      </c>
      <c r="AC69">
        <f t="shared" si="17"/>
        <v>-0.17148110780166376</v>
      </c>
      <c r="AD69">
        <f t="shared" si="18"/>
        <v>0</v>
      </c>
    </row>
    <row r="70" spans="1:30" x14ac:dyDescent="0.2">
      <c r="A70" t="s">
        <v>10</v>
      </c>
      <c r="B70" s="1">
        <v>43053</v>
      </c>
      <c r="C70">
        <v>387</v>
      </c>
      <c r="D70">
        <v>0.33826647333430199</v>
      </c>
      <c r="E70">
        <v>0.14675150941866</v>
      </c>
      <c r="F70" s="2">
        <v>43053.731863425928</v>
      </c>
      <c r="G70">
        <v>15748</v>
      </c>
      <c r="H70">
        <v>6632</v>
      </c>
      <c r="I70">
        <v>2212768</v>
      </c>
      <c r="J70" s="11">
        <v>10</v>
      </c>
      <c r="K70" s="13">
        <f t="shared" si="12"/>
        <v>0.731863425928168</v>
      </c>
      <c r="L70">
        <f>C70/VLOOKUP(A70, 'Normalization Factors'!$A:$C, 3, )</f>
        <v>4.2124741482529662E-2</v>
      </c>
      <c r="M70">
        <f>G70/VLOOKUP(A70, 'Normalization Factors'!$A:$C, 3, )</f>
        <v>1.7141613149014912</v>
      </c>
      <c r="N70">
        <f>H70/VLOOKUP(A70, 'Normalization Factors'!$A:$C, 3, )</f>
        <v>0.72188962664634815</v>
      </c>
      <c r="O70">
        <f>I70/VLOOKUP(A70, 'Normalization Factors'!$A:$C, 3, )</f>
        <v>240.85860454990748</v>
      </c>
      <c r="P70" s="11">
        <f>J70/VLOOKUP(A70, 'Normalization Factors'!$A:$C, 3, )</f>
        <v>1.0884946119516709E-3</v>
      </c>
      <c r="Q70" s="10">
        <f t="shared" si="13"/>
        <v>0.17877088223459628</v>
      </c>
      <c r="R70">
        <f t="shared" si="13"/>
        <v>-0.19769715569623478</v>
      </c>
      <c r="S70">
        <f t="shared" si="14"/>
        <v>-0.3075678155000649</v>
      </c>
      <c r="T70">
        <f t="shared" si="14"/>
        <v>-0.21578026977808332</v>
      </c>
      <c r="U70">
        <f t="shared" si="14"/>
        <v>-0.38574653774331968</v>
      </c>
      <c r="V70">
        <f t="shared" si="14"/>
        <v>-0.49452552656445636</v>
      </c>
      <c r="W70">
        <f t="shared" si="14"/>
        <v>-0.53711164978904058</v>
      </c>
      <c r="X70" s="11">
        <f t="shared" si="14"/>
        <v>-0.69844207603931252</v>
      </c>
      <c r="Y70" s="10">
        <v>49.32</v>
      </c>
      <c r="Z70" s="10">
        <v>49.2</v>
      </c>
      <c r="AA70" s="4">
        <f t="shared" si="15"/>
        <v>-2.4330900243308483E-3</v>
      </c>
      <c r="AB70" t="str">
        <f t="shared" si="16"/>
        <v>DOWN</v>
      </c>
      <c r="AC70">
        <f t="shared" si="17"/>
        <v>-0.3264236345869464</v>
      </c>
      <c r="AD70">
        <f t="shared" si="18"/>
        <v>0</v>
      </c>
    </row>
    <row r="71" spans="1:30" x14ac:dyDescent="0.2">
      <c r="A71" t="s">
        <v>10</v>
      </c>
      <c r="B71" s="1">
        <v>43052</v>
      </c>
      <c r="C71">
        <v>231</v>
      </c>
      <c r="D71">
        <v>0.33578175852526398</v>
      </c>
      <c r="E71">
        <v>0.190826048050073</v>
      </c>
      <c r="F71" s="2">
        <v>43052.705185185187</v>
      </c>
      <c r="G71">
        <v>6490</v>
      </c>
      <c r="H71">
        <v>10995</v>
      </c>
      <c r="I71">
        <v>828298</v>
      </c>
      <c r="J71" s="11">
        <v>8</v>
      </c>
      <c r="K71" s="13">
        <f t="shared" si="12"/>
        <v>0.70518518518656492</v>
      </c>
      <c r="L71">
        <f>C71/VLOOKUP(A71, 'Normalization Factors'!$A:$C, 3, )</f>
        <v>2.5144225536083597E-2</v>
      </c>
      <c r="M71">
        <f>G71/VLOOKUP(A71, 'Normalization Factors'!$A:$C, 3, )</f>
        <v>0.70643300315663438</v>
      </c>
      <c r="N71">
        <f>H71/VLOOKUP(A71, 'Normalization Factors'!$A:$C, 3, )</f>
        <v>1.1967998258408621</v>
      </c>
      <c r="O71">
        <f>I71/VLOOKUP(A71, 'Normalization Factors'!$A:$C, 3, )</f>
        <v>90.159791009034507</v>
      </c>
      <c r="P71" s="11">
        <f>J71/VLOOKUP(A71, 'Normalization Factors'!$A:$C, 3, )</f>
        <v>8.7079568956133669E-4</v>
      </c>
      <c r="Q71" s="10">
        <f t="shared" si="13"/>
        <v>0.13462272934802663</v>
      </c>
      <c r="R71">
        <f t="shared" si="13"/>
        <v>0.54641572647491943</v>
      </c>
      <c r="S71">
        <f t="shared" si="14"/>
        <v>-1.389943778926598</v>
      </c>
      <c r="T71">
        <f t="shared" si="14"/>
        <v>-0.7451300317673003</v>
      </c>
      <c r="U71">
        <f t="shared" si="14"/>
        <v>-0.46368207582338977</v>
      </c>
      <c r="V71">
        <f t="shared" si="14"/>
        <v>-0.48299740711701483</v>
      </c>
      <c r="W71">
        <f t="shared" si="14"/>
        <v>-0.88413693425704898</v>
      </c>
      <c r="X71" s="11">
        <f t="shared" si="14"/>
        <v>-0.89423080690965429</v>
      </c>
      <c r="Y71" s="10">
        <v>49.1</v>
      </c>
      <c r="Z71">
        <v>49.4</v>
      </c>
      <c r="AA71" s="4">
        <f t="shared" si="15"/>
        <v>6.1099796334011637E-3</v>
      </c>
      <c r="AB71" t="str">
        <f t="shared" si="16"/>
        <v>UP</v>
      </c>
      <c r="AC71">
        <f t="shared" si="17"/>
        <v>0.77152863784221992</v>
      </c>
      <c r="AD71">
        <f t="shared" si="18"/>
        <v>0</v>
      </c>
    </row>
    <row r="72" spans="1:30" x14ac:dyDescent="0.2">
      <c r="A72" t="s">
        <v>10</v>
      </c>
      <c r="B72" s="1">
        <v>43049</v>
      </c>
      <c r="C72">
        <v>176</v>
      </c>
      <c r="D72">
        <v>0.27184386500000002</v>
      </c>
      <c r="E72">
        <v>0.14124266199999999</v>
      </c>
      <c r="F72" s="2">
        <v>43049.708333333336</v>
      </c>
      <c r="G72">
        <v>2328</v>
      </c>
      <c r="H72">
        <v>4873</v>
      </c>
      <c r="I72">
        <v>903368</v>
      </c>
      <c r="J72" s="11">
        <v>9</v>
      </c>
      <c r="K72" s="13">
        <f t="shared" si="12"/>
        <v>0.70833333333575865</v>
      </c>
      <c r="L72">
        <f>C72/VLOOKUP(A72, 'Normalization Factors'!$A:$C, 3, )</f>
        <v>1.9157505170349406E-2</v>
      </c>
      <c r="M72">
        <f>G72/VLOOKUP(A72, 'Normalization Factors'!$A:$C, 3, )</f>
        <v>0.25340154566234896</v>
      </c>
      <c r="N72">
        <f>H72/VLOOKUP(A72, 'Normalization Factors'!$A:$C, 3, )</f>
        <v>0.53042342440404922</v>
      </c>
      <c r="O72">
        <f>I72/VLOOKUP(A72, 'Normalization Factors'!$A:$C, 3, )</f>
        <v>98.331120060955698</v>
      </c>
      <c r="P72" s="11">
        <f>J72/VLOOKUP(A72, 'Normalization Factors'!$A:$C, 3, )</f>
        <v>9.7964515075650376E-4</v>
      </c>
      <c r="Q72" s="10">
        <f t="shared" si="13"/>
        <v>-1.0014190764684869</v>
      </c>
      <c r="R72">
        <f t="shared" si="13"/>
        <v>-0.29070333244651431</v>
      </c>
      <c r="S72">
        <f t="shared" si="14"/>
        <v>-1.2622187194297299</v>
      </c>
      <c r="T72">
        <f t="shared" si="14"/>
        <v>-0.93175975554554991</v>
      </c>
      <c r="U72">
        <f t="shared" si="14"/>
        <v>-0.49871855340918059</v>
      </c>
      <c r="V72">
        <f t="shared" si="14"/>
        <v>-0.49917323733870572</v>
      </c>
      <c r="W72">
        <f t="shared" si="14"/>
        <v>-0.86532021153643146</v>
      </c>
      <c r="X72" s="11">
        <f t="shared" si="14"/>
        <v>-0.79633644147448357</v>
      </c>
      <c r="Y72" s="10">
        <v>49</v>
      </c>
      <c r="Z72">
        <v>49.32</v>
      </c>
      <c r="AA72" s="4">
        <f t="shared" si="15"/>
        <v>6.5306122448979646E-3</v>
      </c>
      <c r="AB72" t="str">
        <f t="shared" si="16"/>
        <v>UP</v>
      </c>
      <c r="AC72">
        <f t="shared" si="17"/>
        <v>0.82558819139306072</v>
      </c>
      <c r="AD72">
        <f t="shared" si="18"/>
        <v>0</v>
      </c>
    </row>
    <row r="73" spans="1:30" x14ac:dyDescent="0.2">
      <c r="A73" t="s">
        <v>14</v>
      </c>
      <c r="B73" s="1">
        <v>43056</v>
      </c>
      <c r="C73">
        <v>61</v>
      </c>
      <c r="D73">
        <v>0.26835982778605699</v>
      </c>
      <c r="E73">
        <v>0.22409856764364899</v>
      </c>
      <c r="F73" s="2">
        <v>43056.686412037037</v>
      </c>
      <c r="G73">
        <v>292</v>
      </c>
      <c r="H73">
        <v>102</v>
      </c>
      <c r="I73">
        <v>43451</v>
      </c>
      <c r="J73" s="11">
        <v>2</v>
      </c>
      <c r="K73" s="13">
        <f t="shared" si="12"/>
        <v>0.68641203703737119</v>
      </c>
      <c r="L73">
        <f>C73/VLOOKUP(A73, 'Normalization Factors'!$A:$C, 3, )</f>
        <v>2.4429315178213857E-2</v>
      </c>
      <c r="M73">
        <f>G73/VLOOKUP(A73, 'Normalization Factors'!$A:$C, 3, )</f>
        <v>0.11694032839407288</v>
      </c>
      <c r="N73">
        <f>H73/VLOOKUP(A73, 'Normalization Factors'!$A:$C, 3, )</f>
        <v>4.0849018822587103E-2</v>
      </c>
      <c r="O73">
        <f>I73/VLOOKUP(A73, 'Normalization Factors'!$A:$C, 3, )</f>
        <v>17.401281537845414</v>
      </c>
      <c r="P73" s="11">
        <f>J73/VLOOKUP(A73, 'Normalization Factors'!$A:$C, 3, )</f>
        <v>8.0096115338406087E-4</v>
      </c>
      <c r="Q73" s="10">
        <f t="shared" si="13"/>
        <v>-1.063323085340719</v>
      </c>
      <c r="R73">
        <f t="shared" si="13"/>
        <v>1.1081575216397594</v>
      </c>
      <c r="S73">
        <f t="shared" si="14"/>
        <v>-2.151598361451053</v>
      </c>
      <c r="T73">
        <f t="shared" si="14"/>
        <v>-0.76741661180853737</v>
      </c>
      <c r="U73">
        <f t="shared" si="14"/>
        <v>-0.50927217016373016</v>
      </c>
      <c r="V73">
        <f t="shared" si="14"/>
        <v>-0.51105732034118856</v>
      </c>
      <c r="W73">
        <f t="shared" si="14"/>
        <v>-1.0516833259866665</v>
      </c>
      <c r="X73" s="11">
        <f t="shared" si="14"/>
        <v>-0.95703688357250738</v>
      </c>
      <c r="Y73" s="10">
        <v>28.2</v>
      </c>
      <c r="Z73">
        <v>28.36</v>
      </c>
      <c r="AA73" s="4">
        <f t="shared" si="15"/>
        <v>5.6737588652482325E-3</v>
      </c>
      <c r="AB73" t="str">
        <f t="shared" si="16"/>
        <v>UP</v>
      </c>
      <c r="AC73">
        <f t="shared" si="17"/>
        <v>0.71546569994485321</v>
      </c>
      <c r="AD73">
        <f t="shared" si="18"/>
        <v>0</v>
      </c>
    </row>
    <row r="74" spans="1:30" x14ac:dyDescent="0.2">
      <c r="A74" t="s">
        <v>14</v>
      </c>
      <c r="B74" s="1">
        <v>43055</v>
      </c>
      <c r="C74">
        <v>81</v>
      </c>
      <c r="D74">
        <v>0.45187011205529698</v>
      </c>
      <c r="E74">
        <v>0.37767890545668298</v>
      </c>
      <c r="F74" s="2">
        <v>43055.763298611113</v>
      </c>
      <c r="G74">
        <v>899</v>
      </c>
      <c r="H74">
        <v>242</v>
      </c>
      <c r="I74">
        <v>76243</v>
      </c>
      <c r="J74" s="11">
        <v>0</v>
      </c>
      <c r="K74" s="13">
        <f t="shared" si="12"/>
        <v>0.76329861111298669</v>
      </c>
      <c r="L74">
        <f>C74/VLOOKUP(A74, 'Normalization Factors'!$A:$C, 3, )</f>
        <v>3.2438926712054464E-2</v>
      </c>
      <c r="M74">
        <f>G74/VLOOKUP(A74, 'Normalization Factors'!$A:$C, 3, )</f>
        <v>0.36003203844613535</v>
      </c>
      <c r="N74">
        <f>H74/VLOOKUP(A74, 'Normalization Factors'!$A:$C, 3, )</f>
        <v>9.6916299559471369E-2</v>
      </c>
      <c r="O74">
        <f>I74/VLOOKUP(A74, 'Normalization Factors'!$A:$C, 3, )</f>
        <v>30.533840608730475</v>
      </c>
      <c r="P74" s="11">
        <f>J74/VLOOKUP(A74, 'Normalization Factors'!$A:$C, 3, )</f>
        <v>0</v>
      </c>
      <c r="Q74" s="10">
        <f t="shared" si="13"/>
        <v>2.1972684548662422</v>
      </c>
      <c r="R74">
        <f t="shared" si="13"/>
        <v>3.7010628897614186</v>
      </c>
      <c r="S74">
        <f t="shared" si="14"/>
        <v>0.96780446933167819</v>
      </c>
      <c r="T74">
        <f t="shared" si="14"/>
        <v>-0.51772537907823868</v>
      </c>
      <c r="U74">
        <f t="shared" si="14"/>
        <v>-0.49047198066333969</v>
      </c>
      <c r="V74">
        <f t="shared" si="14"/>
        <v>-0.50969632554570032</v>
      </c>
      <c r="W74">
        <f t="shared" si="14"/>
        <v>-1.0214420125994792</v>
      </c>
      <c r="X74" s="11">
        <f t="shared" si="14"/>
        <v>-1.6773857303910218</v>
      </c>
      <c r="Y74" s="10">
        <v>28.3</v>
      </c>
      <c r="Z74">
        <v>28.26</v>
      </c>
      <c r="AA74" s="4">
        <f t="shared" si="15"/>
        <v>-1.4134275618374256E-3</v>
      </c>
      <c r="AB74" t="str">
        <f t="shared" si="16"/>
        <v>DOWN</v>
      </c>
      <c r="AC74">
        <f t="shared" si="17"/>
        <v>-0.19537697774596904</v>
      </c>
      <c r="AD74">
        <f t="shared" si="18"/>
        <v>0</v>
      </c>
    </row>
    <row r="75" spans="1:30" x14ac:dyDescent="0.2">
      <c r="A75" t="s">
        <v>14</v>
      </c>
      <c r="B75" s="1">
        <v>43054</v>
      </c>
      <c r="C75">
        <v>60</v>
      </c>
      <c r="D75">
        <v>0.33344907407407398</v>
      </c>
      <c r="E75">
        <v>0.107984006734006</v>
      </c>
      <c r="F75" s="2">
        <v>43054.707685185182</v>
      </c>
      <c r="G75">
        <v>235</v>
      </c>
      <c r="H75">
        <v>360</v>
      </c>
      <c r="I75">
        <v>215825</v>
      </c>
      <c r="J75" s="11">
        <v>1</v>
      </c>
      <c r="K75" s="13">
        <f t="shared" si="12"/>
        <v>0.70768518518161727</v>
      </c>
      <c r="L75">
        <f>C75/VLOOKUP(A75, 'Normalization Factors'!$A:$C, 3, )</f>
        <v>2.4028834601521828E-2</v>
      </c>
      <c r="M75">
        <f>G75/VLOOKUP(A75, 'Normalization Factors'!$A:$C, 3, )</f>
        <v>9.4112935522627159E-2</v>
      </c>
      <c r="N75">
        <f>H75/VLOOKUP(A75, 'Normalization Factors'!$A:$C, 3, )</f>
        <v>0.14417300760913096</v>
      </c>
      <c r="O75">
        <f>I75/VLOOKUP(A75, 'Normalization Factors'!$A:$C, 3, )</f>
        <v>86.433720464557467</v>
      </c>
      <c r="P75" s="11">
        <f>J75/VLOOKUP(A75, 'Normalization Factors'!$A:$C, 3, )</f>
        <v>4.0048057669203043E-4</v>
      </c>
      <c r="Q75" s="10">
        <f t="shared" si="13"/>
        <v>9.3175835961041939E-2</v>
      </c>
      <c r="R75">
        <f t="shared" si="13"/>
        <v>-0.85221105539921649</v>
      </c>
      <c r="S75">
        <f t="shared" si="14"/>
        <v>-1.2885150554429177</v>
      </c>
      <c r="T75">
        <f t="shared" si="14"/>
        <v>-0.77990117344505228</v>
      </c>
      <c r="U75">
        <f t="shared" si="14"/>
        <v>-0.51103759158304196</v>
      </c>
      <c r="V75">
        <f t="shared" si="14"/>
        <v>-0.50854920136093162</v>
      </c>
      <c r="W75">
        <f t="shared" si="14"/>
        <v>-0.89271723200633635</v>
      </c>
      <c r="X75" s="11">
        <f t="shared" si="14"/>
        <v>-1.3172113069817646</v>
      </c>
      <c r="Y75" s="10">
        <v>27.93</v>
      </c>
      <c r="Z75">
        <v>28.17</v>
      </c>
      <c r="AA75" s="4">
        <f t="shared" si="15"/>
        <v>8.5929108485500172E-3</v>
      </c>
      <c r="AB75" t="str">
        <f t="shared" si="16"/>
        <v>UP</v>
      </c>
      <c r="AC75">
        <f t="shared" si="17"/>
        <v>1.0906340740820695</v>
      </c>
      <c r="AD75">
        <f t="shared" si="18"/>
        <v>0</v>
      </c>
    </row>
    <row r="76" spans="1:30" x14ac:dyDescent="0.2">
      <c r="A76" t="s">
        <v>14</v>
      </c>
      <c r="B76" s="1">
        <v>43053</v>
      </c>
      <c r="C76">
        <v>73</v>
      </c>
      <c r="D76">
        <v>0.202983232520903</v>
      </c>
      <c r="E76">
        <v>0.13645036470378899</v>
      </c>
      <c r="F76" s="2">
        <v>43053.69630787037</v>
      </c>
      <c r="G76">
        <v>180</v>
      </c>
      <c r="H76">
        <v>242</v>
      </c>
      <c r="I76">
        <v>274476</v>
      </c>
      <c r="J76" s="11">
        <v>2</v>
      </c>
      <c r="K76" s="13">
        <f t="shared" si="12"/>
        <v>0.69630787037021946</v>
      </c>
      <c r="L76">
        <f>C76/VLOOKUP(A76, 'Normalization Factors'!$A:$C, 3, )</f>
        <v>2.923508209851822E-2</v>
      </c>
      <c r="M76">
        <f>G76/VLOOKUP(A76, 'Normalization Factors'!$A:$C, 3, )</f>
        <v>7.208650380456548E-2</v>
      </c>
      <c r="N76">
        <f>H76/VLOOKUP(A76, 'Normalization Factors'!$A:$C, 3, )</f>
        <v>9.6916299559471369E-2</v>
      </c>
      <c r="O76">
        <f>I76/VLOOKUP(A76, 'Normalization Factors'!$A:$C, 3, )</f>
        <v>109.92230676812174</v>
      </c>
      <c r="P76" s="11">
        <f>J76/VLOOKUP(A76, 'Normalization Factors'!$A:$C, 3, )</f>
        <v>8.0096115338406087E-4</v>
      </c>
      <c r="Q76" s="10">
        <f t="shared" si="13"/>
        <v>-2.2249275932185726</v>
      </c>
      <c r="R76">
        <f t="shared" si="13"/>
        <v>-0.37161195370575117</v>
      </c>
      <c r="S76">
        <f t="shared" si="14"/>
        <v>-1.7501096635532609</v>
      </c>
      <c r="T76">
        <f t="shared" si="14"/>
        <v>-0.61760187217035822</v>
      </c>
      <c r="U76">
        <f t="shared" si="14"/>
        <v>-0.51274106839114986</v>
      </c>
      <c r="V76">
        <f t="shared" si="14"/>
        <v>-0.50969632554570032</v>
      </c>
      <c r="W76">
        <f t="shared" si="14"/>
        <v>-0.83862833009514115</v>
      </c>
      <c r="X76" s="11">
        <f t="shared" si="14"/>
        <v>-0.95703688357250738</v>
      </c>
      <c r="Y76" s="10">
        <v>28.15</v>
      </c>
      <c r="Z76">
        <v>28.08</v>
      </c>
      <c r="AA76" s="4">
        <f t="shared" si="15"/>
        <v>-2.4866785079929055E-3</v>
      </c>
      <c r="AB76" t="str">
        <f t="shared" si="16"/>
        <v>DOWN</v>
      </c>
      <c r="AC76">
        <f t="shared" si="17"/>
        <v>-0.33331080743816355</v>
      </c>
      <c r="AD76">
        <f t="shared" si="18"/>
        <v>0</v>
      </c>
    </row>
    <row r="77" spans="1:30" x14ac:dyDescent="0.2">
      <c r="A77" t="s">
        <v>14</v>
      </c>
      <c r="B77" s="1">
        <v>43052</v>
      </c>
      <c r="C77">
        <v>30</v>
      </c>
      <c r="D77">
        <v>0.34558501683501602</v>
      </c>
      <c r="E77">
        <v>0.24801346801346799</v>
      </c>
      <c r="F77" s="2">
        <v>43052.716041666667</v>
      </c>
      <c r="G77">
        <v>473</v>
      </c>
      <c r="H77">
        <v>979</v>
      </c>
      <c r="I77">
        <v>82166</v>
      </c>
      <c r="J77" s="11">
        <v>5</v>
      </c>
      <c r="K77" s="13">
        <f t="shared" si="12"/>
        <v>0.71604166666656965</v>
      </c>
      <c r="L77">
        <f>C77/VLOOKUP(A77, 'Normalization Factors'!$A:$C, 3, )</f>
        <v>1.2014417300760914E-2</v>
      </c>
      <c r="M77">
        <f>G77/VLOOKUP(A77, 'Normalization Factors'!$A:$C, 3, )</f>
        <v>0.1894273127753304</v>
      </c>
      <c r="N77">
        <f>H77/VLOOKUP(A77, 'Normalization Factors'!$A:$C, 3, )</f>
        <v>0.39207048458149779</v>
      </c>
      <c r="O77">
        <f>I77/VLOOKUP(A77, 'Normalization Factors'!$A:$C, 3, )</f>
        <v>32.905887064477376</v>
      </c>
      <c r="P77" s="11">
        <f>J77/VLOOKUP(A77, 'Normalization Factors'!$A:$C, 3, )</f>
        <v>2.0024028834601522E-3</v>
      </c>
      <c r="Q77" s="10">
        <f t="shared" si="13"/>
        <v>0.30880599781457202</v>
      </c>
      <c r="R77">
        <f t="shared" si="13"/>
        <v>1.5119141120340787</v>
      </c>
      <c r="S77">
        <f t="shared" si="14"/>
        <v>-0.94948015483845505</v>
      </c>
      <c r="T77">
        <f t="shared" si="14"/>
        <v>-1.1544380225405002</v>
      </c>
      <c r="U77">
        <f t="shared" si="14"/>
        <v>-0.50366618284977516</v>
      </c>
      <c r="V77">
        <f t="shared" si="14"/>
        <v>-0.502531660086594</v>
      </c>
      <c r="W77">
        <f t="shared" si="14"/>
        <v>-1.0159797260908092</v>
      </c>
      <c r="X77" s="11">
        <f t="shared" si="14"/>
        <v>0.12348638665526411</v>
      </c>
      <c r="Y77" s="10">
        <v>29.04</v>
      </c>
      <c r="Z77">
        <v>28.17</v>
      </c>
      <c r="AA77" s="4">
        <f t="shared" si="15"/>
        <v>-2.9958677685950327E-2</v>
      </c>
      <c r="AB77" t="str">
        <f t="shared" si="16"/>
        <v>DOWN</v>
      </c>
      <c r="AC77">
        <f t="shared" si="17"/>
        <v>-3.8640023660995388</v>
      </c>
      <c r="AD77">
        <f t="shared" si="18"/>
        <v>0</v>
      </c>
    </row>
    <row r="78" spans="1:30" x14ac:dyDescent="0.2">
      <c r="A78" t="s">
        <v>14</v>
      </c>
      <c r="B78" s="1">
        <v>43049</v>
      </c>
      <c r="C78">
        <v>72</v>
      </c>
      <c r="D78">
        <v>0.272164352</v>
      </c>
      <c r="E78">
        <v>0.106828704</v>
      </c>
      <c r="F78" s="2">
        <v>43049.75</v>
      </c>
      <c r="G78">
        <v>540</v>
      </c>
      <c r="H78">
        <v>1323</v>
      </c>
      <c r="I78">
        <v>3708280</v>
      </c>
      <c r="J78" s="11">
        <v>2</v>
      </c>
      <c r="K78" s="13">
        <f t="shared" si="12"/>
        <v>0.75</v>
      </c>
      <c r="L78">
        <f>C78/VLOOKUP(A78, 'Normalization Factors'!$A:$C, 3, )</f>
        <v>2.8834601521826191E-2</v>
      </c>
      <c r="M78">
        <f>G78/VLOOKUP(A78, 'Normalization Factors'!$A:$C, 3, )</f>
        <v>0.21625951141369643</v>
      </c>
      <c r="N78">
        <f>H78/VLOOKUP(A78, 'Normalization Factors'!$A:$C, 3, )</f>
        <v>0.52983580296355626</v>
      </c>
      <c r="O78">
        <f>I78/VLOOKUP(A78, 'Normalization Factors'!$A:$C, 3, )</f>
        <v>1485.0941129355226</v>
      </c>
      <c r="P78" s="11">
        <f>J78/VLOOKUP(A78, 'Normalization Factors'!$A:$C, 3, )</f>
        <v>8.0096115338406087E-4</v>
      </c>
      <c r="Q78" s="10">
        <f t="shared" si="13"/>
        <v>-0.99572469696759147</v>
      </c>
      <c r="R78">
        <f t="shared" si="13"/>
        <v>-0.87171609558513263</v>
      </c>
      <c r="S78">
        <f t="shared" si="14"/>
        <v>0.42826000854543678</v>
      </c>
      <c r="T78">
        <f t="shared" si="14"/>
        <v>-0.63008643380687313</v>
      </c>
      <c r="U78">
        <f t="shared" si="14"/>
        <v>-0.50159103837444374</v>
      </c>
      <c r="V78">
        <f t="shared" si="14"/>
        <v>-0.4991875014462514</v>
      </c>
      <c r="W78">
        <f t="shared" si="14"/>
        <v>2.3280813208616951</v>
      </c>
      <c r="X78" s="11">
        <f t="shared" si="14"/>
        <v>-0.95703688357250738</v>
      </c>
      <c r="Y78" s="10">
        <v>29.2</v>
      </c>
      <c r="Z78">
        <v>29.17</v>
      </c>
      <c r="AA78" s="4">
        <f t="shared" si="15"/>
        <v>-1.0273972602738899E-3</v>
      </c>
      <c r="AB78" t="str">
        <f t="shared" si="16"/>
        <v>DOWN</v>
      </c>
      <c r="AC78">
        <f t="shared" si="17"/>
        <v>-0.14576450075479805</v>
      </c>
      <c r="AD78">
        <f t="shared" si="18"/>
        <v>0</v>
      </c>
    </row>
    <row r="79" spans="1:30" x14ac:dyDescent="0.2">
      <c r="A79" t="s">
        <v>14</v>
      </c>
      <c r="B79" s="1">
        <v>43048</v>
      </c>
      <c r="C79">
        <v>67</v>
      </c>
      <c r="D79">
        <v>0.33552691099999998</v>
      </c>
      <c r="E79">
        <v>0.12507538100000001</v>
      </c>
      <c r="F79" s="2">
        <v>43048.77847222222</v>
      </c>
      <c r="G79">
        <v>482</v>
      </c>
      <c r="H79">
        <v>559</v>
      </c>
      <c r="I79">
        <v>577345</v>
      </c>
      <c r="J79" s="11">
        <v>7</v>
      </c>
      <c r="K79" s="13">
        <f t="shared" si="12"/>
        <v>0.77847222222044365</v>
      </c>
      <c r="L79">
        <f>C79/VLOOKUP(A79, 'Normalization Factors'!$A:$C, 3, )</f>
        <v>2.6832198638366039E-2</v>
      </c>
      <c r="M79">
        <f>G79/VLOOKUP(A79, 'Normalization Factors'!$A:$C, 3, )</f>
        <v>0.19303163796555867</v>
      </c>
      <c r="N79">
        <f>H79/VLOOKUP(A79, 'Normalization Factors'!$A:$C, 3, )</f>
        <v>0.223868642370845</v>
      </c>
      <c r="O79">
        <f>I79/VLOOKUP(A79, 'Normalization Factors'!$A:$C, 3, )</f>
        <v>231.21545855026031</v>
      </c>
      <c r="P79" s="11">
        <f>J79/VLOOKUP(A79, 'Normalization Factors'!$A:$C, 3, )</f>
        <v>2.803364036844213E-3</v>
      </c>
      <c r="Q79" s="10">
        <f t="shared" si="13"/>
        <v>0.13009462516995596</v>
      </c>
      <c r="R79">
        <f t="shared" si="13"/>
        <v>-0.56365643497103279</v>
      </c>
      <c r="S79">
        <f t="shared" si="14"/>
        <v>1.5834204726568808</v>
      </c>
      <c r="T79">
        <f t="shared" si="14"/>
        <v>-0.69250924198944774</v>
      </c>
      <c r="U79">
        <f t="shared" si="14"/>
        <v>-0.50338743209935755</v>
      </c>
      <c r="V79">
        <f t="shared" si="14"/>
        <v>-0.50661464447305893</v>
      </c>
      <c r="W79">
        <f t="shared" si="14"/>
        <v>-0.55931763406367108</v>
      </c>
      <c r="X79" s="11">
        <f t="shared" si="14"/>
        <v>0.84383523347377842</v>
      </c>
      <c r="Y79" s="10">
        <v>29.08</v>
      </c>
      <c r="Z79">
        <v>29.27</v>
      </c>
      <c r="AA79" s="4">
        <f t="shared" si="15"/>
        <v>6.5337001375516263E-3</v>
      </c>
      <c r="AB79" t="str">
        <f t="shared" si="16"/>
        <v>UP</v>
      </c>
      <c r="AC79">
        <f t="shared" si="17"/>
        <v>0.82598504625810765</v>
      </c>
      <c r="AD79">
        <f t="shared" si="18"/>
        <v>0</v>
      </c>
    </row>
    <row r="80" spans="1:30" x14ac:dyDescent="0.2">
      <c r="A80" t="s">
        <v>14</v>
      </c>
      <c r="B80" s="1">
        <v>43047</v>
      </c>
      <c r="C80">
        <v>64</v>
      </c>
      <c r="D80">
        <v>0.27476720300000002</v>
      </c>
      <c r="E80">
        <v>0.18637547300000001</v>
      </c>
      <c r="F80" s="2">
        <v>43047.777777777781</v>
      </c>
      <c r="G80">
        <v>504</v>
      </c>
      <c r="H80">
        <v>320</v>
      </c>
      <c r="I80">
        <v>55167</v>
      </c>
      <c r="J80" s="11">
        <v>0</v>
      </c>
      <c r="K80" s="13">
        <f t="shared" si="12"/>
        <v>0.77777777778101154</v>
      </c>
      <c r="L80">
        <f>C80/VLOOKUP(A80, 'Normalization Factors'!$A:$C, 3, )</f>
        <v>2.5630756908289948E-2</v>
      </c>
      <c r="M80">
        <f>G80/VLOOKUP(A80, 'Normalization Factors'!$A:$C, 3, )</f>
        <v>0.20184221065278335</v>
      </c>
      <c r="N80">
        <f>H80/VLOOKUP(A80, 'Normalization Factors'!$A:$C, 3, )</f>
        <v>0.12815378454144974</v>
      </c>
      <c r="O80">
        <f>I80/VLOOKUP(A80, 'Normalization Factors'!$A:$C, 3, )</f>
        <v>22.093311974369243</v>
      </c>
      <c r="P80" s="11">
        <f>J80/VLOOKUP(A80, 'Normalization Factors'!$A:$C, 3, )</f>
        <v>0</v>
      </c>
      <c r="Q80" s="10">
        <f t="shared" si="13"/>
        <v>-0.94947751259416591</v>
      </c>
      <c r="R80">
        <f t="shared" si="13"/>
        <v>0.47127642086529731</v>
      </c>
      <c r="S80">
        <f t="shared" si="14"/>
        <v>1.5552458273923455</v>
      </c>
      <c r="T80">
        <f t="shared" si="14"/>
        <v>-0.72996292689899256</v>
      </c>
      <c r="U80">
        <f t="shared" si="14"/>
        <v>-0.50270604137611441</v>
      </c>
      <c r="V80">
        <f t="shared" si="14"/>
        <v>-0.50893805701678541</v>
      </c>
      <c r="W80">
        <f t="shared" si="14"/>
        <v>-1.040878641074362</v>
      </c>
      <c r="X80" s="11">
        <f t="shared" si="14"/>
        <v>-1.6773857303910218</v>
      </c>
      <c r="Y80" s="10">
        <v>28.59</v>
      </c>
      <c r="Z80">
        <v>29.37</v>
      </c>
      <c r="AA80" s="4">
        <f t="shared" si="15"/>
        <v>2.7282266526757647E-2</v>
      </c>
      <c r="AB80" t="str">
        <f t="shared" si="16"/>
        <v>UP</v>
      </c>
      <c r="AC80">
        <f t="shared" si="17"/>
        <v>3.4925834153885762</v>
      </c>
      <c r="AD80">
        <f t="shared" si="18"/>
        <v>0</v>
      </c>
    </row>
    <row r="81" spans="1:30" x14ac:dyDescent="0.2">
      <c r="A81" t="s">
        <v>14</v>
      </c>
      <c r="B81" s="1">
        <v>43046</v>
      </c>
      <c r="C81">
        <v>76</v>
      </c>
      <c r="D81">
        <v>0.33938231000000002</v>
      </c>
      <c r="E81">
        <v>0.26217105299999999</v>
      </c>
      <c r="F81" s="2">
        <v>43046.809027777781</v>
      </c>
      <c r="G81">
        <v>860</v>
      </c>
      <c r="H81">
        <v>587</v>
      </c>
      <c r="I81">
        <v>56512</v>
      </c>
      <c r="J81" s="11">
        <v>0</v>
      </c>
      <c r="K81" s="13">
        <f t="shared" si="12"/>
        <v>0.80902777778101154</v>
      </c>
      <c r="L81">
        <f>C81/VLOOKUP(A81, 'Normalization Factors'!$A:$C, 3, )</f>
        <v>3.0436523828594315E-2</v>
      </c>
      <c r="M81">
        <f>G81/VLOOKUP(A81, 'Normalization Factors'!$A:$C, 3, )</f>
        <v>0.34441329595514619</v>
      </c>
      <c r="N81">
        <f>H81/VLOOKUP(A81, 'Normalization Factors'!$A:$C, 3, )</f>
        <v>0.23508209851822187</v>
      </c>
      <c r="O81">
        <f>I81/VLOOKUP(A81, 'Normalization Factors'!$A:$C, 3, )</f>
        <v>22.631958350020025</v>
      </c>
      <c r="P81" s="11">
        <f>J81/VLOOKUP(A81, 'Normalization Factors'!$A:$C, 3, )</f>
        <v>0</v>
      </c>
      <c r="Q81" s="10">
        <f t="shared" si="13"/>
        <v>0.19859695142148598</v>
      </c>
      <c r="R81">
        <f t="shared" si="13"/>
        <v>1.750937405210492</v>
      </c>
      <c r="S81">
        <f t="shared" si="14"/>
        <v>2.8231048734475199</v>
      </c>
      <c r="T81">
        <f t="shared" si="14"/>
        <v>-0.5801481872608133</v>
      </c>
      <c r="U81">
        <f t="shared" si="14"/>
        <v>-0.49167990058181621</v>
      </c>
      <c r="V81">
        <f t="shared" si="14"/>
        <v>-0.50634244551396124</v>
      </c>
      <c r="W81">
        <f t="shared" si="14"/>
        <v>-1.0396382602953378</v>
      </c>
      <c r="X81" s="11">
        <f t="shared" si="14"/>
        <v>-1.6773857303910218</v>
      </c>
      <c r="Y81" s="10">
        <v>29.14</v>
      </c>
      <c r="Z81">
        <v>28.59</v>
      </c>
      <c r="AA81" s="4">
        <f t="shared" si="15"/>
        <v>-1.8874399450926584E-2</v>
      </c>
      <c r="AB81" t="str">
        <f t="shared" si="16"/>
        <v>DOWN</v>
      </c>
      <c r="AC81">
        <f t="shared" si="17"/>
        <v>-2.4394548715854509</v>
      </c>
      <c r="AD81">
        <f t="shared" si="18"/>
        <v>0</v>
      </c>
    </row>
    <row r="82" spans="1:30" x14ac:dyDescent="0.2">
      <c r="A82" t="s">
        <v>14</v>
      </c>
      <c r="B82" s="1">
        <v>43045</v>
      </c>
      <c r="C82">
        <v>42</v>
      </c>
      <c r="D82">
        <v>0.18249458900000001</v>
      </c>
      <c r="E82">
        <v>0.10340909099999999</v>
      </c>
      <c r="F82" s="2">
        <v>43045.734722222223</v>
      </c>
      <c r="G82">
        <v>398</v>
      </c>
      <c r="H82">
        <v>598</v>
      </c>
      <c r="I82">
        <v>195108</v>
      </c>
      <c r="J82" s="11">
        <v>2</v>
      </c>
      <c r="K82" s="13">
        <f t="shared" si="12"/>
        <v>0.73472222222335404</v>
      </c>
      <c r="L82">
        <f>C82/VLOOKUP(A82, 'Normalization Factors'!$A:$C, 3, )</f>
        <v>1.6820184221065279E-2</v>
      </c>
      <c r="M82">
        <f>G82/VLOOKUP(A82, 'Normalization Factors'!$A:$C, 3, )</f>
        <v>0.15939126952342811</v>
      </c>
      <c r="N82">
        <f>H82/VLOOKUP(A82, 'Normalization Factors'!$A:$C, 3, )</f>
        <v>0.23948738486183421</v>
      </c>
      <c r="O82">
        <f>I82/VLOOKUP(A82, 'Normalization Factors'!$A:$C, 3, )</f>
        <v>78.136964357228678</v>
      </c>
      <c r="P82" s="11">
        <f>J82/VLOOKUP(A82, 'Normalization Factors'!$A:$C, 3, )</f>
        <v>8.0096115338406087E-4</v>
      </c>
      <c r="Q82" s="10">
        <f t="shared" si="13"/>
        <v>-2.5889676686868137</v>
      </c>
      <c r="R82">
        <f t="shared" si="13"/>
        <v>-0.92944961167749096</v>
      </c>
      <c r="S82">
        <f t="shared" si="14"/>
        <v>-0.19158219170228447</v>
      </c>
      <c r="T82">
        <f t="shared" si="14"/>
        <v>-1.0046232829023212</v>
      </c>
      <c r="U82">
        <f t="shared" si="14"/>
        <v>-0.50598910576992229</v>
      </c>
      <c r="V82">
        <f t="shared" si="14"/>
        <v>-0.50623551020860147</v>
      </c>
      <c r="W82">
        <f t="shared" si="14"/>
        <v>-0.91182278486808155</v>
      </c>
      <c r="X82" s="11">
        <f t="shared" si="14"/>
        <v>-0.95703688357250738</v>
      </c>
      <c r="Y82" s="10">
        <v>29.02</v>
      </c>
      <c r="Z82">
        <v>29.08</v>
      </c>
      <c r="AA82" s="4">
        <f t="shared" si="15"/>
        <v>2.0675396278428231E-3</v>
      </c>
      <c r="AB82" t="str">
        <f t="shared" si="16"/>
        <v>UP</v>
      </c>
      <c r="AC82">
        <f t="shared" si="17"/>
        <v>0.2519956867975896</v>
      </c>
      <c r="AD82">
        <f t="shared" si="18"/>
        <v>0</v>
      </c>
    </row>
    <row r="83" spans="1:30" x14ac:dyDescent="0.2">
      <c r="A83" t="s">
        <v>12</v>
      </c>
      <c r="B83" s="1">
        <v>43060</v>
      </c>
      <c r="C83">
        <v>2874</v>
      </c>
      <c r="D83">
        <v>0.32362398812816301</v>
      </c>
      <c r="E83">
        <v>9.1996285727420302E-2</v>
      </c>
      <c r="F83" s="2">
        <v>43060.751030092593</v>
      </c>
      <c r="G83">
        <v>400795</v>
      </c>
      <c r="H83">
        <v>1129585</v>
      </c>
      <c r="I83">
        <v>21224304</v>
      </c>
      <c r="J83" s="11">
        <v>98</v>
      </c>
      <c r="K83" s="13">
        <f t="shared" si="12"/>
        <v>0.75103009259328246</v>
      </c>
      <c r="L83">
        <f>C83/VLOOKUP(A83, 'Normalization Factors'!$A:$C, 3, )</f>
        <v>0.10348552498919775</v>
      </c>
      <c r="M83">
        <f>G83/VLOOKUP(A83, 'Normalization Factors'!$A:$C, 3, )</f>
        <v>14.431621777329685</v>
      </c>
      <c r="N83">
        <f>H83/VLOOKUP(A83, 'Normalization Factors'!$A:$C, 3, )</f>
        <v>40.673520092179174</v>
      </c>
      <c r="O83">
        <f>I83/VLOOKUP(A83, 'Normalization Factors'!$A:$C, 3, )</f>
        <v>764.23390465216767</v>
      </c>
      <c r="P83" s="11">
        <f>J83/VLOOKUP(A83, 'Normalization Factors'!$A:$C, 3, )</f>
        <v>3.5287339766671469E-3</v>
      </c>
      <c r="Q83" s="10">
        <f t="shared" ref="Q83:R90" si="19">STANDARDIZE(D83, D$1, D$2)</f>
        <v>-8.1395263662138326E-2</v>
      </c>
      <c r="R83">
        <f t="shared" si="19"/>
        <v>-1.122132636588038</v>
      </c>
      <c r="S83">
        <f t="shared" ref="S83:X90" si="20">STANDARDIZE(K83, K$1, K$2)</f>
        <v>0.47005239935080007</v>
      </c>
      <c r="T83">
        <f t="shared" si="20"/>
        <v>1.6970777521552722</v>
      </c>
      <c r="U83">
        <f t="shared" si="20"/>
        <v>0.59779447484887382</v>
      </c>
      <c r="V83">
        <f t="shared" si="20"/>
        <v>0.47527290881946715</v>
      </c>
      <c r="W83">
        <f t="shared" si="20"/>
        <v>0.66810329606224417</v>
      </c>
      <c r="X83" s="11">
        <f t="shared" si="20"/>
        <v>1.4962007039596079</v>
      </c>
      <c r="Y83" s="17">
        <v>1023.31</v>
      </c>
      <c r="Z83">
        <v>1034.49</v>
      </c>
      <c r="AA83" s="4">
        <f t="shared" si="15"/>
        <v>1.0925330544996203E-2</v>
      </c>
      <c r="AB83" t="str">
        <f t="shared" si="16"/>
        <v>UP</v>
      </c>
      <c r="AC83">
        <f t="shared" si="17"/>
        <v>1.3903958234965641</v>
      </c>
      <c r="AD83">
        <f t="shared" si="18"/>
        <v>0</v>
      </c>
    </row>
    <row r="84" spans="1:30" x14ac:dyDescent="0.2">
      <c r="A84" t="s">
        <v>12</v>
      </c>
      <c r="B84" s="1">
        <v>43059</v>
      </c>
      <c r="C84">
        <v>2477</v>
      </c>
      <c r="D84">
        <v>0.37737497871228598</v>
      </c>
      <c r="E84">
        <v>5.5387654845999598E-2</v>
      </c>
      <c r="F84" s="2">
        <v>43059.744675925926</v>
      </c>
      <c r="G84">
        <v>2342384</v>
      </c>
      <c r="H84">
        <v>5313399</v>
      </c>
      <c r="I84">
        <v>15768176</v>
      </c>
      <c r="J84" s="11">
        <v>67</v>
      </c>
      <c r="K84" s="13">
        <f t="shared" si="12"/>
        <v>0.74467592592554865</v>
      </c>
      <c r="L84">
        <f>C84/VLOOKUP(A84, 'Normalization Factors'!$A:$C, 3, )</f>
        <v>8.9190551634740031E-2</v>
      </c>
      <c r="M84">
        <f>G84/VLOOKUP(A84, 'Normalization Factors'!$A:$C, 3, )</f>
        <v>84.343367420423448</v>
      </c>
      <c r="N84">
        <f>H84/VLOOKUP(A84, 'Normalization Factors'!$A:$C, 3, )</f>
        <v>191.32215900907389</v>
      </c>
      <c r="O84">
        <f>I84/VLOOKUP(A84, 'Normalization Factors'!$A:$C, 3, )</f>
        <v>567.77243266599453</v>
      </c>
      <c r="P84" s="11">
        <f>J84/VLOOKUP(A84, 'Normalization Factors'!$A:$C, 3, )</f>
        <v>2.4125018003744777E-3</v>
      </c>
      <c r="Q84" s="10">
        <f t="shared" si="19"/>
        <v>0.87364671599715904</v>
      </c>
      <c r="R84">
        <f t="shared" si="19"/>
        <v>-1.7401981838039671</v>
      </c>
      <c r="S84">
        <f t="shared" si="20"/>
        <v>0.21225439327628581</v>
      </c>
      <c r="T84">
        <f t="shared" si="20"/>
        <v>1.2514469617429154</v>
      </c>
      <c r="U84">
        <f t="shared" si="20"/>
        <v>6.0046183690564048</v>
      </c>
      <c r="V84">
        <f t="shared" si="20"/>
        <v>4.1321653212671867</v>
      </c>
      <c r="W84">
        <f t="shared" si="20"/>
        <v>0.21569695920336643</v>
      </c>
      <c r="X84" s="11">
        <f t="shared" si="20"/>
        <v>0.49231111758338814</v>
      </c>
      <c r="Y84" s="17">
        <v>1020.26</v>
      </c>
      <c r="Z84">
        <v>1018.38</v>
      </c>
      <c r="AA84" s="4">
        <f t="shared" si="15"/>
        <v>-1.8426675553290294E-3</v>
      </c>
      <c r="AB84" t="str">
        <f t="shared" si="16"/>
        <v>DOWN</v>
      </c>
      <c r="AC84">
        <f t="shared" si="17"/>
        <v>-0.25054274896791434</v>
      </c>
      <c r="AD84">
        <f t="shared" si="18"/>
        <v>1</v>
      </c>
    </row>
    <row r="85" spans="1:30" x14ac:dyDescent="0.2">
      <c r="A85" t="s">
        <v>15</v>
      </c>
      <c r="B85" s="1">
        <v>43060</v>
      </c>
      <c r="C85">
        <v>318</v>
      </c>
      <c r="D85">
        <v>0.31648964941417701</v>
      </c>
      <c r="E85">
        <v>0.18281877768021601</v>
      </c>
      <c r="F85" s="2">
        <v>43060.745856481481</v>
      </c>
      <c r="G85">
        <v>8180</v>
      </c>
      <c r="H85">
        <v>12781</v>
      </c>
      <c r="I85">
        <v>1067810</v>
      </c>
      <c r="J85" s="11">
        <v>12</v>
      </c>
      <c r="K85" s="13">
        <f t="shared" si="12"/>
        <v>0.74585648148058681</v>
      </c>
      <c r="L85">
        <f>C85/VLOOKUP(A85, 'Normalization Factors'!$A:$C, 3, )</f>
        <v>2.6203032300593277E-2</v>
      </c>
      <c r="M85">
        <f>G85/VLOOKUP(A85, 'Normalization Factors'!$A:$C, 3, )</f>
        <v>0.67402768622280818</v>
      </c>
      <c r="N85">
        <f>H85/VLOOKUP(A85, 'Normalization Factors'!$A:$C, 3, )</f>
        <v>1.0531476598549769</v>
      </c>
      <c r="O85">
        <f>I85/VLOOKUP(A85, 'Normalization Factors'!$A:$C, 3, )</f>
        <v>87.986980883322346</v>
      </c>
      <c r="P85" s="11">
        <f>J85/VLOOKUP(A85, 'Normalization Factors'!$A:$C, 3, )</f>
        <v>9.8879367172050102E-4</v>
      </c>
      <c r="Q85" s="10">
        <f t="shared" si="19"/>
        <v>-0.20815744785484716</v>
      </c>
      <c r="R85">
        <f t="shared" si="19"/>
        <v>0.41122853635896139</v>
      </c>
      <c r="S85">
        <f t="shared" si="20"/>
        <v>0.26015129055071179</v>
      </c>
      <c r="T85">
        <f t="shared" si="20"/>
        <v>-0.71212284220053823</v>
      </c>
      <c r="U85">
        <f t="shared" si="20"/>
        <v>-0.46618823326925934</v>
      </c>
      <c r="V85">
        <f t="shared" si="20"/>
        <v>-0.48648446494642716</v>
      </c>
      <c r="W85">
        <f t="shared" si="20"/>
        <v>-0.88914042455835596</v>
      </c>
      <c r="X85" s="11">
        <f t="shared" si="20"/>
        <v>-0.78810866850613526</v>
      </c>
      <c r="Y85" s="17">
        <v>36.75</v>
      </c>
      <c r="Z85">
        <v>36.65</v>
      </c>
      <c r="AA85" s="4">
        <f t="shared" si="15"/>
        <v>-2.7210884353741885E-3</v>
      </c>
      <c r="AB85" t="str">
        <f t="shared" si="16"/>
        <v>DOWN</v>
      </c>
      <c r="AC85">
        <f t="shared" si="17"/>
        <v>-0.36343708789232076</v>
      </c>
      <c r="AD85">
        <f t="shared" si="18"/>
        <v>0</v>
      </c>
    </row>
    <row r="86" spans="1:30" x14ac:dyDescent="0.2">
      <c r="A86" t="s">
        <v>15</v>
      </c>
      <c r="B86" s="1">
        <v>43059</v>
      </c>
      <c r="C86">
        <v>299</v>
      </c>
      <c r="D86">
        <v>0.30976384726384698</v>
      </c>
      <c r="E86">
        <v>0.14716137953230299</v>
      </c>
      <c r="F86" s="2">
        <v>43059.700590277775</v>
      </c>
      <c r="G86">
        <v>3526</v>
      </c>
      <c r="H86">
        <v>4488</v>
      </c>
      <c r="I86">
        <v>6691159</v>
      </c>
      <c r="J86" s="11">
        <v>15</v>
      </c>
      <c r="K86" s="13">
        <f t="shared" si="12"/>
        <v>0.70059027777460869</v>
      </c>
      <c r="L86">
        <f>C86/VLOOKUP(A86, 'Normalization Factors'!$A:$C, 3, )</f>
        <v>2.463744232036915E-2</v>
      </c>
      <c r="M86">
        <f>G86/VLOOKUP(A86, 'Normalization Factors'!$A:$C, 3, )</f>
        <v>0.29054054054054052</v>
      </c>
      <c r="N86">
        <f>H86/VLOOKUP(A86, 'Normalization Factors'!$A:$C, 3, )</f>
        <v>0.36980883322346736</v>
      </c>
      <c r="O86">
        <f>I86/VLOOKUP(A86, 'Normalization Factors'!$A:$C, 3, )</f>
        <v>551.34797297297303</v>
      </c>
      <c r="P86" s="11">
        <f>J86/VLOOKUP(A86, 'Normalization Factors'!$A:$C, 3, )</f>
        <v>1.2359920896506263E-3</v>
      </c>
      <c r="Q86" s="10">
        <f t="shared" si="19"/>
        <v>-0.32766079710745255</v>
      </c>
      <c r="R86">
        <f t="shared" si="19"/>
        <v>-0.19077729581683198</v>
      </c>
      <c r="S86">
        <f t="shared" si="20"/>
        <v>-1.5763660166237075</v>
      </c>
      <c r="T86">
        <f t="shared" si="20"/>
        <v>-0.76092846660076707</v>
      </c>
      <c r="U86">
        <f t="shared" si="20"/>
        <v>-0.49584630350228542</v>
      </c>
      <c r="V86">
        <f t="shared" si="20"/>
        <v>-0.50307204640886716</v>
      </c>
      <c r="W86">
        <f t="shared" si="20"/>
        <v>0.17787514320308162</v>
      </c>
      <c r="X86" s="11">
        <f t="shared" si="20"/>
        <v>-0.56578940303491354</v>
      </c>
      <c r="Y86" s="17">
        <v>35.93</v>
      </c>
      <c r="Z86">
        <v>36.5</v>
      </c>
      <c r="AA86" s="4">
        <f t="shared" si="15"/>
        <v>1.5864180350681888E-2</v>
      </c>
      <c r="AB86" t="str">
        <f t="shared" si="16"/>
        <v>UP</v>
      </c>
      <c r="AC86">
        <f t="shared" si="17"/>
        <v>2.0251350430733508</v>
      </c>
      <c r="AD86">
        <f t="shared" si="18"/>
        <v>0</v>
      </c>
    </row>
    <row r="87" spans="1:30" x14ac:dyDescent="0.2">
      <c r="A87" t="s">
        <v>13</v>
      </c>
      <c r="B87" s="1">
        <v>43060</v>
      </c>
      <c r="C87">
        <v>403</v>
      </c>
      <c r="D87">
        <v>0.26216989999248003</v>
      </c>
      <c r="E87">
        <v>0.10343633964601601</v>
      </c>
      <c r="F87" s="2">
        <v>43060.738495370373</v>
      </c>
      <c r="G87">
        <v>18630</v>
      </c>
      <c r="H87">
        <v>45357</v>
      </c>
      <c r="I87">
        <v>2299905</v>
      </c>
      <c r="J87" s="11">
        <v>12</v>
      </c>
      <c r="K87" s="13">
        <f t="shared" si="12"/>
        <v>0.73849537037312984</v>
      </c>
      <c r="L87">
        <f>C87/VLOOKUP(A87, 'Normalization Factors'!$A:$C, 3, )</f>
        <v>2.4955105579292834E-2</v>
      </c>
      <c r="M87">
        <f>G87/VLOOKUP(A87, 'Normalization Factors'!$A:$C, 3, )</f>
        <v>1.1536318038268623</v>
      </c>
      <c r="N87">
        <f>H87/VLOOKUP(A87, 'Normalization Factors'!$A:$C, 3, )</f>
        <v>2.8086568827791196</v>
      </c>
      <c r="O87">
        <f>I87/VLOOKUP(A87, 'Normalization Factors'!$A:$C, 3, )</f>
        <v>142.41779676760171</v>
      </c>
      <c r="P87" s="11">
        <f>J87/VLOOKUP(A87, 'Normalization Factors'!$A:$C, 3, )</f>
        <v>7.4308006687720605E-4</v>
      </c>
      <c r="Q87" s="10">
        <f t="shared" si="19"/>
        <v>-1.1733050750618914</v>
      </c>
      <c r="R87">
        <f t="shared" si="19"/>
        <v>-0.92898957127430482</v>
      </c>
      <c r="S87">
        <f t="shared" si="20"/>
        <v>-3.8499951260697274E-2</v>
      </c>
      <c r="T87">
        <f t="shared" si="20"/>
        <v>-0.75102564792115178</v>
      </c>
      <c r="U87">
        <f t="shared" si="20"/>
        <v>-0.42909668335917517</v>
      </c>
      <c r="V87">
        <f t="shared" si="20"/>
        <v>-0.4438706822833477</v>
      </c>
      <c r="W87">
        <f t="shared" si="20"/>
        <v>-0.76379856603771978</v>
      </c>
      <c r="X87" s="11">
        <f t="shared" si="20"/>
        <v>-1.0090925591089002</v>
      </c>
      <c r="Y87" s="17">
        <v>44.72</v>
      </c>
      <c r="Z87">
        <v>44.94</v>
      </c>
      <c r="AA87" s="4">
        <f t="shared" si="15"/>
        <v>4.9194991055455922E-3</v>
      </c>
      <c r="AB87" t="str">
        <f t="shared" si="16"/>
        <v>UP</v>
      </c>
      <c r="AC87">
        <f t="shared" si="17"/>
        <v>0.61852850402513238</v>
      </c>
      <c r="AD87">
        <f t="shared" si="18"/>
        <v>0</v>
      </c>
    </row>
    <row r="88" spans="1:30" x14ac:dyDescent="0.2">
      <c r="A88" t="s">
        <v>13</v>
      </c>
      <c r="B88" s="1">
        <v>43059</v>
      </c>
      <c r="C88">
        <v>241</v>
      </c>
      <c r="D88">
        <v>0.319062064030943</v>
      </c>
      <c r="E88">
        <v>0.20532675600102901</v>
      </c>
      <c r="F88" s="2">
        <v>43059.736458333333</v>
      </c>
      <c r="G88">
        <v>63122</v>
      </c>
      <c r="H88">
        <v>88914</v>
      </c>
      <c r="I88">
        <v>2116230</v>
      </c>
      <c r="J88" s="11">
        <v>6</v>
      </c>
      <c r="K88" s="13">
        <f t="shared" si="12"/>
        <v>0.73645833333284827</v>
      </c>
      <c r="L88">
        <f>C88/VLOOKUP(A88, 'Normalization Factors'!$A:$C, 3, )</f>
        <v>1.4923524676450554E-2</v>
      </c>
      <c r="M88">
        <f>G88/VLOOKUP(A88, 'Normalization Factors'!$A:$C, 3, )</f>
        <v>3.9087249984519166</v>
      </c>
      <c r="N88">
        <f>H88/VLOOKUP(A88, 'Normalization Factors'!$A:$C, 3, )</f>
        <v>5.505851755526658</v>
      </c>
      <c r="O88">
        <f>I88/VLOOKUP(A88, 'Normalization Factors'!$A:$C, 3, )</f>
        <v>131.04402749396249</v>
      </c>
      <c r="P88" s="11">
        <f>J88/VLOOKUP(A88, 'Normalization Factors'!$A:$C, 3, )</f>
        <v>3.7154003343860303E-4</v>
      </c>
      <c r="Q88" s="10">
        <f t="shared" si="19"/>
        <v>-0.16245105395582218</v>
      </c>
      <c r="R88">
        <f t="shared" si="19"/>
        <v>0.79123198370552006</v>
      </c>
      <c r="S88">
        <f t="shared" si="20"/>
        <v>-0.12114557809815178</v>
      </c>
      <c r="T88">
        <f t="shared" si="20"/>
        <v>-1.0637496534839237</v>
      </c>
      <c r="U88">
        <f t="shared" si="20"/>
        <v>-0.21602370715980557</v>
      </c>
      <c r="V88">
        <f t="shared" si="20"/>
        <v>-0.37839812616895435</v>
      </c>
      <c r="W88">
        <f t="shared" si="20"/>
        <v>-0.78998978430227262</v>
      </c>
      <c r="X88" s="11">
        <f t="shared" si="20"/>
        <v>-1.3432391447499608</v>
      </c>
      <c r="Y88" s="17">
        <v>44.73</v>
      </c>
      <c r="Z88">
        <v>44.62</v>
      </c>
      <c r="AA88" s="4">
        <f t="shared" si="15"/>
        <v>-2.4591996422982211E-3</v>
      </c>
      <c r="AB88" t="str">
        <f t="shared" si="16"/>
        <v>DOWN</v>
      </c>
      <c r="AC88">
        <f t="shared" si="17"/>
        <v>-0.32977923339721582</v>
      </c>
      <c r="AD88">
        <f t="shared" si="18"/>
        <v>0</v>
      </c>
    </row>
    <row r="89" spans="1:30" x14ac:dyDescent="0.2">
      <c r="A89" t="s">
        <v>14</v>
      </c>
      <c r="B89" s="1">
        <v>43060</v>
      </c>
      <c r="C89">
        <v>92</v>
      </c>
      <c r="D89">
        <v>0.35230331262939901</v>
      </c>
      <c r="E89">
        <v>0.18046713250517599</v>
      </c>
      <c r="F89" s="2">
        <v>43060.787199074075</v>
      </c>
      <c r="G89">
        <v>763</v>
      </c>
      <c r="H89">
        <v>390</v>
      </c>
      <c r="I89">
        <v>128442</v>
      </c>
      <c r="J89" s="11">
        <v>0</v>
      </c>
      <c r="K89" s="13">
        <f t="shared" si="12"/>
        <v>0.78719907407503342</v>
      </c>
      <c r="L89">
        <f>C89/VLOOKUP(A89, 'Normalization Factors'!$A:$C, 3, )</f>
        <v>3.6844213055666798E-2</v>
      </c>
      <c r="M89">
        <f>G89/VLOOKUP(A89, 'Normalization Factors'!$A:$C, 3, )</f>
        <v>0.30556668001601922</v>
      </c>
      <c r="N89">
        <f>H89/VLOOKUP(A89, 'Normalization Factors'!$A:$C, 3, )</f>
        <v>0.15618742490989188</v>
      </c>
      <c r="O89">
        <f>I89/VLOOKUP(A89, 'Normalization Factors'!$A:$C, 3, )</f>
        <v>51.438526231477773</v>
      </c>
      <c r="P89" s="11">
        <f>J89/VLOOKUP(A89, 'Normalization Factors'!$A:$C, 3, )</f>
        <v>0</v>
      </c>
      <c r="Q89" s="10">
        <f t="shared" si="19"/>
        <v>0.42817597491969167</v>
      </c>
      <c r="R89">
        <f t="shared" si="19"/>
        <v>0.37152558033537336</v>
      </c>
      <c r="S89">
        <f t="shared" si="20"/>
        <v>1.9374818508144811</v>
      </c>
      <c r="T89">
        <f t="shared" si="20"/>
        <v>-0.38039520107657437</v>
      </c>
      <c r="U89">
        <f t="shared" si="20"/>
        <v>-0.49468421422520642</v>
      </c>
      <c r="V89">
        <f t="shared" si="20"/>
        <v>-0.50825755961904129</v>
      </c>
      <c r="W89">
        <f t="shared" si="20"/>
        <v>-0.97330324956283076</v>
      </c>
      <c r="X89" s="11">
        <f t="shared" si="20"/>
        <v>-1.6773857303910218</v>
      </c>
      <c r="Y89" s="17">
        <v>28.62</v>
      </c>
      <c r="Z89">
        <v>28.43</v>
      </c>
      <c r="AA89" s="4">
        <f t="shared" si="15"/>
        <v>-6.6387141858840421E-3</v>
      </c>
      <c r="AB89" t="str">
        <f t="shared" si="16"/>
        <v>DOWN</v>
      </c>
      <c r="AC89">
        <f t="shared" si="17"/>
        <v>-0.86692895529226721</v>
      </c>
      <c r="AD89">
        <f t="shared" si="18"/>
        <v>0</v>
      </c>
    </row>
    <row r="90" spans="1:30" x14ac:dyDescent="0.2">
      <c r="A90" t="s">
        <v>14</v>
      </c>
      <c r="B90" s="1">
        <v>43059</v>
      </c>
      <c r="C90">
        <v>50</v>
      </c>
      <c r="D90">
        <v>0.12947222222222199</v>
      </c>
      <c r="E90">
        <v>7.6027777777777694E-2</v>
      </c>
      <c r="F90" s="2">
        <v>43059.667071759257</v>
      </c>
      <c r="G90">
        <v>241</v>
      </c>
      <c r="H90">
        <v>386</v>
      </c>
      <c r="I90">
        <v>120768</v>
      </c>
      <c r="J90" s="11">
        <v>4</v>
      </c>
      <c r="K90" s="13">
        <f t="shared" si="12"/>
        <v>0.66707175925694173</v>
      </c>
      <c r="L90">
        <f>C90/VLOOKUP(A90, 'Normalization Factors'!$A:$C, 3, )</f>
        <v>2.0024028834601523E-2</v>
      </c>
      <c r="M90">
        <f>G90/VLOOKUP(A90, 'Normalization Factors'!$A:$C, 3, )</f>
        <v>9.6515818982779333E-2</v>
      </c>
      <c r="N90">
        <f>H90/VLOOKUP(A90, 'Normalization Factors'!$A:$C, 3, )</f>
        <v>0.15458550260312376</v>
      </c>
      <c r="O90">
        <f>I90/VLOOKUP(A90, 'Normalization Factors'!$A:$C, 3, )</f>
        <v>48.365238285943128</v>
      </c>
      <c r="P90" s="11">
        <f>J90/VLOOKUP(A90, 'Normalization Factors'!$A:$C, 3, )</f>
        <v>1.6019223067681217E-3</v>
      </c>
      <c r="Q90" s="10">
        <f t="shared" si="19"/>
        <v>-3.5310635367512093</v>
      </c>
      <c r="R90">
        <f t="shared" si="19"/>
        <v>-1.3917298426700251</v>
      </c>
      <c r="S90">
        <f t="shared" si="20"/>
        <v>-2.9362622378394492</v>
      </c>
      <c r="T90">
        <f t="shared" si="20"/>
        <v>-0.90474678981020162</v>
      </c>
      <c r="U90">
        <f t="shared" si="20"/>
        <v>-0.51085175774943015</v>
      </c>
      <c r="V90">
        <f t="shared" si="20"/>
        <v>-0.50829644518462669</v>
      </c>
      <c r="W90">
        <f t="shared" si="20"/>
        <v>-0.98038033662471402</v>
      </c>
      <c r="X90" s="11">
        <f t="shared" si="20"/>
        <v>-0.23668803675399305</v>
      </c>
      <c r="Y90" s="17">
        <v>28.36</v>
      </c>
      <c r="Z90">
        <v>28.5</v>
      </c>
      <c r="AA90" s="4">
        <f t="shared" si="15"/>
        <v>4.9365303244005843E-3</v>
      </c>
      <c r="AB90" t="str">
        <f t="shared" si="16"/>
        <v>UP</v>
      </c>
      <c r="AC90">
        <f t="shared" si="17"/>
        <v>0.62071735021195384</v>
      </c>
      <c r="AD90">
        <f t="shared" si="18"/>
        <v>0</v>
      </c>
    </row>
    <row r="91" spans="1:30" x14ac:dyDescent="0.2">
      <c r="K91"/>
      <c r="Q91"/>
      <c r="Y91"/>
      <c r="AA91"/>
    </row>
  </sheetData>
  <conditionalFormatting sqref="AA92:AA1048576 AB3 AA3:AA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4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41</v>
      </c>
    </row>
    <row r="2" spans="1:11" x14ac:dyDescent="0.2">
      <c r="A2" t="s">
        <v>43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43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43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43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43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43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43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43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39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39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39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39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39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40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40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40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40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40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42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42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42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42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42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42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42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42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42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Training Dataset no Outliers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2017-11-27T13:59:12Z</dcterms:modified>
</cp:coreProperties>
</file>