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ttC/Documents/School/3B/MSCI 446 Data Mining/Project/MSCI446-TwitterStockMining/"/>
    </mc:Choice>
  </mc:AlternateContent>
  <bookViews>
    <workbookView xWindow="0" yWindow="0" windowWidth="25600" windowHeight="16000" tabRatio="500" activeTab="1"/>
  </bookViews>
  <sheets>
    <sheet name="Training Dataset" sheetId="1" r:id="rId1"/>
    <sheet name="Training Dataset Clean" sheetId="4" r:id="rId2"/>
    <sheet name="Sheet1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3" i="2"/>
  <c r="E4" i="2"/>
  <c r="E5" i="2"/>
  <c r="E6" i="2"/>
  <c r="E7" i="2"/>
  <c r="E2" i="2"/>
  <c r="D2" i="2"/>
  <c r="D3" i="2"/>
  <c r="D4" i="2"/>
  <c r="D5" i="2"/>
  <c r="D6" i="2"/>
  <c r="D7" i="2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2" i="1"/>
  <c r="R3" i="1"/>
  <c r="R4" i="1"/>
  <c r="R5" i="1"/>
</calcChain>
</file>

<file path=xl/sharedStrings.xml><?xml version="1.0" encoding="utf-8"?>
<sst xmlns="http://schemas.openxmlformats.org/spreadsheetml/2006/main" count="153" uniqueCount="33">
  <si>
    <t>company</t>
  </si>
  <si>
    <t>date</t>
  </si>
  <si>
    <t>numTweets</t>
  </si>
  <si>
    <t>avgSubj</t>
  </si>
  <si>
    <t>avgPol</t>
  </si>
  <si>
    <t>medianTime</t>
  </si>
  <si>
    <t>sumRetweet</t>
  </si>
  <si>
    <t>sumFavorite</t>
  </si>
  <si>
    <t>sumFollowers</t>
  </si>
  <si>
    <t>numVerified</t>
  </si>
  <si>
    <t>@oracle</t>
  </si>
  <si>
    <t>@microsoft</t>
  </si>
  <si>
    <t>@google</t>
  </si>
  <si>
    <t>@intel</t>
  </si>
  <si>
    <t>@xerox</t>
  </si>
  <si>
    <t>@cisco</t>
  </si>
  <si>
    <t>Open</t>
  </si>
  <si>
    <t>Close</t>
  </si>
  <si>
    <t>% Change</t>
  </si>
  <si>
    <t>N/A</t>
  </si>
  <si>
    <t>Company</t>
  </si>
  <si>
    <t>Num Followers</t>
  </si>
  <si>
    <t>Q3 Revenue</t>
  </si>
  <si>
    <t>norm numTweets</t>
  </si>
  <si>
    <t>norm sumRetweets</t>
  </si>
  <si>
    <t>norm sumFollowers</t>
  </si>
  <si>
    <t>norm numVerified</t>
  </si>
  <si>
    <t>Num Followers %</t>
  </si>
  <si>
    <t>Revenue %</t>
  </si>
  <si>
    <t>norm sumFavorites</t>
  </si>
  <si>
    <t>Categorical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</si>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</sst>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1" applyFont="1"/>
    <xf numFmtId="0" fontId="0" fillId="0" borderId="0" xfId="1" applyNumberFormat="1" applyFont="1"/>
    <xf numFmtId="166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pane xSplit="2" topLeftCell="F1" activePane="topRight" state="frozen"/>
      <selection pane="topRight" activeCell="T43" sqref="T43"/>
    </sheetView>
  </sheetViews>
  <sheetFormatPr baseColWidth="10" defaultRowHeight="16" x14ac:dyDescent="0.2"/>
  <cols>
    <col min="6" max="6" width="15.5" bestFit="1" customWidth="1"/>
    <col min="18" max="18" width="10.83203125" style="3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29</v>
      </c>
      <c r="N1" t="s">
        <v>25</v>
      </c>
      <c r="O1" t="s">
        <v>26</v>
      </c>
      <c r="P1" t="s">
        <v>16</v>
      </c>
      <c r="Q1" t="s">
        <v>17</v>
      </c>
      <c r="R1" s="4" t="s">
        <v>18</v>
      </c>
      <c r="S1" s="4" t="s">
        <v>30</v>
      </c>
    </row>
    <row r="2" spans="1:19" x14ac:dyDescent="0.2">
      <c r="A2" t="s">
        <v>10</v>
      </c>
      <c r="B2" s="1">
        <v>43051</v>
      </c>
      <c r="C2">
        <v>129</v>
      </c>
      <c r="D2">
        <v>0.14696941699999999</v>
      </c>
      <c r="E2">
        <v>6.8269489000000003E-2</v>
      </c>
      <c r="F2" s="2">
        <v>43051.686111111114</v>
      </c>
      <c r="G2">
        <v>28625</v>
      </c>
      <c r="H2">
        <v>53153</v>
      </c>
      <c r="I2">
        <v>1126288</v>
      </c>
      <c r="J2">
        <v>2</v>
      </c>
      <c r="K2">
        <f>C2/VLOOKUP(A2, Sheet1!$A$1:$C$7, 2, )</f>
        <v>0.18614718614718614</v>
      </c>
      <c r="L2">
        <f>G2/VLOOKUP(A2, Sheet1!$A$1:$C$7, 2, )</f>
        <v>41.305916305916305</v>
      </c>
      <c r="M2">
        <f>H2/VLOOKUP(A2, Sheet1!$A$1:$C$7, 2, )</f>
        <v>76.699855699855704</v>
      </c>
      <c r="N2">
        <f>I2/VLOOKUP(A2, Sheet1!$A$1:$C$7, 2, )</f>
        <v>1625.2352092352091</v>
      </c>
      <c r="O2">
        <f>J2/VLOOKUP(A2, Sheet1!$A$1:$C$7, 2, )</f>
        <v>2.886002886002886E-3</v>
      </c>
      <c r="P2" t="s">
        <v>19</v>
      </c>
      <c r="Q2" t="s">
        <v>19</v>
      </c>
      <c r="R2" s="5" t="str">
        <f t="shared" ref="R2:R38" si="0">IFERROR((Q2-P2)/P2, "N/A")</f>
        <v>N/A</v>
      </c>
      <c r="S2" t="str">
        <f>IF(R2="N/A", "N/A", IF(R2&gt;0, "UP", "DOWN"))</f>
        <v>N/A</v>
      </c>
    </row>
    <row r="3" spans="1:19" x14ac:dyDescent="0.2">
      <c r="A3" t="s">
        <v>10</v>
      </c>
      <c r="B3" s="1">
        <v>43050</v>
      </c>
      <c r="C3">
        <v>279</v>
      </c>
      <c r="D3">
        <v>8.2557512999999999E-2</v>
      </c>
      <c r="E3">
        <v>3.3364405999999999E-2</v>
      </c>
      <c r="F3" s="2">
        <v>43050.743055555555</v>
      </c>
      <c r="G3">
        <v>79235</v>
      </c>
      <c r="H3">
        <v>147363</v>
      </c>
      <c r="I3">
        <v>1164567</v>
      </c>
      <c r="J3">
        <v>13</v>
      </c>
      <c r="K3">
        <f>C3/VLOOKUP(A3, Sheet1!$A$1:$C$7, 2, )</f>
        <v>0.40259740259740262</v>
      </c>
      <c r="L3">
        <f>G3/VLOOKUP(A3, Sheet1!$A$1:$C$7, 2, )</f>
        <v>114.33621933621933</v>
      </c>
      <c r="M3">
        <f>H3/VLOOKUP(A3, Sheet1!$A$1:$C$7, 2, )</f>
        <v>212.64502164502164</v>
      </c>
      <c r="N3">
        <f>I3/VLOOKUP(A3, Sheet1!$A$1:$C$7, 2, )</f>
        <v>1680.4718614718615</v>
      </c>
      <c r="O3">
        <f>J3/VLOOKUP(A3, Sheet1!$A$1:$C$7, 2, )</f>
        <v>1.875901875901876E-2</v>
      </c>
      <c r="P3" t="s">
        <v>19</v>
      </c>
      <c r="Q3" t="s">
        <v>19</v>
      </c>
      <c r="R3" s="5" t="str">
        <f t="shared" si="0"/>
        <v>N/A</v>
      </c>
      <c r="S3" t="str">
        <f t="shared" ref="S3:S38" si="1">IF(R3="N/A", "N/A", IF(R3&gt;0, "UP", "DOWN"))</f>
        <v>N/A</v>
      </c>
    </row>
    <row r="4" spans="1:19" x14ac:dyDescent="0.2">
      <c r="A4" t="s">
        <v>10</v>
      </c>
      <c r="B4" s="1">
        <v>43049</v>
      </c>
      <c r="C4">
        <v>176</v>
      </c>
      <c r="D4">
        <v>0.27184386500000002</v>
      </c>
      <c r="E4">
        <v>0.14124266199999999</v>
      </c>
      <c r="F4" s="2">
        <v>43049.708333333336</v>
      </c>
      <c r="G4">
        <v>2328</v>
      </c>
      <c r="H4">
        <v>4873</v>
      </c>
      <c r="I4">
        <v>903368</v>
      </c>
      <c r="J4">
        <v>9</v>
      </c>
      <c r="K4">
        <f>C4/VLOOKUP(A4, Sheet1!$A$1:$C$7, 2, )</f>
        <v>0.25396825396825395</v>
      </c>
      <c r="L4">
        <f>G4/VLOOKUP(A4, Sheet1!$A$1:$C$7, 2, )</f>
        <v>3.3593073593073592</v>
      </c>
      <c r="M4">
        <f>H4/VLOOKUP(A4, Sheet1!$A$1:$C$7, 2, )</f>
        <v>7.0317460317460316</v>
      </c>
      <c r="N4">
        <f>I4/VLOOKUP(A4, Sheet1!$A$1:$C$7, 2, )</f>
        <v>1303.5613275613275</v>
      </c>
      <c r="O4">
        <f>J4/VLOOKUP(A4, Sheet1!$A$1:$C$7, 2, )</f>
        <v>1.2987012987012988E-2</v>
      </c>
      <c r="P4">
        <v>49</v>
      </c>
      <c r="Q4">
        <v>49.32</v>
      </c>
      <c r="R4" s="5">
        <f t="shared" si="0"/>
        <v>6.5306122448979646E-3</v>
      </c>
      <c r="S4" t="str">
        <f t="shared" si="1"/>
        <v>UP</v>
      </c>
    </row>
    <row r="5" spans="1:19" x14ac:dyDescent="0.2">
      <c r="A5" t="s">
        <v>11</v>
      </c>
      <c r="B5" s="1">
        <v>43051</v>
      </c>
      <c r="C5">
        <v>436</v>
      </c>
      <c r="D5">
        <v>0.34302703099999998</v>
      </c>
      <c r="E5">
        <v>0.126860208</v>
      </c>
      <c r="F5" s="2">
        <v>43051.734027777777</v>
      </c>
      <c r="G5">
        <v>18030</v>
      </c>
      <c r="H5">
        <v>47139</v>
      </c>
      <c r="I5">
        <v>2382266</v>
      </c>
      <c r="J5">
        <v>11</v>
      </c>
      <c r="K5">
        <f>C5/VLOOKUP(A5, Sheet1!$A$1:$C$7, 2, )</f>
        <v>5.2593486127864894E-2</v>
      </c>
      <c r="L5">
        <f>G5/VLOOKUP(A5, Sheet1!$A$1:$C$7, 2, )</f>
        <v>2.1749095295536791</v>
      </c>
      <c r="M5">
        <f>H5/VLOOKUP(A5, Sheet1!$A$1:$C$7, 2, )</f>
        <v>5.686248492159228</v>
      </c>
      <c r="N5">
        <f>I5/VLOOKUP(A5, Sheet1!$A$1:$C$7, 2, )</f>
        <v>287.36622436670689</v>
      </c>
      <c r="O5">
        <f>J5/VLOOKUP(A5, Sheet1!$A$1:$C$7, 2, )</f>
        <v>1.3268998793727383E-3</v>
      </c>
      <c r="P5" t="s">
        <v>19</v>
      </c>
      <c r="Q5" t="s">
        <v>19</v>
      </c>
      <c r="R5" s="5" t="str">
        <f>IFERROR((Q5-P5)/P5, "N/A")</f>
        <v>N/A</v>
      </c>
      <c r="S5" t="str">
        <f t="shared" si="1"/>
        <v>N/A</v>
      </c>
    </row>
    <row r="6" spans="1:19" x14ac:dyDescent="0.2">
      <c r="A6" t="s">
        <v>11</v>
      </c>
      <c r="B6" s="1">
        <v>43050</v>
      </c>
      <c r="C6">
        <v>589</v>
      </c>
      <c r="D6">
        <v>0.35341159900000002</v>
      </c>
      <c r="E6">
        <v>0.16138899000000001</v>
      </c>
      <c r="F6" s="2">
        <v>43050.707638888889</v>
      </c>
      <c r="G6">
        <v>26334</v>
      </c>
      <c r="H6">
        <v>91877</v>
      </c>
      <c r="I6">
        <v>2926112</v>
      </c>
      <c r="J6">
        <v>27</v>
      </c>
      <c r="K6">
        <f>C6/VLOOKUP(A6, Sheet1!$A$1:$C$7, 2, )</f>
        <v>7.104945717732207E-2</v>
      </c>
      <c r="L6">
        <f>G6/VLOOKUP(A6, Sheet1!$A$1:$C$7, 2, )</f>
        <v>3.1765983112183354</v>
      </c>
      <c r="M6">
        <f>H6/VLOOKUP(A6, Sheet1!$A$1:$C$7, 2, )</f>
        <v>11.082870928829916</v>
      </c>
      <c r="N6">
        <f>I6/VLOOKUP(A6, Sheet1!$A$1:$C$7, 2, )</f>
        <v>352.96887816646563</v>
      </c>
      <c r="O6">
        <f>J6/VLOOKUP(A6, Sheet1!$A$1:$C$7, 2, )</f>
        <v>3.2569360675512664E-3</v>
      </c>
      <c r="P6" t="s">
        <v>19</v>
      </c>
      <c r="Q6" t="s">
        <v>19</v>
      </c>
      <c r="R6" s="5" t="str">
        <f t="shared" si="0"/>
        <v>N/A</v>
      </c>
      <c r="S6" t="str">
        <f t="shared" si="1"/>
        <v>N/A</v>
      </c>
    </row>
    <row r="7" spans="1:19" x14ac:dyDescent="0.2">
      <c r="A7" t="s">
        <v>11</v>
      </c>
      <c r="B7" s="1">
        <v>43049</v>
      </c>
      <c r="C7">
        <v>1067</v>
      </c>
      <c r="D7">
        <v>0.318429238</v>
      </c>
      <c r="E7">
        <v>0.12303083500000001</v>
      </c>
      <c r="F7" s="2">
        <v>43049.724999999999</v>
      </c>
      <c r="G7">
        <v>54681</v>
      </c>
      <c r="H7">
        <v>159766</v>
      </c>
      <c r="I7">
        <v>16890622</v>
      </c>
      <c r="J7">
        <v>54</v>
      </c>
      <c r="K7">
        <f>C7/VLOOKUP(A7, Sheet1!$A$1:$C$7, 2, )</f>
        <v>0.12870928829915562</v>
      </c>
      <c r="L7">
        <f>G7/VLOOKUP(A7, Sheet1!$A$1:$C$7, 2, )</f>
        <v>6.5960193003618821</v>
      </c>
      <c r="M7">
        <f>H7/VLOOKUP(A7, Sheet1!$A$1:$C$7, 2, )</f>
        <v>19.272135102533174</v>
      </c>
      <c r="N7">
        <f>I7/VLOOKUP(A7, Sheet1!$A$1:$C$7, 2, )</f>
        <v>2037.4694813027745</v>
      </c>
      <c r="O7">
        <f>J7/VLOOKUP(A7, Sheet1!$A$1:$C$7, 2, )</f>
        <v>6.5138721351025329E-3</v>
      </c>
      <c r="P7">
        <v>83.79</v>
      </c>
      <c r="Q7">
        <v>83.87</v>
      </c>
      <c r="R7" s="5">
        <f t="shared" si="0"/>
        <v>9.5476787206108472E-4</v>
      </c>
      <c r="S7" t="str">
        <f t="shared" si="1"/>
        <v>UP</v>
      </c>
    </row>
    <row r="8" spans="1:19" x14ac:dyDescent="0.2">
      <c r="A8" t="s">
        <v>11</v>
      </c>
      <c r="B8" s="1">
        <v>43048</v>
      </c>
      <c r="C8">
        <v>1350</v>
      </c>
      <c r="D8">
        <v>0.34686815799999998</v>
      </c>
      <c r="E8">
        <v>0.12900209800000001</v>
      </c>
      <c r="F8" s="2">
        <v>43048.738194444442</v>
      </c>
      <c r="G8">
        <v>132180</v>
      </c>
      <c r="H8">
        <v>472977</v>
      </c>
      <c r="I8">
        <v>12224187</v>
      </c>
      <c r="J8">
        <v>49</v>
      </c>
      <c r="K8">
        <f>C8/VLOOKUP(A8, Sheet1!$A$1:$C$7, 2, )</f>
        <v>0.16284680337756333</v>
      </c>
      <c r="L8">
        <f>G8/VLOOKUP(A8, Sheet1!$A$1:$C$7, 2, )</f>
        <v>15.944511459589867</v>
      </c>
      <c r="M8">
        <f>H8/VLOOKUP(A8, Sheet1!$A$1:$C$7, 2, )</f>
        <v>57.053920386007235</v>
      </c>
      <c r="N8">
        <f>I8/VLOOKUP(A8, Sheet1!$A$1:$C$7, 2, )</f>
        <v>1474.5702050663449</v>
      </c>
      <c r="O8">
        <f>J8/VLOOKUP(A8, Sheet1!$A$1:$C$7, 2, )</f>
        <v>5.9107358262967431E-3</v>
      </c>
      <c r="P8">
        <v>84.11</v>
      </c>
      <c r="Q8">
        <v>84.09</v>
      </c>
      <c r="R8" s="5">
        <f t="shared" si="0"/>
        <v>-2.3778385447623376E-4</v>
      </c>
      <c r="S8" t="str">
        <f t="shared" si="1"/>
        <v>DOWN</v>
      </c>
    </row>
    <row r="9" spans="1:19" x14ac:dyDescent="0.2">
      <c r="A9" t="s">
        <v>11</v>
      </c>
      <c r="B9" s="1">
        <v>43047</v>
      </c>
      <c r="C9">
        <v>2589</v>
      </c>
      <c r="D9">
        <v>0.29645387000000001</v>
      </c>
      <c r="E9">
        <v>0.133648924</v>
      </c>
      <c r="F9" s="2">
        <v>43047.727777777778</v>
      </c>
      <c r="G9">
        <v>886006</v>
      </c>
      <c r="H9">
        <v>5678150</v>
      </c>
      <c r="I9">
        <v>10942134</v>
      </c>
      <c r="J9">
        <v>69</v>
      </c>
      <c r="K9">
        <f>C9/VLOOKUP(A9, Sheet1!$A$1:$C$7, 2, )</f>
        <v>0.31230398069963811</v>
      </c>
      <c r="L9">
        <f>G9/VLOOKUP(A9, Sheet1!$A$1:$C$7, 2, )</f>
        <v>106.87647768395658</v>
      </c>
      <c r="M9">
        <f>H9/VLOOKUP(A9, Sheet1!$A$1:$C$7, 2, )</f>
        <v>684.93968636911939</v>
      </c>
      <c r="N9">
        <f>I9/VLOOKUP(A9, Sheet1!$A$1:$C$7, 2, )</f>
        <v>1319.9196622436671</v>
      </c>
      <c r="O9">
        <f>J9/VLOOKUP(A9, Sheet1!$A$1:$C$7, 2, )</f>
        <v>8.3232810615199038E-3</v>
      </c>
      <c r="P9">
        <v>84.14</v>
      </c>
      <c r="Q9">
        <v>84.56</v>
      </c>
      <c r="R9" s="5">
        <f t="shared" si="0"/>
        <v>4.9916805324459433E-3</v>
      </c>
      <c r="S9" t="str">
        <f t="shared" si="1"/>
        <v>UP</v>
      </c>
    </row>
    <row r="10" spans="1:19" x14ac:dyDescent="0.2">
      <c r="A10" t="s">
        <v>11</v>
      </c>
      <c r="B10" s="1">
        <v>43046</v>
      </c>
      <c r="C10">
        <v>1884</v>
      </c>
      <c r="D10">
        <v>0.33530866999999998</v>
      </c>
      <c r="E10">
        <v>0.12027892799999999</v>
      </c>
      <c r="F10" s="2">
        <v>43046.737500000003</v>
      </c>
      <c r="G10">
        <v>67370</v>
      </c>
      <c r="H10">
        <v>455760</v>
      </c>
      <c r="I10">
        <v>15655615</v>
      </c>
      <c r="J10">
        <v>62</v>
      </c>
      <c r="K10">
        <f>C10/VLOOKUP(A10, Sheet1!$A$1:$C$7, 2, )</f>
        <v>0.22726176115802171</v>
      </c>
      <c r="L10">
        <f>G10/VLOOKUP(A10, Sheet1!$A$1:$C$7, 2, )</f>
        <v>8.1266586248492167</v>
      </c>
      <c r="M10">
        <f>H10/VLOOKUP(A10, Sheet1!$A$1:$C$7, 2, )</f>
        <v>54.977080820265378</v>
      </c>
      <c r="N10">
        <f>I10/VLOOKUP(A10, Sheet1!$A$1:$C$7, 2, )</f>
        <v>1888.4939686369119</v>
      </c>
      <c r="O10">
        <f>J10/VLOOKUP(A10, Sheet1!$A$1:$C$7, 2, )</f>
        <v>7.4788902291917977E-3</v>
      </c>
      <c r="P10">
        <v>84.77</v>
      </c>
      <c r="Q10">
        <v>84.27</v>
      </c>
      <c r="R10" s="5">
        <f t="shared" si="0"/>
        <v>-5.8983130824584173E-3</v>
      </c>
      <c r="S10" t="str">
        <f t="shared" si="1"/>
        <v>DOWN</v>
      </c>
    </row>
    <row r="11" spans="1:19" x14ac:dyDescent="0.2">
      <c r="A11" t="s">
        <v>11</v>
      </c>
      <c r="B11" s="1">
        <v>43045</v>
      </c>
      <c r="C11">
        <v>1246</v>
      </c>
      <c r="D11">
        <v>0.33793314600000002</v>
      </c>
      <c r="E11">
        <v>0.14200795399999999</v>
      </c>
      <c r="F11" s="2">
        <v>43045.759722222225</v>
      </c>
      <c r="G11">
        <v>55237</v>
      </c>
      <c r="H11">
        <v>305135</v>
      </c>
      <c r="I11">
        <v>24069567</v>
      </c>
      <c r="J11">
        <v>81</v>
      </c>
      <c r="K11">
        <f>C11/VLOOKUP(A11, Sheet1!$A$1:$C$7, 2, )</f>
        <v>0.1503015681544029</v>
      </c>
      <c r="L11">
        <f>G11/VLOOKUP(A11, Sheet1!$A$1:$C$7, 2, )</f>
        <v>6.6630880579010858</v>
      </c>
      <c r="M11">
        <f>H11/VLOOKUP(A11, Sheet1!$A$1:$C$7, 2, )</f>
        <v>36.807599517490956</v>
      </c>
      <c r="N11">
        <f>I11/VLOOKUP(A11, Sheet1!$A$1:$C$7, 2, )</f>
        <v>2903.4459589867311</v>
      </c>
      <c r="O11">
        <f>J11/VLOOKUP(A11, Sheet1!$A$1:$C$7, 2, )</f>
        <v>9.7708082026538006E-3</v>
      </c>
      <c r="P11">
        <v>84.2</v>
      </c>
      <c r="Q11">
        <v>84.47</v>
      </c>
      <c r="R11" s="5">
        <f t="shared" si="0"/>
        <v>3.2066508313538717E-3</v>
      </c>
      <c r="S11" t="str">
        <f t="shared" si="1"/>
        <v>UP</v>
      </c>
    </row>
    <row r="12" spans="1:19" x14ac:dyDescent="0.2">
      <c r="A12" t="s">
        <v>12</v>
      </c>
      <c r="B12" s="1">
        <v>43051</v>
      </c>
      <c r="C12">
        <v>1154</v>
      </c>
      <c r="D12">
        <v>0.26658532400000001</v>
      </c>
      <c r="E12">
        <v>8.9615148000000006E-2</v>
      </c>
      <c r="F12" s="2">
        <v>43051.732638888891</v>
      </c>
      <c r="G12">
        <v>621286</v>
      </c>
      <c r="H12">
        <v>1879527</v>
      </c>
      <c r="I12">
        <v>5276634</v>
      </c>
      <c r="J12">
        <v>44</v>
      </c>
      <c r="K12">
        <f>C12/VLOOKUP(A12, Sheet1!$A$1:$C$7, 2, )</f>
        <v>5.9792746113989638E-2</v>
      </c>
      <c r="L12">
        <f>G12/VLOOKUP(A12, Sheet1!$A$1:$C$7, 2, )</f>
        <v>32.190984455958549</v>
      </c>
      <c r="M12">
        <f>H12/VLOOKUP(A12, Sheet1!$A$1:$C$7, 2, )</f>
        <v>97.384818652849745</v>
      </c>
      <c r="N12">
        <f>I12/VLOOKUP(A12, Sheet1!$A$1:$C$7, 2, )</f>
        <v>273.40072538860102</v>
      </c>
      <c r="O12">
        <f>J12/VLOOKUP(A12, Sheet1!$A$1:$C$7, 2, )</f>
        <v>2.2797927461139897E-3</v>
      </c>
      <c r="P12" t="s">
        <v>19</v>
      </c>
      <c r="Q12" t="s">
        <v>19</v>
      </c>
      <c r="R12" s="5" t="str">
        <f t="shared" si="0"/>
        <v>N/A</v>
      </c>
      <c r="S12" t="str">
        <f t="shared" si="1"/>
        <v>N/A</v>
      </c>
    </row>
    <row r="13" spans="1:19" x14ac:dyDescent="0.2">
      <c r="A13" t="s">
        <v>12</v>
      </c>
      <c r="B13" s="1">
        <v>43050</v>
      </c>
      <c r="C13">
        <v>1741</v>
      </c>
      <c r="D13">
        <v>0.29256185600000001</v>
      </c>
      <c r="E13">
        <v>0.14962077900000001</v>
      </c>
      <c r="F13" s="2">
        <v>43050.73333333333</v>
      </c>
      <c r="G13">
        <v>634177</v>
      </c>
      <c r="H13">
        <v>1717773</v>
      </c>
      <c r="I13">
        <v>18651373</v>
      </c>
      <c r="J13">
        <v>51</v>
      </c>
      <c r="K13">
        <f>C13/VLOOKUP(A13, Sheet1!$A$1:$C$7, 2, )</f>
        <v>9.0207253886010363E-2</v>
      </c>
      <c r="L13">
        <f>G13/VLOOKUP(A13, Sheet1!$A$1:$C$7, 2, )</f>
        <v>32.858911917098446</v>
      </c>
      <c r="M13">
        <f>H13/VLOOKUP(A13, Sheet1!$A$1:$C$7, 2, )</f>
        <v>89.00378238341969</v>
      </c>
      <c r="N13">
        <f>I13/VLOOKUP(A13, Sheet1!$A$1:$C$7, 2, )</f>
        <v>966.39238341968917</v>
      </c>
      <c r="O13">
        <f>J13/VLOOKUP(A13, Sheet1!$A$1:$C$7, 2, )</f>
        <v>2.6424870466321242E-3</v>
      </c>
      <c r="P13" t="s">
        <v>19</v>
      </c>
      <c r="Q13" t="s">
        <v>19</v>
      </c>
      <c r="R13" s="5" t="str">
        <f t="shared" si="0"/>
        <v>N/A</v>
      </c>
      <c r="S13" t="str">
        <f t="shared" si="1"/>
        <v>N/A</v>
      </c>
    </row>
    <row r="14" spans="1:19" x14ac:dyDescent="0.2">
      <c r="A14" t="s">
        <v>12</v>
      </c>
      <c r="B14" s="1">
        <v>43049</v>
      </c>
      <c r="C14">
        <v>2410</v>
      </c>
      <c r="D14">
        <v>0.32025905700000001</v>
      </c>
      <c r="E14">
        <v>0.20481043299999999</v>
      </c>
      <c r="F14" s="2">
        <v>43049.708333333336</v>
      </c>
      <c r="G14">
        <v>728970</v>
      </c>
      <c r="H14">
        <v>1882366</v>
      </c>
      <c r="I14">
        <v>14133192</v>
      </c>
      <c r="J14">
        <v>99</v>
      </c>
      <c r="K14">
        <f>C14/VLOOKUP(A14, Sheet1!$A$1:$C$7, 2, )</f>
        <v>0.12487046632124352</v>
      </c>
      <c r="L14">
        <f>G14/VLOOKUP(A14, Sheet1!$A$1:$C$7, 2, )</f>
        <v>37.770466321243525</v>
      </c>
      <c r="M14">
        <f>H14/VLOOKUP(A14, Sheet1!$A$1:$C$7, 2, )</f>
        <v>97.531917098445589</v>
      </c>
      <c r="N14">
        <f>I14/VLOOKUP(A14, Sheet1!$A$1:$C$7, 2, )</f>
        <v>732.28974093264253</v>
      </c>
      <c r="O14">
        <f>J14/VLOOKUP(A14, Sheet1!$A$1:$C$7, 2, )</f>
        <v>5.1295336787564767E-3</v>
      </c>
      <c r="P14">
        <v>1043.8699999999999</v>
      </c>
      <c r="Q14">
        <v>1044.1500000000001</v>
      </c>
      <c r="R14" s="5">
        <f t="shared" si="0"/>
        <v>2.6823263433205295E-4</v>
      </c>
      <c r="S14" t="str">
        <f t="shared" si="1"/>
        <v>UP</v>
      </c>
    </row>
    <row r="15" spans="1:19" x14ac:dyDescent="0.2">
      <c r="A15" t="s">
        <v>12</v>
      </c>
      <c r="B15" s="1">
        <v>43048</v>
      </c>
      <c r="C15">
        <v>2731</v>
      </c>
      <c r="D15">
        <v>0.27931995100000001</v>
      </c>
      <c r="E15">
        <v>0.118267686</v>
      </c>
      <c r="F15" s="2">
        <v>43048.746527777781</v>
      </c>
      <c r="G15">
        <v>528803</v>
      </c>
      <c r="H15">
        <v>1260719</v>
      </c>
      <c r="I15">
        <v>22383865</v>
      </c>
      <c r="J15">
        <v>107</v>
      </c>
      <c r="K15">
        <f>C15/VLOOKUP(A15, Sheet1!$A$1:$C$7, 2, )</f>
        <v>0.14150259067357512</v>
      </c>
      <c r="L15">
        <f>G15/VLOOKUP(A15, Sheet1!$A$1:$C$7, 2, )</f>
        <v>27.399119170984456</v>
      </c>
      <c r="M15">
        <f>H15/VLOOKUP(A15, Sheet1!$A$1:$C$7, 2, )</f>
        <v>65.322227979274615</v>
      </c>
      <c r="N15">
        <f>I15/VLOOKUP(A15, Sheet1!$A$1:$C$7, 2, )</f>
        <v>1159.7857512953367</v>
      </c>
      <c r="O15">
        <f>J15/VLOOKUP(A15, Sheet1!$A$1:$C$7, 2, )</f>
        <v>5.5440414507772024E-3</v>
      </c>
      <c r="P15">
        <v>1048</v>
      </c>
      <c r="Q15">
        <v>1047.72</v>
      </c>
      <c r="R15" s="5">
        <f t="shared" si="0"/>
        <v>-2.6717557251905791E-4</v>
      </c>
      <c r="S15" t="str">
        <f t="shared" si="1"/>
        <v>DOWN</v>
      </c>
    </row>
    <row r="16" spans="1:19" x14ac:dyDescent="0.2">
      <c r="A16" t="s">
        <v>12</v>
      </c>
      <c r="B16" s="1">
        <v>43047</v>
      </c>
      <c r="C16">
        <v>2420</v>
      </c>
      <c r="D16">
        <v>0.35751104500000003</v>
      </c>
      <c r="E16">
        <v>0.190866551</v>
      </c>
      <c r="F16" s="2">
        <v>43047.742361111108</v>
      </c>
      <c r="G16">
        <v>741334</v>
      </c>
      <c r="H16">
        <v>1855603</v>
      </c>
      <c r="I16">
        <v>17160497</v>
      </c>
      <c r="J16">
        <v>81</v>
      </c>
      <c r="K16">
        <f>C16/VLOOKUP(A16, Sheet1!$A$1:$C$7, 2, )</f>
        <v>0.12538860103626942</v>
      </c>
      <c r="L16">
        <f>G16/VLOOKUP(A16, Sheet1!$A$1:$C$7, 2, )</f>
        <v>38.411088082901557</v>
      </c>
      <c r="M16">
        <f>H16/VLOOKUP(A16, Sheet1!$A$1:$C$7, 2, )</f>
        <v>96.145233160621757</v>
      </c>
      <c r="N16">
        <f>I16/VLOOKUP(A16, Sheet1!$A$1:$C$7, 2, )</f>
        <v>889.1449222797927</v>
      </c>
      <c r="O16">
        <f>J16/VLOOKUP(A16, Sheet1!$A$1:$C$7, 2, )</f>
        <v>4.1968911917098445E-3</v>
      </c>
      <c r="P16">
        <v>1050.05</v>
      </c>
      <c r="Q16">
        <v>1058.29</v>
      </c>
      <c r="R16" s="5">
        <f t="shared" si="0"/>
        <v>7.8472453692681396E-3</v>
      </c>
      <c r="S16" t="str">
        <f t="shared" si="1"/>
        <v>UP</v>
      </c>
    </row>
    <row r="17" spans="1:19" x14ac:dyDescent="0.2">
      <c r="A17" t="s">
        <v>12</v>
      </c>
      <c r="B17" s="1">
        <v>43046</v>
      </c>
      <c r="C17">
        <v>2662</v>
      </c>
      <c r="D17">
        <v>0.36730168600000002</v>
      </c>
      <c r="E17">
        <v>0.18164086300000001</v>
      </c>
      <c r="F17" s="2">
        <v>43046.752083333333</v>
      </c>
      <c r="G17">
        <v>889832</v>
      </c>
      <c r="H17">
        <v>2736449</v>
      </c>
      <c r="I17">
        <v>34626861</v>
      </c>
      <c r="J17">
        <v>119</v>
      </c>
      <c r="K17">
        <f>C17/VLOOKUP(A17, Sheet1!$A$1:$C$7, 2, )</f>
        <v>0.13792746113989637</v>
      </c>
      <c r="L17">
        <f>G17/VLOOKUP(A17, Sheet1!$A$1:$C$7, 2, )</f>
        <v>46.105284974093266</v>
      </c>
      <c r="M17">
        <f>H17/VLOOKUP(A17, Sheet1!$A$1:$C$7, 2, )</f>
        <v>141.78492227979274</v>
      </c>
      <c r="N17">
        <f>I17/VLOOKUP(A17, Sheet1!$A$1:$C$7, 2, )</f>
        <v>1794.1378756476684</v>
      </c>
      <c r="O17">
        <f>J17/VLOOKUP(A17, Sheet1!$A$1:$C$7, 2, )</f>
        <v>6.1658031088082906E-3</v>
      </c>
      <c r="P17">
        <v>1049.6500000000001</v>
      </c>
      <c r="Q17">
        <v>1052.3900000000001</v>
      </c>
      <c r="R17" s="5">
        <f t="shared" si="0"/>
        <v>2.6103939408374304E-3</v>
      </c>
      <c r="S17" t="str">
        <f t="shared" si="1"/>
        <v>UP</v>
      </c>
    </row>
    <row r="18" spans="1:19" x14ac:dyDescent="0.2">
      <c r="A18" t="s">
        <v>12</v>
      </c>
      <c r="B18" s="1">
        <v>43045</v>
      </c>
      <c r="C18">
        <v>3190</v>
      </c>
      <c r="D18">
        <v>0.42111298200000002</v>
      </c>
      <c r="E18">
        <v>0.176021184</v>
      </c>
      <c r="F18" s="2">
        <v>43045.75277777778</v>
      </c>
      <c r="G18">
        <v>1322624</v>
      </c>
      <c r="H18">
        <v>3717511</v>
      </c>
      <c r="I18">
        <v>15641992</v>
      </c>
      <c r="J18">
        <v>87</v>
      </c>
      <c r="K18">
        <f>C18/VLOOKUP(A18, Sheet1!$A$1:$C$7, 2, )</f>
        <v>0.16528497409326426</v>
      </c>
      <c r="L18">
        <f>G18/VLOOKUP(A18, Sheet1!$A$1:$C$7, 2, )</f>
        <v>68.529740932642483</v>
      </c>
      <c r="M18">
        <f>H18/VLOOKUP(A18, Sheet1!$A$1:$C$7, 2, )</f>
        <v>192.61715025906736</v>
      </c>
      <c r="N18">
        <f>I18/VLOOKUP(A18, Sheet1!$A$1:$C$7, 2, )</f>
        <v>810.46590673575133</v>
      </c>
      <c r="O18">
        <f>J18/VLOOKUP(A18, Sheet1!$A$1:$C$7, 2, )</f>
        <v>4.5077720207253886E-3</v>
      </c>
      <c r="P18">
        <v>1049.0999999999999</v>
      </c>
      <c r="Q18">
        <v>1042.68</v>
      </c>
      <c r="R18" s="5">
        <f t="shared" si="0"/>
        <v>-6.1195310265940769E-3</v>
      </c>
      <c r="S18" t="str">
        <f t="shared" si="1"/>
        <v>DOWN</v>
      </c>
    </row>
    <row r="19" spans="1:19" x14ac:dyDescent="0.2">
      <c r="A19" t="s">
        <v>13</v>
      </c>
      <c r="B19" s="1">
        <v>43051</v>
      </c>
      <c r="C19">
        <v>159</v>
      </c>
      <c r="D19">
        <v>0.217540862</v>
      </c>
      <c r="E19">
        <v>8.9408283000000005E-2</v>
      </c>
      <c r="F19" s="2">
        <v>43051.742361111108</v>
      </c>
      <c r="G19">
        <v>16500</v>
      </c>
      <c r="H19">
        <v>68519</v>
      </c>
      <c r="I19">
        <v>913879</v>
      </c>
      <c r="J19">
        <v>3</v>
      </c>
      <c r="K19">
        <f>C19/VLOOKUP(A19, Sheet1!$A$1:$C$7, 2, )</f>
        <v>3.3263598326359833E-2</v>
      </c>
      <c r="L19">
        <f>G19/VLOOKUP(A19, Sheet1!$A$1:$C$7, 2, )</f>
        <v>3.4518828451882846</v>
      </c>
      <c r="M19">
        <f>H19/VLOOKUP(A19, Sheet1!$A$1:$C$7, 2, )</f>
        <v>14.334518828451882</v>
      </c>
      <c r="N19">
        <f>I19/VLOOKUP(A19, Sheet1!$A$1:$C$7, 2, )</f>
        <v>191.18807531380753</v>
      </c>
      <c r="O19">
        <f>J19/VLOOKUP(A19, Sheet1!$A$1:$C$7, 2, )</f>
        <v>6.2761506276150627E-4</v>
      </c>
      <c r="P19" t="s">
        <v>19</v>
      </c>
      <c r="Q19" t="s">
        <v>19</v>
      </c>
      <c r="R19" s="5" t="str">
        <f t="shared" si="0"/>
        <v>N/A</v>
      </c>
      <c r="S19" t="str">
        <f t="shared" si="1"/>
        <v>N/A</v>
      </c>
    </row>
    <row r="20" spans="1:19" x14ac:dyDescent="0.2">
      <c r="A20" t="s">
        <v>13</v>
      </c>
      <c r="B20" s="1">
        <v>43050</v>
      </c>
      <c r="C20">
        <v>224</v>
      </c>
      <c r="D20">
        <v>0.28473008100000002</v>
      </c>
      <c r="E20">
        <v>0.102158427</v>
      </c>
      <c r="F20" s="2">
        <v>43050.722916666666</v>
      </c>
      <c r="G20">
        <v>13316</v>
      </c>
      <c r="H20">
        <v>61867</v>
      </c>
      <c r="I20">
        <v>1100498</v>
      </c>
      <c r="J20">
        <v>6</v>
      </c>
      <c r="K20">
        <f>C20/VLOOKUP(A20, Sheet1!$A$1:$C$7, 2, )</f>
        <v>4.686192468619247E-2</v>
      </c>
      <c r="L20">
        <f>G20/VLOOKUP(A20, Sheet1!$A$1:$C$7, 2, )</f>
        <v>2.785774058577406</v>
      </c>
      <c r="M20">
        <f>H20/VLOOKUP(A20, Sheet1!$A$1:$C$7, 2, )</f>
        <v>12.942887029288704</v>
      </c>
      <c r="N20">
        <f>I20/VLOOKUP(A20, Sheet1!$A$1:$C$7, 2, )</f>
        <v>230.22970711297071</v>
      </c>
      <c r="O20">
        <f>J20/VLOOKUP(A20, Sheet1!$A$1:$C$7, 2, )</f>
        <v>1.2552301255230125E-3</v>
      </c>
      <c r="P20" t="s">
        <v>19</v>
      </c>
      <c r="Q20" t="s">
        <v>19</v>
      </c>
      <c r="R20" s="5" t="str">
        <f t="shared" si="0"/>
        <v>N/A</v>
      </c>
      <c r="S20" t="str">
        <f t="shared" si="1"/>
        <v>N/A</v>
      </c>
    </row>
    <row r="21" spans="1:19" x14ac:dyDescent="0.2">
      <c r="A21" t="s">
        <v>13</v>
      </c>
      <c r="B21" s="1">
        <v>43049</v>
      </c>
      <c r="C21">
        <v>330</v>
      </c>
      <c r="D21">
        <v>0.31613144100000001</v>
      </c>
      <c r="E21">
        <v>0.15310684999999999</v>
      </c>
      <c r="F21" s="2">
        <v>43049.739583333336</v>
      </c>
      <c r="G21">
        <v>19854</v>
      </c>
      <c r="H21">
        <v>73869</v>
      </c>
      <c r="I21">
        <v>4077966</v>
      </c>
      <c r="J21">
        <v>14</v>
      </c>
      <c r="K21">
        <f>C21/VLOOKUP(A21, Sheet1!$A$1:$C$7, 2, )</f>
        <v>6.903765690376569E-2</v>
      </c>
      <c r="L21">
        <f>G21/VLOOKUP(A21, Sheet1!$A$1:$C$7, 2, )</f>
        <v>4.1535564853556481</v>
      </c>
      <c r="M21">
        <f>H21/VLOOKUP(A21, Sheet1!$A$1:$C$7, 2, )</f>
        <v>15.453765690376569</v>
      </c>
      <c r="N21">
        <f>I21/VLOOKUP(A21, Sheet1!$A$1:$C$7, 2, )</f>
        <v>853.13096234309626</v>
      </c>
      <c r="O21">
        <f>J21/VLOOKUP(A21, Sheet1!$A$1:$C$7, 2, )</f>
        <v>2.9288702928870294E-3</v>
      </c>
      <c r="P21">
        <v>46.04</v>
      </c>
      <c r="Q21">
        <v>45.58</v>
      </c>
      <c r="R21" s="5">
        <f t="shared" si="0"/>
        <v>-9.9913119026933291E-3</v>
      </c>
      <c r="S21" t="str">
        <f t="shared" si="1"/>
        <v>DOWN</v>
      </c>
    </row>
    <row r="22" spans="1:19" x14ac:dyDescent="0.2">
      <c r="A22" t="s">
        <v>13</v>
      </c>
      <c r="B22" s="1">
        <v>43048</v>
      </c>
      <c r="C22">
        <v>459</v>
      </c>
      <c r="D22">
        <v>0.40097507799999998</v>
      </c>
      <c r="E22">
        <v>0.16450478199999999</v>
      </c>
      <c r="F22" s="2">
        <v>43048.753472222219</v>
      </c>
      <c r="G22">
        <v>33208</v>
      </c>
      <c r="H22">
        <v>125272</v>
      </c>
      <c r="I22">
        <v>11336102</v>
      </c>
      <c r="J22">
        <v>45</v>
      </c>
      <c r="K22">
        <f>C22/VLOOKUP(A22, Sheet1!$A$1:$C$7, 2, )</f>
        <v>9.6025104602510458E-2</v>
      </c>
      <c r="L22">
        <f>G22/VLOOKUP(A22, Sheet1!$A$1:$C$7, 2, )</f>
        <v>6.9472803347280339</v>
      </c>
      <c r="M22">
        <f>H22/VLOOKUP(A22, Sheet1!$A$1:$C$7, 2, )</f>
        <v>26.207531380753139</v>
      </c>
      <c r="N22">
        <f>I22/VLOOKUP(A22, Sheet1!$A$1:$C$7, 2, )</f>
        <v>2371.5694560669458</v>
      </c>
      <c r="O22">
        <f>J22/VLOOKUP(A22, Sheet1!$A$1:$C$7, 2, )</f>
        <v>9.4142259414225944E-3</v>
      </c>
      <c r="P22">
        <v>46.05</v>
      </c>
      <c r="Q22">
        <v>46.3</v>
      </c>
      <c r="R22" s="5">
        <f t="shared" si="0"/>
        <v>5.4288816503800224E-3</v>
      </c>
      <c r="S22" t="str">
        <f t="shared" si="1"/>
        <v>UP</v>
      </c>
    </row>
    <row r="23" spans="1:19" x14ac:dyDescent="0.2">
      <c r="A23" t="s">
        <v>13</v>
      </c>
      <c r="B23" s="1">
        <v>43047</v>
      </c>
      <c r="C23">
        <v>504</v>
      </c>
      <c r="D23">
        <v>0.47423859499999999</v>
      </c>
      <c r="E23">
        <v>0.24211280900000001</v>
      </c>
      <c r="F23" s="2">
        <v>43047.759722222225</v>
      </c>
      <c r="G23">
        <v>61916</v>
      </c>
      <c r="H23">
        <v>90765</v>
      </c>
      <c r="I23">
        <v>10820240</v>
      </c>
      <c r="J23">
        <v>36</v>
      </c>
      <c r="K23">
        <f>C23/VLOOKUP(A23, Sheet1!$A$1:$C$7, 2, )</f>
        <v>0.10543933054393305</v>
      </c>
      <c r="L23">
        <f>G23/VLOOKUP(A23, Sheet1!$A$1:$C$7, 2, )</f>
        <v>12.953138075313808</v>
      </c>
      <c r="M23">
        <f>H23/VLOOKUP(A23, Sheet1!$A$1:$C$7, 2, )</f>
        <v>18.988493723849373</v>
      </c>
      <c r="N23">
        <f>I23/VLOOKUP(A23, Sheet1!$A$1:$C$7, 2, )</f>
        <v>2263.6485355648538</v>
      </c>
      <c r="O23">
        <f>J23/VLOOKUP(A23, Sheet1!$A$1:$C$7, 2, )</f>
        <v>7.5313807531380752E-3</v>
      </c>
      <c r="P23">
        <v>46.62</v>
      </c>
      <c r="Q23">
        <v>46.7</v>
      </c>
      <c r="R23" s="5">
        <f t="shared" si="0"/>
        <v>1.716001716001832E-3</v>
      </c>
      <c r="S23" t="str">
        <f t="shared" si="1"/>
        <v>UP</v>
      </c>
    </row>
    <row r="24" spans="1:19" x14ac:dyDescent="0.2">
      <c r="A24" t="s">
        <v>13</v>
      </c>
      <c r="B24" s="1">
        <v>43046</v>
      </c>
      <c r="C24">
        <v>937</v>
      </c>
      <c r="D24">
        <v>0.488971349</v>
      </c>
      <c r="E24">
        <v>0.33080688200000002</v>
      </c>
      <c r="F24" s="2">
        <v>43046.78125</v>
      </c>
      <c r="G24">
        <v>178084</v>
      </c>
      <c r="H24">
        <v>285854</v>
      </c>
      <c r="I24">
        <v>9479257</v>
      </c>
      <c r="J24">
        <v>69</v>
      </c>
      <c r="K24">
        <f>C24/VLOOKUP(A24, Sheet1!$A$1:$C$7, 2, )</f>
        <v>0.19602510460251046</v>
      </c>
      <c r="L24">
        <f>G24/VLOOKUP(A24, Sheet1!$A$1:$C$7, 2, )</f>
        <v>37.256066945606698</v>
      </c>
      <c r="M24">
        <f>H24/VLOOKUP(A24, Sheet1!$A$1:$C$7, 2, )</f>
        <v>59.802092050209204</v>
      </c>
      <c r="N24">
        <f>I24/VLOOKUP(A24, Sheet1!$A$1:$C$7, 2, )</f>
        <v>1983.108158995816</v>
      </c>
      <c r="O24">
        <f>J24/VLOOKUP(A24, Sheet1!$A$1:$C$7, 2, )</f>
        <v>1.4435146443514645E-2</v>
      </c>
      <c r="P24">
        <v>46.7</v>
      </c>
      <c r="Q24">
        <v>46.78</v>
      </c>
      <c r="R24" s="5">
        <f t="shared" si="0"/>
        <v>1.7130620985010339E-3</v>
      </c>
      <c r="S24" t="str">
        <f t="shared" si="1"/>
        <v>UP</v>
      </c>
    </row>
    <row r="25" spans="1:19" x14ac:dyDescent="0.2">
      <c r="A25" t="s">
        <v>13</v>
      </c>
      <c r="B25" s="1">
        <v>43045</v>
      </c>
      <c r="C25">
        <v>484</v>
      </c>
      <c r="D25">
        <v>0.29815142900000002</v>
      </c>
      <c r="E25">
        <v>0.131109791</v>
      </c>
      <c r="F25" s="2">
        <v>43045.750694444447</v>
      </c>
      <c r="G25">
        <v>29272</v>
      </c>
      <c r="H25">
        <v>146553</v>
      </c>
      <c r="I25">
        <v>5138084</v>
      </c>
      <c r="J25">
        <v>30</v>
      </c>
      <c r="K25">
        <f>C25/VLOOKUP(A25, Sheet1!$A$1:$C$7, 2, )</f>
        <v>0.10125523012552301</v>
      </c>
      <c r="L25">
        <f>G25/VLOOKUP(A25, Sheet1!$A$1:$C$7, 2, )</f>
        <v>6.123849372384937</v>
      </c>
      <c r="M25">
        <f>H25/VLOOKUP(A25, Sheet1!$A$1:$C$7, 2, )</f>
        <v>30.659623430962345</v>
      </c>
      <c r="N25">
        <f>I25/VLOOKUP(A25, Sheet1!$A$1:$C$7, 2, )</f>
        <v>1074.912970711297</v>
      </c>
      <c r="O25">
        <f>J25/VLOOKUP(A25, Sheet1!$A$1:$C$7, 2, )</f>
        <v>6.2761506276150627E-3</v>
      </c>
      <c r="P25">
        <v>46.6</v>
      </c>
      <c r="Q25">
        <v>46.7</v>
      </c>
      <c r="R25" s="5">
        <f t="shared" si="0"/>
        <v>2.1459227467811462E-3</v>
      </c>
      <c r="S25" t="str">
        <f t="shared" si="1"/>
        <v>UP</v>
      </c>
    </row>
    <row r="26" spans="1:19" x14ac:dyDescent="0.2">
      <c r="A26" t="s">
        <v>14</v>
      </c>
      <c r="B26" s="1">
        <v>43051</v>
      </c>
      <c r="C26">
        <v>15</v>
      </c>
      <c r="D26">
        <v>0.27913299699999999</v>
      </c>
      <c r="E26">
        <v>2.510101E-2</v>
      </c>
      <c r="F26" s="2">
        <v>43051.686805555553</v>
      </c>
      <c r="G26">
        <v>318</v>
      </c>
      <c r="H26">
        <v>724</v>
      </c>
      <c r="I26">
        <v>511258</v>
      </c>
      <c r="J26">
        <v>1</v>
      </c>
      <c r="K26">
        <f>C26/VLOOKUP(A26, Sheet1!$A$1:$C$7, 2, )</f>
        <v>7.6923076923076927E-2</v>
      </c>
      <c r="L26">
        <f>G26/VLOOKUP(A26, Sheet1!$A$1:$C$7, 2, )</f>
        <v>1.6307692307692307</v>
      </c>
      <c r="M26">
        <f>H26/VLOOKUP(A26, Sheet1!$A$1:$C$7, 2, )</f>
        <v>3.712820512820513</v>
      </c>
      <c r="N26">
        <f>I26/VLOOKUP(A26, Sheet1!$A$1:$C$7, 2, )</f>
        <v>2621.8358974358976</v>
      </c>
      <c r="O26">
        <f>J26/VLOOKUP(A26, Sheet1!$A$1:$C$7, 2, )</f>
        <v>5.1282051282051282E-3</v>
      </c>
      <c r="P26" t="s">
        <v>19</v>
      </c>
      <c r="Q26" t="s">
        <v>19</v>
      </c>
      <c r="R26" s="5" t="str">
        <f t="shared" si="0"/>
        <v>N/A</v>
      </c>
      <c r="S26" t="str">
        <f t="shared" si="1"/>
        <v>N/A</v>
      </c>
    </row>
    <row r="27" spans="1:19" x14ac:dyDescent="0.2">
      <c r="A27" t="s">
        <v>14</v>
      </c>
      <c r="B27" s="1">
        <v>43050</v>
      </c>
      <c r="C27">
        <v>21</v>
      </c>
      <c r="D27">
        <v>0.25883065300000002</v>
      </c>
      <c r="E27">
        <v>8.5006527999999998E-2</v>
      </c>
      <c r="F27" s="2">
        <v>43050.723611111112</v>
      </c>
      <c r="G27">
        <v>420</v>
      </c>
      <c r="H27">
        <v>862</v>
      </c>
      <c r="I27">
        <v>54216</v>
      </c>
      <c r="J27">
        <v>0</v>
      </c>
      <c r="K27">
        <f>C27/VLOOKUP(A27, Sheet1!$A$1:$C$7, 2, )</f>
        <v>0.1076923076923077</v>
      </c>
      <c r="L27">
        <f>G27/VLOOKUP(A27, Sheet1!$A$1:$C$7, 2, )</f>
        <v>2.1538461538461537</v>
      </c>
      <c r="M27">
        <f>H27/VLOOKUP(A27, Sheet1!$A$1:$C$7, 2, )</f>
        <v>4.4205128205128208</v>
      </c>
      <c r="N27">
        <f>I27/VLOOKUP(A27, Sheet1!$A$1:$C$7, 2, )</f>
        <v>278.03076923076924</v>
      </c>
      <c r="O27">
        <f>J27/VLOOKUP(A27, Sheet1!$A$1:$C$7, 2, )</f>
        <v>0</v>
      </c>
      <c r="P27" t="s">
        <v>19</v>
      </c>
      <c r="Q27" t="s">
        <v>19</v>
      </c>
      <c r="R27" s="5" t="str">
        <f t="shared" si="0"/>
        <v>N/A</v>
      </c>
      <c r="S27" t="str">
        <f t="shared" si="1"/>
        <v>N/A</v>
      </c>
    </row>
    <row r="28" spans="1:19" x14ac:dyDescent="0.2">
      <c r="A28" t="s">
        <v>14</v>
      </c>
      <c r="B28" s="1">
        <v>43049</v>
      </c>
      <c r="C28">
        <v>72</v>
      </c>
      <c r="D28">
        <v>0.272164352</v>
      </c>
      <c r="E28">
        <v>0.106828704</v>
      </c>
      <c r="F28" s="2">
        <v>43049.75</v>
      </c>
      <c r="G28">
        <v>540</v>
      </c>
      <c r="H28">
        <v>1323</v>
      </c>
      <c r="I28">
        <v>3708280</v>
      </c>
      <c r="J28">
        <v>2</v>
      </c>
      <c r="K28">
        <f>C28/VLOOKUP(A28, Sheet1!$A$1:$C$7, 2, )</f>
        <v>0.36923076923076925</v>
      </c>
      <c r="L28">
        <f>G28/VLOOKUP(A28, Sheet1!$A$1:$C$7, 2, )</f>
        <v>2.7692307692307692</v>
      </c>
      <c r="M28">
        <f>H28/VLOOKUP(A28, Sheet1!$A$1:$C$7, 2, )</f>
        <v>6.7846153846153845</v>
      </c>
      <c r="N28">
        <f>I28/VLOOKUP(A28, Sheet1!$A$1:$C$7, 2, )</f>
        <v>19016.820512820512</v>
      </c>
      <c r="O28">
        <f>J28/VLOOKUP(A28, Sheet1!$A$1:$C$7, 2, )</f>
        <v>1.0256410256410256E-2</v>
      </c>
      <c r="P28">
        <v>29.2</v>
      </c>
      <c r="Q28">
        <v>29.17</v>
      </c>
      <c r="R28" s="5">
        <f t="shared" si="0"/>
        <v>-1.0273972602738899E-3</v>
      </c>
      <c r="S28" t="str">
        <f t="shared" si="1"/>
        <v>DOWN</v>
      </c>
    </row>
    <row r="29" spans="1:19" x14ac:dyDescent="0.2">
      <c r="A29" t="s">
        <v>14</v>
      </c>
      <c r="B29" s="1">
        <v>43048</v>
      </c>
      <c r="C29">
        <v>67</v>
      </c>
      <c r="D29">
        <v>0.33552691099999998</v>
      </c>
      <c r="E29">
        <v>0.12507538100000001</v>
      </c>
      <c r="F29" s="2">
        <v>43048.77847222222</v>
      </c>
      <c r="G29">
        <v>482</v>
      </c>
      <c r="H29">
        <v>559</v>
      </c>
      <c r="I29">
        <v>577345</v>
      </c>
      <c r="J29">
        <v>7</v>
      </c>
      <c r="K29">
        <f>C29/VLOOKUP(A29, Sheet1!$A$1:$C$7, 2, )</f>
        <v>0.34358974358974359</v>
      </c>
      <c r="L29">
        <f>G29/VLOOKUP(A29, Sheet1!$A$1:$C$7, 2, )</f>
        <v>2.4717948717948719</v>
      </c>
      <c r="M29">
        <f>H29/VLOOKUP(A29, Sheet1!$A$1:$C$7, 2, )</f>
        <v>2.8666666666666667</v>
      </c>
      <c r="N29">
        <f>I29/VLOOKUP(A29, Sheet1!$A$1:$C$7, 2, )</f>
        <v>2960.7435897435898</v>
      </c>
      <c r="O29">
        <f>J29/VLOOKUP(A29, Sheet1!$A$1:$C$7, 2, )</f>
        <v>3.5897435897435895E-2</v>
      </c>
      <c r="P29">
        <v>29.08</v>
      </c>
      <c r="Q29">
        <v>29.27</v>
      </c>
      <c r="R29" s="5">
        <f t="shared" si="0"/>
        <v>6.5337001375516263E-3</v>
      </c>
      <c r="S29" t="str">
        <f t="shared" si="1"/>
        <v>UP</v>
      </c>
    </row>
    <row r="30" spans="1:19" x14ac:dyDescent="0.2">
      <c r="A30" t="s">
        <v>14</v>
      </c>
      <c r="B30" s="1">
        <v>43047</v>
      </c>
      <c r="C30">
        <v>64</v>
      </c>
      <c r="D30">
        <v>0.27476720300000002</v>
      </c>
      <c r="E30">
        <v>0.18637547300000001</v>
      </c>
      <c r="F30" s="2">
        <v>43047.777777777781</v>
      </c>
      <c r="G30">
        <v>504</v>
      </c>
      <c r="H30">
        <v>320</v>
      </c>
      <c r="I30">
        <v>55167</v>
      </c>
      <c r="J30">
        <v>0</v>
      </c>
      <c r="K30">
        <f>C30/VLOOKUP(A30, Sheet1!$A$1:$C$7, 2, )</f>
        <v>0.3282051282051282</v>
      </c>
      <c r="L30">
        <f>G30/VLOOKUP(A30, Sheet1!$A$1:$C$7, 2, )</f>
        <v>2.5846153846153848</v>
      </c>
      <c r="M30">
        <f>H30/VLOOKUP(A30, Sheet1!$A$1:$C$7, 2, )</f>
        <v>1.641025641025641</v>
      </c>
      <c r="N30">
        <f>I30/VLOOKUP(A30, Sheet1!$A$1:$C$7, 2, )</f>
        <v>282.90769230769229</v>
      </c>
      <c r="O30">
        <f>J30/VLOOKUP(A30, Sheet1!$A$1:$C$7, 2, )</f>
        <v>0</v>
      </c>
      <c r="P30">
        <v>28.59</v>
      </c>
      <c r="Q30">
        <v>29.37</v>
      </c>
      <c r="R30" s="5">
        <f t="shared" si="0"/>
        <v>2.7282266526757647E-2</v>
      </c>
      <c r="S30" t="str">
        <f t="shared" si="1"/>
        <v>UP</v>
      </c>
    </row>
    <row r="31" spans="1:19" x14ac:dyDescent="0.2">
      <c r="A31" t="s">
        <v>14</v>
      </c>
      <c r="B31" s="1">
        <v>43046</v>
      </c>
      <c r="C31">
        <v>76</v>
      </c>
      <c r="D31">
        <v>0.33938231000000002</v>
      </c>
      <c r="E31">
        <v>0.26217105299999999</v>
      </c>
      <c r="F31" s="2">
        <v>43046.809027777781</v>
      </c>
      <c r="G31">
        <v>860</v>
      </c>
      <c r="H31">
        <v>587</v>
      </c>
      <c r="I31">
        <v>56512</v>
      </c>
      <c r="J31">
        <v>0</v>
      </c>
      <c r="K31">
        <f>C31/VLOOKUP(A31, Sheet1!$A$1:$C$7, 2, )</f>
        <v>0.38974358974358975</v>
      </c>
      <c r="L31">
        <f>G31/VLOOKUP(A31, Sheet1!$A$1:$C$7, 2, )</f>
        <v>4.4102564102564106</v>
      </c>
      <c r="M31">
        <f>H31/VLOOKUP(A31, Sheet1!$A$1:$C$7, 2, )</f>
        <v>3.0102564102564102</v>
      </c>
      <c r="N31">
        <f>I31/VLOOKUP(A31, Sheet1!$A$1:$C$7, 2, )</f>
        <v>289.8051282051282</v>
      </c>
      <c r="O31">
        <f>J31/VLOOKUP(A31, Sheet1!$A$1:$C$7, 2, )</f>
        <v>0</v>
      </c>
      <c r="P31">
        <v>29.14</v>
      </c>
      <c r="Q31">
        <v>28.59</v>
      </c>
      <c r="R31" s="5">
        <f t="shared" si="0"/>
        <v>-1.8874399450926584E-2</v>
      </c>
      <c r="S31" t="str">
        <f t="shared" si="1"/>
        <v>DOWN</v>
      </c>
    </row>
    <row r="32" spans="1:19" x14ac:dyDescent="0.2">
      <c r="A32" t="s">
        <v>14</v>
      </c>
      <c r="B32" s="1">
        <v>43045</v>
      </c>
      <c r="C32">
        <v>42</v>
      </c>
      <c r="D32">
        <v>0.18249458900000001</v>
      </c>
      <c r="E32">
        <v>0.10340909099999999</v>
      </c>
      <c r="F32" s="2">
        <v>43045.734722222223</v>
      </c>
      <c r="G32">
        <v>398</v>
      </c>
      <c r="H32">
        <v>598</v>
      </c>
      <c r="I32">
        <v>195108</v>
      </c>
      <c r="J32">
        <v>2</v>
      </c>
      <c r="K32">
        <f>C32/VLOOKUP(A32, Sheet1!$A$1:$C$7, 2, )</f>
        <v>0.2153846153846154</v>
      </c>
      <c r="L32">
        <f>G32/VLOOKUP(A32, Sheet1!$A$1:$C$7, 2, )</f>
        <v>2.0410256410256409</v>
      </c>
      <c r="M32">
        <f>H32/VLOOKUP(A32, Sheet1!$A$1:$C$7, 2, )</f>
        <v>3.0666666666666669</v>
      </c>
      <c r="N32">
        <f>I32/VLOOKUP(A32, Sheet1!$A$1:$C$7, 2, )</f>
        <v>1000.5538461538462</v>
      </c>
      <c r="O32">
        <f>J32/VLOOKUP(A32, Sheet1!$A$1:$C$7, 2, )</f>
        <v>1.0256410256410256E-2</v>
      </c>
      <c r="P32">
        <v>29.02</v>
      </c>
      <c r="Q32">
        <v>29.08</v>
      </c>
      <c r="R32" s="5">
        <f t="shared" si="0"/>
        <v>2.0675396278428231E-3</v>
      </c>
      <c r="S32" t="str">
        <f t="shared" si="1"/>
        <v>UP</v>
      </c>
    </row>
    <row r="33" spans="1:19" x14ac:dyDescent="0.2">
      <c r="A33" t="s">
        <v>15</v>
      </c>
      <c r="B33" s="1">
        <v>43051</v>
      </c>
      <c r="C33">
        <v>112</v>
      </c>
      <c r="D33">
        <v>0.239983058</v>
      </c>
      <c r="E33">
        <v>0.13489820899999999</v>
      </c>
      <c r="F33" s="2">
        <v>43051.739583333336</v>
      </c>
      <c r="G33">
        <v>2032</v>
      </c>
      <c r="H33">
        <v>3489</v>
      </c>
      <c r="I33">
        <v>233753</v>
      </c>
      <c r="J33">
        <v>0</v>
      </c>
      <c r="K33">
        <f>C33/VLOOKUP(A33, Sheet1!$A$1:$C$7, 2, )</f>
        <v>0.17891373801916932</v>
      </c>
      <c r="L33">
        <f>G33/VLOOKUP(A33, Sheet1!$A$1:$C$7, 2, )</f>
        <v>3.2460063897763578</v>
      </c>
      <c r="M33">
        <f>H33/VLOOKUP(A33, Sheet1!$A$1:$C$7, 2, )</f>
        <v>5.5734824281150157</v>
      </c>
      <c r="N33">
        <f>I33/VLOOKUP(A33, Sheet1!$A$1:$C$7, 2, )</f>
        <v>373.40734824281151</v>
      </c>
      <c r="O33">
        <f>J33/VLOOKUP(A33, Sheet1!$A$1:$C$7, 2, )</f>
        <v>0</v>
      </c>
      <c r="P33" t="s">
        <v>19</v>
      </c>
      <c r="Q33" t="s">
        <v>19</v>
      </c>
      <c r="R33" s="5" t="str">
        <f t="shared" si="0"/>
        <v>N/A</v>
      </c>
      <c r="S33" t="str">
        <f t="shared" si="1"/>
        <v>N/A</v>
      </c>
    </row>
    <row r="34" spans="1:19" x14ac:dyDescent="0.2">
      <c r="A34" t="s">
        <v>15</v>
      </c>
      <c r="B34" s="1">
        <v>43050</v>
      </c>
      <c r="C34">
        <v>114</v>
      </c>
      <c r="D34">
        <v>0.30412827100000001</v>
      </c>
      <c r="E34">
        <v>-1.4322501E-2</v>
      </c>
      <c r="F34" s="2">
        <v>43050.765972222223</v>
      </c>
      <c r="G34">
        <v>3622</v>
      </c>
      <c r="H34">
        <v>5838</v>
      </c>
      <c r="I34">
        <v>2978744</v>
      </c>
      <c r="J34">
        <v>3</v>
      </c>
      <c r="K34">
        <f>C34/VLOOKUP(A34, Sheet1!$A$1:$C$7, 2, )</f>
        <v>0.18210862619808307</v>
      </c>
      <c r="L34">
        <f>G34/VLOOKUP(A34, Sheet1!$A$1:$C$7, 2, )</f>
        <v>5.7859424920127793</v>
      </c>
      <c r="M34">
        <f>H34/VLOOKUP(A34, Sheet1!$A$1:$C$7, 2, )</f>
        <v>9.3258785942492004</v>
      </c>
      <c r="N34">
        <f>I34/VLOOKUP(A34, Sheet1!$A$1:$C$7, 2, )</f>
        <v>4758.376996805112</v>
      </c>
      <c r="O34">
        <f>J34/VLOOKUP(A34, Sheet1!$A$1:$C$7, 2, )</f>
        <v>4.7923322683706068E-3</v>
      </c>
      <c r="P34" t="s">
        <v>19</v>
      </c>
      <c r="Q34" t="s">
        <v>19</v>
      </c>
      <c r="R34" s="5" t="str">
        <f t="shared" si="0"/>
        <v>N/A</v>
      </c>
      <c r="S34" t="str">
        <f t="shared" si="1"/>
        <v>N/A</v>
      </c>
    </row>
    <row r="35" spans="1:19" x14ac:dyDescent="0.2">
      <c r="A35" t="s">
        <v>15</v>
      </c>
      <c r="B35" s="1">
        <v>43049</v>
      </c>
      <c r="C35">
        <v>318</v>
      </c>
      <c r="D35">
        <v>0.30267656300000001</v>
      </c>
      <c r="E35">
        <v>2.2111716999999999E-2</v>
      </c>
      <c r="F35" s="2">
        <v>43049.743750000001</v>
      </c>
      <c r="G35">
        <v>5095</v>
      </c>
      <c r="H35">
        <v>5580</v>
      </c>
      <c r="I35">
        <v>4078743</v>
      </c>
      <c r="J35">
        <v>17</v>
      </c>
      <c r="K35">
        <f>C35/VLOOKUP(A35, Sheet1!$A$1:$C$7, 2, )</f>
        <v>0.50798722044728439</v>
      </c>
      <c r="L35">
        <f>G35/VLOOKUP(A35, Sheet1!$A$1:$C$7, 2, )</f>
        <v>8.1389776357827479</v>
      </c>
      <c r="M35">
        <f>H35/VLOOKUP(A35, Sheet1!$A$1:$C$7, 2, )</f>
        <v>8.9137380191693296</v>
      </c>
      <c r="N35">
        <f>I35/VLOOKUP(A35, Sheet1!$A$1:$C$7, 2, )</f>
        <v>6515.5638977635781</v>
      </c>
      <c r="O35">
        <f>J35/VLOOKUP(A35, Sheet1!$A$1:$C$7, 2, )</f>
        <v>2.7156549520766772E-2</v>
      </c>
      <c r="P35">
        <v>34.06</v>
      </c>
      <c r="Q35">
        <v>33.99</v>
      </c>
      <c r="R35" s="5">
        <f t="shared" si="0"/>
        <v>-2.0551967116852693E-3</v>
      </c>
      <c r="S35" t="str">
        <f t="shared" si="1"/>
        <v>DOWN</v>
      </c>
    </row>
    <row r="36" spans="1:19" x14ac:dyDescent="0.2">
      <c r="A36" t="s">
        <v>15</v>
      </c>
      <c r="B36" s="1">
        <v>43048</v>
      </c>
      <c r="C36">
        <v>295</v>
      </c>
      <c r="D36">
        <v>0.33827825500000003</v>
      </c>
      <c r="E36">
        <v>0.20487648899999999</v>
      </c>
      <c r="F36" s="2">
        <v>43048.71875</v>
      </c>
      <c r="G36">
        <v>1423</v>
      </c>
      <c r="H36">
        <v>4078</v>
      </c>
      <c r="I36">
        <v>1407384</v>
      </c>
      <c r="J36">
        <v>11</v>
      </c>
      <c r="K36">
        <f>C36/VLOOKUP(A36, Sheet1!$A$1:$C$7, 2, )</f>
        <v>0.47124600638977637</v>
      </c>
      <c r="L36">
        <f>G36/VLOOKUP(A36, Sheet1!$A$1:$C$7, 2, )</f>
        <v>2.2731629392971247</v>
      </c>
      <c r="M36">
        <f>H36/VLOOKUP(A36, Sheet1!$A$1:$C$7, 2, )</f>
        <v>6.5143769968051117</v>
      </c>
      <c r="N36">
        <f>I36/VLOOKUP(A36, Sheet1!$A$1:$C$7, 2, )</f>
        <v>2248.2172523961663</v>
      </c>
      <c r="O36">
        <f>J36/VLOOKUP(A36, Sheet1!$A$1:$C$7, 2, )</f>
        <v>1.7571884984025558E-2</v>
      </c>
      <c r="P36">
        <v>34.29</v>
      </c>
      <c r="Q36">
        <v>34.049999999999997</v>
      </c>
      <c r="R36" s="5">
        <f t="shared" si="0"/>
        <v>-6.9991251093613881E-3</v>
      </c>
      <c r="S36" t="str">
        <f t="shared" si="1"/>
        <v>DOWN</v>
      </c>
    </row>
    <row r="37" spans="1:19" x14ac:dyDescent="0.2">
      <c r="A37" t="s">
        <v>15</v>
      </c>
      <c r="B37" s="1">
        <v>43047</v>
      </c>
      <c r="C37">
        <v>365</v>
      </c>
      <c r="D37">
        <v>0.29435063900000003</v>
      </c>
      <c r="E37">
        <v>0.14133755000000001</v>
      </c>
      <c r="F37" s="2">
        <v>43047.739583333336</v>
      </c>
      <c r="G37">
        <v>3305</v>
      </c>
      <c r="H37">
        <v>7341</v>
      </c>
      <c r="I37">
        <v>1959983</v>
      </c>
      <c r="J37">
        <v>19</v>
      </c>
      <c r="K37">
        <f>C37/VLOOKUP(A37, Sheet1!$A$1:$C$7, 2, )</f>
        <v>0.58306709265175716</v>
      </c>
      <c r="L37">
        <f>G37/VLOOKUP(A37, Sheet1!$A$1:$C$7, 2, )</f>
        <v>5.279552715654952</v>
      </c>
      <c r="M37">
        <f>H37/VLOOKUP(A37, Sheet1!$A$1:$C$7, 2, )</f>
        <v>11.726837060702875</v>
      </c>
      <c r="N37">
        <f>I37/VLOOKUP(A37, Sheet1!$A$1:$C$7, 2, )</f>
        <v>3130.9632587859423</v>
      </c>
      <c r="O37">
        <f>J37/VLOOKUP(A37, Sheet1!$A$1:$C$7, 2, )</f>
        <v>3.035143769968051E-2</v>
      </c>
      <c r="P37">
        <v>34.31</v>
      </c>
      <c r="Q37">
        <v>34.5</v>
      </c>
      <c r="R37" s="5">
        <f t="shared" si="0"/>
        <v>5.5377440979305663E-3</v>
      </c>
      <c r="S37" t="str">
        <f t="shared" si="1"/>
        <v>UP</v>
      </c>
    </row>
    <row r="38" spans="1:19" x14ac:dyDescent="0.2">
      <c r="A38" t="s">
        <v>15</v>
      </c>
      <c r="B38" s="1">
        <v>43046</v>
      </c>
      <c r="C38">
        <v>464</v>
      </c>
      <c r="D38">
        <v>0.25981911600000002</v>
      </c>
      <c r="E38">
        <v>0.15519593400000001</v>
      </c>
      <c r="F38" s="2">
        <v>43046.740972222222</v>
      </c>
      <c r="G38">
        <v>4224</v>
      </c>
      <c r="H38">
        <v>5594</v>
      </c>
      <c r="I38">
        <v>1855143</v>
      </c>
      <c r="J38">
        <v>22</v>
      </c>
      <c r="K38">
        <f>C38/VLOOKUP(A38, Sheet1!$A$1:$C$7, 2, )</f>
        <v>0.74121405750798719</v>
      </c>
      <c r="L38">
        <f>G38/VLOOKUP(A38, Sheet1!$A$1:$C$7, 2, )</f>
        <v>6.7476038338658144</v>
      </c>
      <c r="M38">
        <f>H38/VLOOKUP(A38, Sheet1!$A$1:$C$7, 2, )</f>
        <v>8.9361022364217249</v>
      </c>
      <c r="N38">
        <f>I38/VLOOKUP(A38, Sheet1!$A$1:$C$7, 2, )</f>
        <v>2963.4872204472845</v>
      </c>
      <c r="O38">
        <f>J38/VLOOKUP(A38, Sheet1!$A$1:$C$7, 2, )</f>
        <v>3.5143769968051117E-2</v>
      </c>
      <c r="P38">
        <v>34.32</v>
      </c>
      <c r="Q38">
        <v>34.4</v>
      </c>
      <c r="R38" s="5">
        <f t="shared" si="0"/>
        <v>2.3310023310022811E-3</v>
      </c>
      <c r="S38" t="str">
        <f t="shared" si="1"/>
        <v>UP</v>
      </c>
    </row>
  </sheetData>
  <conditionalFormatting sqref="R1:R1048576 S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xSplit="2" topLeftCell="C1" activePane="topRight" state="frozen"/>
      <selection pane="topRight" activeCell="N21" sqref="N21"/>
    </sheetView>
  </sheetViews>
  <sheetFormatPr baseColWidth="10" defaultRowHeight="16" x14ac:dyDescent="0.2"/>
  <cols>
    <col min="5" max="5" width="15.5" bestFit="1" customWidth="1"/>
    <col min="11" max="11" width="10.83203125" style="3"/>
  </cols>
  <sheetData>
    <row r="1" spans="1:12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23</v>
      </c>
      <c r="G1" t="s">
        <v>24</v>
      </c>
      <c r="H1" t="s">
        <v>29</v>
      </c>
      <c r="I1" t="s">
        <v>25</v>
      </c>
      <c r="J1" t="s">
        <v>26</v>
      </c>
      <c r="K1" s="4" t="s">
        <v>18</v>
      </c>
      <c r="L1" t="s">
        <v>30</v>
      </c>
    </row>
    <row r="2" spans="1:12" x14ac:dyDescent="0.2">
      <c r="A2" t="s">
        <v>10</v>
      </c>
      <c r="B2" s="1">
        <v>43049</v>
      </c>
      <c r="C2">
        <v>0.27184386500000002</v>
      </c>
      <c r="D2">
        <v>0.14124266199999999</v>
      </c>
      <c r="E2" s="2">
        <v>43049.708333333336</v>
      </c>
      <c r="F2">
        <v>0.25396825396825395</v>
      </c>
      <c r="G2">
        <v>3.3593073593073592</v>
      </c>
      <c r="H2">
        <v>7.0317460317460316</v>
      </c>
      <c r="I2">
        <v>1303.5613275613275</v>
      </c>
      <c r="J2">
        <v>1.2987012987012988E-2</v>
      </c>
      <c r="K2" s="5">
        <v>6.5306122448979646E-3</v>
      </c>
      <c r="L2" t="s">
        <v>31</v>
      </c>
    </row>
    <row r="3" spans="1:12" x14ac:dyDescent="0.2">
      <c r="A3" t="s">
        <v>11</v>
      </c>
      <c r="B3" s="1">
        <v>43049</v>
      </c>
      <c r="C3">
        <v>0.318429238</v>
      </c>
      <c r="D3">
        <v>0.12303083500000001</v>
      </c>
      <c r="E3" s="2">
        <v>43049.724999999999</v>
      </c>
      <c r="F3">
        <v>0.12870928829915562</v>
      </c>
      <c r="G3">
        <v>6.5960193003618821</v>
      </c>
      <c r="H3">
        <v>19.272135102533174</v>
      </c>
      <c r="I3">
        <v>2037.4694813027745</v>
      </c>
      <c r="J3">
        <v>6.5138721351025329E-3</v>
      </c>
      <c r="K3" s="5">
        <v>9.5476787206108472E-4</v>
      </c>
      <c r="L3" t="s">
        <v>31</v>
      </c>
    </row>
    <row r="4" spans="1:12" x14ac:dyDescent="0.2">
      <c r="A4" t="s">
        <v>11</v>
      </c>
      <c r="B4" s="1">
        <v>43048</v>
      </c>
      <c r="C4">
        <v>0.34686815799999998</v>
      </c>
      <c r="D4">
        <v>0.12900209800000001</v>
      </c>
      <c r="E4" s="2">
        <v>43048.738194444442</v>
      </c>
      <c r="F4">
        <v>0.16284680337756333</v>
      </c>
      <c r="G4">
        <v>15.944511459589867</v>
      </c>
      <c r="H4">
        <v>57.053920386007235</v>
      </c>
      <c r="I4">
        <v>1474.5702050663449</v>
      </c>
      <c r="J4">
        <v>5.9107358262967431E-3</v>
      </c>
      <c r="K4" s="5">
        <v>-2.3778385447623376E-4</v>
      </c>
      <c r="L4" t="s">
        <v>32</v>
      </c>
    </row>
    <row r="5" spans="1:12" x14ac:dyDescent="0.2">
      <c r="A5" t="s">
        <v>11</v>
      </c>
      <c r="B5" s="1">
        <v>43047</v>
      </c>
      <c r="C5">
        <v>0.29645387000000001</v>
      </c>
      <c r="D5">
        <v>0.133648924</v>
      </c>
      <c r="E5" s="2">
        <v>43047.727777777778</v>
      </c>
      <c r="F5">
        <v>0.31230398069963811</v>
      </c>
      <c r="G5">
        <v>106.87647768395658</v>
      </c>
      <c r="H5">
        <v>684.93968636911939</v>
      </c>
      <c r="I5">
        <v>1319.9196622436671</v>
      </c>
      <c r="J5">
        <v>8.3232810615199038E-3</v>
      </c>
      <c r="K5" s="5">
        <v>4.9916805324459433E-3</v>
      </c>
      <c r="L5" t="s">
        <v>31</v>
      </c>
    </row>
    <row r="6" spans="1:12" x14ac:dyDescent="0.2">
      <c r="A6" t="s">
        <v>11</v>
      </c>
      <c r="B6" s="1">
        <v>43046</v>
      </c>
      <c r="C6">
        <v>0.33530866999999998</v>
      </c>
      <c r="D6">
        <v>0.12027892799999999</v>
      </c>
      <c r="E6" s="2">
        <v>43046.737500000003</v>
      </c>
      <c r="F6">
        <v>0.22726176115802171</v>
      </c>
      <c r="G6">
        <v>8.1266586248492167</v>
      </c>
      <c r="H6">
        <v>54.977080820265378</v>
      </c>
      <c r="I6">
        <v>1888.4939686369119</v>
      </c>
      <c r="J6">
        <v>7.4788902291917977E-3</v>
      </c>
      <c r="K6" s="5">
        <v>-5.8983130824584173E-3</v>
      </c>
      <c r="L6" t="s">
        <v>32</v>
      </c>
    </row>
    <row r="7" spans="1:12" x14ac:dyDescent="0.2">
      <c r="A7" t="s">
        <v>11</v>
      </c>
      <c r="B7" s="1">
        <v>43045</v>
      </c>
      <c r="C7">
        <v>0.33793314600000002</v>
      </c>
      <c r="D7">
        <v>0.14200795399999999</v>
      </c>
      <c r="E7" s="2">
        <v>43045.759722222225</v>
      </c>
      <c r="F7">
        <v>0.1503015681544029</v>
      </c>
      <c r="G7">
        <v>6.6630880579010858</v>
      </c>
      <c r="H7">
        <v>36.807599517490956</v>
      </c>
      <c r="I7">
        <v>2903.4459589867311</v>
      </c>
      <c r="J7">
        <v>9.7708082026538006E-3</v>
      </c>
      <c r="K7" s="5">
        <v>3.2066508313538717E-3</v>
      </c>
      <c r="L7" t="s">
        <v>31</v>
      </c>
    </row>
    <row r="8" spans="1:12" x14ac:dyDescent="0.2">
      <c r="A8" t="s">
        <v>12</v>
      </c>
      <c r="B8" s="1">
        <v>43049</v>
      </c>
      <c r="C8">
        <v>0.32025905700000001</v>
      </c>
      <c r="D8">
        <v>0.20481043299999999</v>
      </c>
      <c r="E8" s="2">
        <v>43049.708333333336</v>
      </c>
      <c r="F8">
        <v>0.12487046632124352</v>
      </c>
      <c r="G8">
        <v>37.770466321243525</v>
      </c>
      <c r="H8">
        <v>97.531917098445589</v>
      </c>
      <c r="I8">
        <v>732.28974093264253</v>
      </c>
      <c r="J8">
        <v>5.1295336787564767E-3</v>
      </c>
      <c r="K8" s="5">
        <v>2.6823263433205295E-4</v>
      </c>
      <c r="L8" t="s">
        <v>31</v>
      </c>
    </row>
    <row r="9" spans="1:12" x14ac:dyDescent="0.2">
      <c r="A9" t="s">
        <v>12</v>
      </c>
      <c r="B9" s="1">
        <v>43048</v>
      </c>
      <c r="C9">
        <v>0.27931995100000001</v>
      </c>
      <c r="D9">
        <v>0.118267686</v>
      </c>
      <c r="E9" s="2">
        <v>43048.746527777781</v>
      </c>
      <c r="F9">
        <v>0.14150259067357512</v>
      </c>
      <c r="G9">
        <v>27.399119170984456</v>
      </c>
      <c r="H9">
        <v>65.322227979274615</v>
      </c>
      <c r="I9">
        <v>1159.7857512953367</v>
      </c>
      <c r="J9">
        <v>5.5440414507772024E-3</v>
      </c>
      <c r="K9" s="5">
        <v>-2.6717557251905791E-4</v>
      </c>
      <c r="L9" t="s">
        <v>32</v>
      </c>
    </row>
    <row r="10" spans="1:12" x14ac:dyDescent="0.2">
      <c r="A10" t="s">
        <v>12</v>
      </c>
      <c r="B10" s="1">
        <v>43047</v>
      </c>
      <c r="C10">
        <v>0.35751104500000003</v>
      </c>
      <c r="D10">
        <v>0.190866551</v>
      </c>
      <c r="E10" s="2">
        <v>43047.742361111108</v>
      </c>
      <c r="F10">
        <v>0.12538860103626942</v>
      </c>
      <c r="G10">
        <v>38.411088082901557</v>
      </c>
      <c r="H10">
        <v>96.145233160621757</v>
      </c>
      <c r="I10">
        <v>889.1449222797927</v>
      </c>
      <c r="J10">
        <v>4.1968911917098445E-3</v>
      </c>
      <c r="K10" s="5">
        <v>7.8472453692681396E-3</v>
      </c>
      <c r="L10" t="s">
        <v>31</v>
      </c>
    </row>
    <row r="11" spans="1:12" x14ac:dyDescent="0.2">
      <c r="A11" t="s">
        <v>12</v>
      </c>
      <c r="B11" s="1">
        <v>43046</v>
      </c>
      <c r="C11">
        <v>0.36730168600000002</v>
      </c>
      <c r="D11">
        <v>0.18164086300000001</v>
      </c>
      <c r="E11" s="2">
        <v>43046.752083333333</v>
      </c>
      <c r="F11">
        <v>0.13792746113989637</v>
      </c>
      <c r="G11">
        <v>46.105284974093266</v>
      </c>
      <c r="H11">
        <v>141.78492227979274</v>
      </c>
      <c r="I11">
        <v>1794.1378756476684</v>
      </c>
      <c r="J11">
        <v>6.1658031088082906E-3</v>
      </c>
      <c r="K11" s="5">
        <v>2.6103939408374304E-3</v>
      </c>
      <c r="L11" t="s">
        <v>31</v>
      </c>
    </row>
    <row r="12" spans="1:12" x14ac:dyDescent="0.2">
      <c r="A12" t="s">
        <v>12</v>
      </c>
      <c r="B12" s="1">
        <v>43045</v>
      </c>
      <c r="C12">
        <v>0.42111298200000002</v>
      </c>
      <c r="D12">
        <v>0.176021184</v>
      </c>
      <c r="E12" s="2">
        <v>43045.75277777778</v>
      </c>
      <c r="F12">
        <v>0.16528497409326426</v>
      </c>
      <c r="G12">
        <v>68.529740932642483</v>
      </c>
      <c r="H12">
        <v>192.61715025906736</v>
      </c>
      <c r="I12">
        <v>810.46590673575133</v>
      </c>
      <c r="J12">
        <v>4.5077720207253886E-3</v>
      </c>
      <c r="K12" s="5">
        <v>-6.1195310265940769E-3</v>
      </c>
      <c r="L12" t="s">
        <v>32</v>
      </c>
    </row>
    <row r="13" spans="1:12" x14ac:dyDescent="0.2">
      <c r="A13" t="s">
        <v>13</v>
      </c>
      <c r="B13" s="1">
        <v>43049</v>
      </c>
      <c r="C13">
        <v>0.31613144100000001</v>
      </c>
      <c r="D13">
        <v>0.15310684999999999</v>
      </c>
      <c r="E13" s="2">
        <v>43049.739583333336</v>
      </c>
      <c r="F13">
        <v>6.903765690376569E-2</v>
      </c>
      <c r="G13">
        <v>4.1535564853556481</v>
      </c>
      <c r="H13">
        <v>15.453765690376569</v>
      </c>
      <c r="I13">
        <v>853.13096234309626</v>
      </c>
      <c r="J13">
        <v>2.9288702928870294E-3</v>
      </c>
      <c r="K13" s="5">
        <v>-9.9913119026933291E-3</v>
      </c>
      <c r="L13" t="s">
        <v>32</v>
      </c>
    </row>
    <row r="14" spans="1:12" x14ac:dyDescent="0.2">
      <c r="A14" t="s">
        <v>13</v>
      </c>
      <c r="B14" s="1">
        <v>43048</v>
      </c>
      <c r="C14">
        <v>0.40097507799999998</v>
      </c>
      <c r="D14">
        <v>0.16450478199999999</v>
      </c>
      <c r="E14" s="2">
        <v>43048.753472222219</v>
      </c>
      <c r="F14">
        <v>9.6025104602510458E-2</v>
      </c>
      <c r="G14">
        <v>6.9472803347280339</v>
      </c>
      <c r="H14">
        <v>26.207531380753139</v>
      </c>
      <c r="I14">
        <v>2371.5694560669458</v>
      </c>
      <c r="J14">
        <v>9.4142259414225944E-3</v>
      </c>
      <c r="K14" s="5">
        <v>5.4288816503800224E-3</v>
      </c>
      <c r="L14" t="s">
        <v>31</v>
      </c>
    </row>
    <row r="15" spans="1:12" x14ac:dyDescent="0.2">
      <c r="A15" t="s">
        <v>13</v>
      </c>
      <c r="B15" s="1">
        <v>43047</v>
      </c>
      <c r="C15">
        <v>0.47423859499999999</v>
      </c>
      <c r="D15">
        <v>0.24211280900000001</v>
      </c>
      <c r="E15" s="2">
        <v>43047.759722222225</v>
      </c>
      <c r="F15">
        <v>0.10543933054393305</v>
      </c>
      <c r="G15">
        <v>12.953138075313808</v>
      </c>
      <c r="H15">
        <v>18.988493723849373</v>
      </c>
      <c r="I15">
        <v>2263.6485355648538</v>
      </c>
      <c r="J15">
        <v>7.5313807531380752E-3</v>
      </c>
      <c r="K15" s="5">
        <v>1.716001716001832E-3</v>
      </c>
      <c r="L15" t="s">
        <v>31</v>
      </c>
    </row>
    <row r="16" spans="1:12" x14ac:dyDescent="0.2">
      <c r="A16" t="s">
        <v>13</v>
      </c>
      <c r="B16" s="1">
        <v>43046</v>
      </c>
      <c r="C16">
        <v>0.488971349</v>
      </c>
      <c r="D16">
        <v>0.33080688200000002</v>
      </c>
      <c r="E16" s="2">
        <v>43046.78125</v>
      </c>
      <c r="F16">
        <v>0.19602510460251046</v>
      </c>
      <c r="G16">
        <v>37.256066945606698</v>
      </c>
      <c r="H16">
        <v>59.802092050209204</v>
      </c>
      <c r="I16">
        <v>1983.108158995816</v>
      </c>
      <c r="J16">
        <v>1.4435146443514645E-2</v>
      </c>
      <c r="K16" s="5">
        <v>1.7130620985010339E-3</v>
      </c>
      <c r="L16" t="s">
        <v>31</v>
      </c>
    </row>
    <row r="17" spans="1:12" x14ac:dyDescent="0.2">
      <c r="A17" t="s">
        <v>13</v>
      </c>
      <c r="B17" s="1">
        <v>43045</v>
      </c>
      <c r="C17">
        <v>0.29815142900000002</v>
      </c>
      <c r="D17">
        <v>0.131109791</v>
      </c>
      <c r="E17" s="2">
        <v>43045.750694444447</v>
      </c>
      <c r="F17">
        <v>0.10125523012552301</v>
      </c>
      <c r="G17">
        <v>6.123849372384937</v>
      </c>
      <c r="H17">
        <v>30.659623430962345</v>
      </c>
      <c r="I17">
        <v>1074.912970711297</v>
      </c>
      <c r="J17">
        <v>6.2761506276150627E-3</v>
      </c>
      <c r="K17" s="5">
        <v>2.1459227467811462E-3</v>
      </c>
      <c r="L17" t="s">
        <v>31</v>
      </c>
    </row>
    <row r="18" spans="1:12" x14ac:dyDescent="0.2">
      <c r="A18" t="s">
        <v>14</v>
      </c>
      <c r="B18" s="1">
        <v>43049</v>
      </c>
      <c r="C18">
        <v>0.272164352</v>
      </c>
      <c r="D18">
        <v>0.106828704</v>
      </c>
      <c r="E18" s="2">
        <v>43049.75</v>
      </c>
      <c r="F18">
        <v>0.36923076923076925</v>
      </c>
      <c r="G18">
        <v>2.7692307692307692</v>
      </c>
      <c r="H18">
        <v>6.7846153846153845</v>
      </c>
      <c r="I18">
        <v>19016.820512820512</v>
      </c>
      <c r="J18">
        <v>1.0256410256410256E-2</v>
      </c>
      <c r="K18" s="5">
        <v>-1.0273972602738899E-3</v>
      </c>
      <c r="L18" t="s">
        <v>32</v>
      </c>
    </row>
    <row r="19" spans="1:12" x14ac:dyDescent="0.2">
      <c r="A19" t="s">
        <v>14</v>
      </c>
      <c r="B19" s="1">
        <v>43048</v>
      </c>
      <c r="C19">
        <v>0.33552691099999998</v>
      </c>
      <c r="D19">
        <v>0.12507538100000001</v>
      </c>
      <c r="E19" s="2">
        <v>43048.77847222222</v>
      </c>
      <c r="F19">
        <v>0.34358974358974359</v>
      </c>
      <c r="G19">
        <v>2.4717948717948719</v>
      </c>
      <c r="H19">
        <v>2.8666666666666667</v>
      </c>
      <c r="I19">
        <v>2960.7435897435898</v>
      </c>
      <c r="J19">
        <v>3.5897435897435895E-2</v>
      </c>
      <c r="K19" s="5">
        <v>6.5337001375516263E-3</v>
      </c>
      <c r="L19" t="s">
        <v>31</v>
      </c>
    </row>
    <row r="20" spans="1:12" x14ac:dyDescent="0.2">
      <c r="A20" t="s">
        <v>14</v>
      </c>
      <c r="B20" s="1">
        <v>43047</v>
      </c>
      <c r="C20">
        <v>0.27476720300000002</v>
      </c>
      <c r="D20">
        <v>0.18637547300000001</v>
      </c>
      <c r="E20" s="2">
        <v>43047.777777777781</v>
      </c>
      <c r="F20">
        <v>0.3282051282051282</v>
      </c>
      <c r="G20">
        <v>2.5846153846153848</v>
      </c>
      <c r="H20">
        <v>1.641025641025641</v>
      </c>
      <c r="I20">
        <v>282.90769230769229</v>
      </c>
      <c r="J20">
        <v>0</v>
      </c>
      <c r="K20" s="5">
        <v>2.7282266526757647E-2</v>
      </c>
      <c r="L20" t="s">
        <v>31</v>
      </c>
    </row>
    <row r="21" spans="1:12" x14ac:dyDescent="0.2">
      <c r="A21" t="s">
        <v>14</v>
      </c>
      <c r="B21" s="1">
        <v>43046</v>
      </c>
      <c r="C21">
        <v>0.33938231000000002</v>
      </c>
      <c r="D21">
        <v>0.26217105299999999</v>
      </c>
      <c r="E21" s="2">
        <v>43046.809027777781</v>
      </c>
      <c r="F21">
        <v>0.38974358974358975</v>
      </c>
      <c r="G21">
        <v>4.4102564102564106</v>
      </c>
      <c r="H21">
        <v>3.0102564102564102</v>
      </c>
      <c r="I21">
        <v>289.8051282051282</v>
      </c>
      <c r="J21">
        <v>0</v>
      </c>
      <c r="K21" s="5">
        <v>-1.8874399450926584E-2</v>
      </c>
      <c r="L21" t="s">
        <v>32</v>
      </c>
    </row>
    <row r="22" spans="1:12" x14ac:dyDescent="0.2">
      <c r="A22" t="s">
        <v>14</v>
      </c>
      <c r="B22" s="1">
        <v>43045</v>
      </c>
      <c r="C22">
        <v>0.18249458900000001</v>
      </c>
      <c r="D22">
        <v>0.10340909099999999</v>
      </c>
      <c r="E22" s="2">
        <v>43045.734722222223</v>
      </c>
      <c r="F22">
        <v>0.2153846153846154</v>
      </c>
      <c r="G22">
        <v>2.0410256410256409</v>
      </c>
      <c r="H22">
        <v>3.0666666666666669</v>
      </c>
      <c r="I22">
        <v>1000.5538461538462</v>
      </c>
      <c r="J22">
        <v>1.0256410256410256E-2</v>
      </c>
      <c r="K22" s="5">
        <v>2.0675396278428231E-3</v>
      </c>
      <c r="L22" t="s">
        <v>31</v>
      </c>
    </row>
    <row r="23" spans="1:12" x14ac:dyDescent="0.2">
      <c r="A23" t="s">
        <v>15</v>
      </c>
      <c r="B23" s="1">
        <v>43049</v>
      </c>
      <c r="C23">
        <v>0.30267656300000001</v>
      </c>
      <c r="D23">
        <v>2.2111716999999999E-2</v>
      </c>
      <c r="E23" s="2">
        <v>43049.743750000001</v>
      </c>
      <c r="F23">
        <v>0.50798722044728439</v>
      </c>
      <c r="G23">
        <v>8.1389776357827479</v>
      </c>
      <c r="H23">
        <v>8.9137380191693296</v>
      </c>
      <c r="I23">
        <v>6515.5638977635781</v>
      </c>
      <c r="J23">
        <v>2.7156549520766772E-2</v>
      </c>
      <c r="K23" s="5">
        <v>-2.0551967116852693E-3</v>
      </c>
      <c r="L23" t="s">
        <v>32</v>
      </c>
    </row>
    <row r="24" spans="1:12" x14ac:dyDescent="0.2">
      <c r="A24" t="s">
        <v>15</v>
      </c>
      <c r="B24" s="1">
        <v>43048</v>
      </c>
      <c r="C24">
        <v>0.33827825500000003</v>
      </c>
      <c r="D24">
        <v>0.20487648899999999</v>
      </c>
      <c r="E24" s="2">
        <v>43048.71875</v>
      </c>
      <c r="F24">
        <v>0.47124600638977637</v>
      </c>
      <c r="G24">
        <v>2.2731629392971247</v>
      </c>
      <c r="H24">
        <v>6.5143769968051117</v>
      </c>
      <c r="I24">
        <v>2248.2172523961663</v>
      </c>
      <c r="J24">
        <v>1.7571884984025558E-2</v>
      </c>
      <c r="K24" s="5">
        <v>-6.9991251093613881E-3</v>
      </c>
      <c r="L24" t="s">
        <v>32</v>
      </c>
    </row>
    <row r="25" spans="1:12" x14ac:dyDescent="0.2">
      <c r="A25" t="s">
        <v>15</v>
      </c>
      <c r="B25" s="1">
        <v>43047</v>
      </c>
      <c r="C25">
        <v>0.29435063900000003</v>
      </c>
      <c r="D25">
        <v>0.14133755000000001</v>
      </c>
      <c r="E25" s="2">
        <v>43047.739583333336</v>
      </c>
      <c r="F25">
        <v>0.58306709265175716</v>
      </c>
      <c r="G25">
        <v>5.279552715654952</v>
      </c>
      <c r="H25">
        <v>11.726837060702875</v>
      </c>
      <c r="I25">
        <v>3130.9632587859423</v>
      </c>
      <c r="J25">
        <v>3.035143769968051E-2</v>
      </c>
      <c r="K25" s="5">
        <v>5.5377440979305663E-3</v>
      </c>
      <c r="L25" t="s">
        <v>31</v>
      </c>
    </row>
    <row r="26" spans="1:12" x14ac:dyDescent="0.2">
      <c r="A26" t="s">
        <v>15</v>
      </c>
      <c r="B26" s="1">
        <v>43046</v>
      </c>
      <c r="C26">
        <v>0.25981911600000002</v>
      </c>
      <c r="D26">
        <v>0.15519593400000001</v>
      </c>
      <c r="E26" s="2">
        <v>43046.740972222222</v>
      </c>
      <c r="F26">
        <v>0.74121405750798719</v>
      </c>
      <c r="G26">
        <v>6.7476038338658144</v>
      </c>
      <c r="H26">
        <v>8.9361022364217249</v>
      </c>
      <c r="I26">
        <v>2963.4872204472845</v>
      </c>
      <c r="J26">
        <v>3.5143769968051117E-2</v>
      </c>
      <c r="K26" s="5">
        <v>2.3310023310022811E-3</v>
      </c>
      <c r="L26" t="s">
        <v>31</v>
      </c>
    </row>
  </sheetData>
  <conditionalFormatting sqref="K1:K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 t="s">
        <v>20</v>
      </c>
      <c r="B1" t="s">
        <v>21</v>
      </c>
      <c r="C1" t="s">
        <v>22</v>
      </c>
      <c r="D1" t="s">
        <v>27</v>
      </c>
      <c r="E1" t="s">
        <v>28</v>
      </c>
    </row>
    <row r="2" spans="1:5" x14ac:dyDescent="0.2">
      <c r="A2" s="6" t="s">
        <v>10</v>
      </c>
      <c r="B2">
        <v>693</v>
      </c>
      <c r="C2">
        <v>9187</v>
      </c>
      <c r="D2" s="3">
        <f>B2/SUM($B$2:$B$7)</f>
        <v>2.0452130799197263E-2</v>
      </c>
      <c r="E2" s="3">
        <f>C2/SUM($C$2:$C$7)</f>
        <v>9.9556778898774373E-2</v>
      </c>
    </row>
    <row r="3" spans="1:5" x14ac:dyDescent="0.2">
      <c r="A3" s="6" t="s">
        <v>11</v>
      </c>
      <c r="B3">
        <v>8290</v>
      </c>
      <c r="C3">
        <v>24538</v>
      </c>
      <c r="D3" s="3">
        <f t="shared" ref="D3:D7" si="0">B3/SUM($B$2:$B$7)</f>
        <v>0.24465824577971904</v>
      </c>
      <c r="E3" s="3">
        <f t="shared" ref="E3:E7" si="1">C3/SUM($C$2:$C$7)</f>
        <v>0.26591098733189567</v>
      </c>
    </row>
    <row r="4" spans="1:5" x14ac:dyDescent="0.2">
      <c r="A4" s="6" t="s">
        <v>14</v>
      </c>
      <c r="B4">
        <v>195</v>
      </c>
      <c r="C4">
        <v>2497</v>
      </c>
      <c r="D4" s="3">
        <f t="shared" si="0"/>
        <v>5.7549285798607014E-3</v>
      </c>
      <c r="E4" s="3">
        <f t="shared" si="1"/>
        <v>2.7059244248420551E-2</v>
      </c>
    </row>
    <row r="5" spans="1:5" x14ac:dyDescent="0.2">
      <c r="A5" s="6" t="s">
        <v>12</v>
      </c>
      <c r="B5">
        <v>19300</v>
      </c>
      <c r="C5">
        <v>27772</v>
      </c>
      <c r="D5" s="3">
        <f t="shared" si="0"/>
        <v>0.56959036713493094</v>
      </c>
      <c r="E5" s="3">
        <f t="shared" si="1"/>
        <v>0.30095688076377075</v>
      </c>
    </row>
    <row r="6" spans="1:5" x14ac:dyDescent="0.2">
      <c r="A6" s="6" t="s">
        <v>13</v>
      </c>
      <c r="B6">
        <v>4780</v>
      </c>
      <c r="C6">
        <v>16149</v>
      </c>
      <c r="D6" s="3">
        <f t="shared" si="0"/>
        <v>0.14106953134222641</v>
      </c>
      <c r="E6" s="3">
        <f t="shared" si="1"/>
        <v>0.17500189642280475</v>
      </c>
    </row>
    <row r="7" spans="1:5" x14ac:dyDescent="0.2">
      <c r="A7" s="6" t="s">
        <v>15</v>
      </c>
      <c r="B7">
        <v>626</v>
      </c>
      <c r="C7">
        <v>12136</v>
      </c>
      <c r="D7" s="3">
        <f t="shared" si="0"/>
        <v>1.8474796364065637E-2</v>
      </c>
      <c r="E7" s="3">
        <f t="shared" si="1"/>
        <v>0.13151421233433391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Dataset</vt:lpstr>
      <vt:lpstr>Training Dataset Clean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2017-11-19T16:59:29Z</dcterms:created>
  <dcterms:modified xsi:type="dcterms:W3CDTF">2017-11-19T17:24:56Z</dcterms:modified>
</cp:coreProperties>
</file>